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codeName="ThisWorkbook" defaultThemeVersion="166925"/>
  <mc:AlternateContent xmlns:mc="http://schemas.openxmlformats.org/markup-compatibility/2006">
    <mc:Choice Requires="x15">
      <x15ac:absPath xmlns:x15ac="http://schemas.microsoft.com/office/spreadsheetml/2010/11/ac" url="C:\Users\Trader\Documents\NPT\"/>
    </mc:Choice>
  </mc:AlternateContent>
  <xr:revisionPtr revIDLastSave="0" documentId="8_{37D69489-A11E-4F71-8B99-FA0C165424CB}" xr6:coauthVersionLast="45" xr6:coauthVersionMax="45" xr10:uidLastSave="{00000000-0000-0000-0000-000000000000}"/>
  <bookViews>
    <workbookView xWindow="-28950" yWindow="15" windowWidth="25770" windowHeight="11385" activeTab="2" xr2:uid="{00000000-000D-0000-FFFF-FFFF00000000}"/>
  </bookViews>
  <sheets>
    <sheet name="INSTRUCTIONS" sheetId="10" r:id="rId1"/>
    <sheet name="Risk Reward" sheetId="8" r:id="rId2"/>
    <sheet name="Market Data"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6" i="8" l="1"/>
  <c r="H14" i="8" l="1"/>
  <c r="H12" i="8"/>
  <c r="H10" i="8"/>
  <c r="H27" i="8" l="1"/>
  <c r="H29" i="8" s="1"/>
  <c r="H31" i="8" s="1"/>
  <c r="H37" i="8"/>
  <c r="H39" i="8" l="1"/>
</calcChain>
</file>

<file path=xl/sharedStrings.xml><?xml version="1.0" encoding="utf-8"?>
<sst xmlns="http://schemas.openxmlformats.org/spreadsheetml/2006/main" count="219" uniqueCount="142">
  <si>
    <t>SYMBOL:</t>
  </si>
  <si>
    <t>SYMBOL</t>
  </si>
  <si>
    <t>$ value per tick</t>
  </si>
  <si>
    <t>CL</t>
  </si>
  <si>
    <t>NG</t>
  </si>
  <si>
    <t>RB</t>
  </si>
  <si>
    <t>HO</t>
  </si>
  <si>
    <t>ES</t>
  </si>
  <si>
    <t>YM</t>
  </si>
  <si>
    <t xml:space="preserve">Futures Contract Values </t>
  </si>
  <si>
    <t>Current as of February 2020-- update as needed</t>
  </si>
  <si>
    <t>Energies</t>
  </si>
  <si>
    <t>NQ</t>
  </si>
  <si>
    <t>RTY</t>
  </si>
  <si>
    <t>Stock                       Indexes</t>
  </si>
  <si>
    <t>Commodity</t>
  </si>
  <si>
    <t>Grains</t>
  </si>
  <si>
    <t>C</t>
  </si>
  <si>
    <t>W</t>
  </si>
  <si>
    <t>S</t>
  </si>
  <si>
    <t>Crude Oil</t>
  </si>
  <si>
    <t>Natural Gas</t>
  </si>
  <si>
    <t>Unleaded Gasoline</t>
  </si>
  <si>
    <t>Heating Oil</t>
  </si>
  <si>
    <t>E-mini S&amp;P 500</t>
  </si>
  <si>
    <t>E-mini DJI</t>
  </si>
  <si>
    <t>E-mini NASDAQ</t>
  </si>
  <si>
    <t>E-mini Russell 2000</t>
  </si>
  <si>
    <t>Corn</t>
  </si>
  <si>
    <t>Wheat</t>
  </si>
  <si>
    <t>Soybeans</t>
  </si>
  <si>
    <t>Financials</t>
  </si>
  <si>
    <t>ZN</t>
  </si>
  <si>
    <t>ZF</t>
  </si>
  <si>
    <t>ZB</t>
  </si>
  <si>
    <t>10-Yr Treasury Note</t>
  </si>
  <si>
    <t>5-Yr Treasury Note</t>
  </si>
  <si>
    <t>30-Yr Treasury Note</t>
  </si>
  <si>
    <t>Livestock</t>
  </si>
  <si>
    <t>LE</t>
  </si>
  <si>
    <t>HE</t>
  </si>
  <si>
    <t>Live Cattle</t>
  </si>
  <si>
    <t>Lean Hogs</t>
  </si>
  <si>
    <t>Metals</t>
  </si>
  <si>
    <t>GC</t>
  </si>
  <si>
    <t>SI</t>
  </si>
  <si>
    <t>HG</t>
  </si>
  <si>
    <t>Gold</t>
  </si>
  <si>
    <t>Silver</t>
  </si>
  <si>
    <t>Copper</t>
  </si>
  <si>
    <t>Softs</t>
  </si>
  <si>
    <t>CC</t>
  </si>
  <si>
    <t>KC</t>
  </si>
  <si>
    <t>Cocoa</t>
  </si>
  <si>
    <t>Coffee</t>
  </si>
  <si>
    <t>VALUE PER TICK or PER PIP:</t>
  </si>
  <si>
    <t>RISK LEVEL &amp; RECOMMENDED # OF CONTRACTS TO TRADE:</t>
  </si>
  <si>
    <t>ACCOUNT BALANCE/AVAILABLE CAPITAL:</t>
  </si>
  <si>
    <t>% OF ACCOUNT YOU WANT TO RISK:</t>
  </si>
  <si>
    <t>RISK (TICKS):</t>
  </si>
  <si>
    <t>RISK ($):</t>
  </si>
  <si>
    <t># of CONTRACTS TO TRADE:</t>
  </si>
  <si>
    <t>ENTER DATA ABOUT YOUR TRADE:</t>
  </si>
  <si>
    <t>Ticks are in increments of:</t>
  </si>
  <si>
    <t xml:space="preserve">Tick or PIP INCREMENTS </t>
  </si>
  <si>
    <t xml:space="preserve">This tool rounds down to the nearest whole number when calculating # of Contracts to Trade, but it does not account for slippage or commission costs, which may vary depending on the market traded and the commissions charged by your broker. </t>
  </si>
  <si>
    <t>INSTRUCTIONS</t>
  </si>
  <si>
    <t>Step 1:</t>
  </si>
  <si>
    <t>Step 2:</t>
  </si>
  <si>
    <t xml:space="preserve">The output which tells you how many contracts to trade will round down to the nearest whole number so you never trade beyond your risk allocation target. </t>
  </si>
  <si>
    <t xml:space="preserve">they may not be. The creators and distributors of this tool will not be held liable for any trading losses you may incur while using this tool, including the loss of capital outside of your current risk allocation targets. </t>
  </si>
  <si>
    <r>
      <rPr>
        <b/>
        <sz val="14"/>
        <color theme="1"/>
        <rFont val="Calibri"/>
        <family val="2"/>
        <scheme val="minor"/>
      </rPr>
      <t xml:space="preserve">Disclaimer: </t>
    </r>
    <r>
      <rPr>
        <sz val="14"/>
        <color theme="1"/>
        <rFont val="Calibri"/>
        <family val="2"/>
        <scheme val="minor"/>
      </rPr>
      <t xml:space="preserve">This tool is for informational and educational purposes only -- while the calculations rendered and data presented are believed to be accurate, </t>
    </r>
  </si>
  <si>
    <t>Step 3:</t>
  </si>
  <si>
    <t>AUDUSD</t>
  </si>
  <si>
    <t>USDJPY</t>
  </si>
  <si>
    <t>EURUSD</t>
  </si>
  <si>
    <t>EURJPY</t>
  </si>
  <si>
    <t>GBPJPY</t>
  </si>
  <si>
    <t>AUDJPY</t>
  </si>
  <si>
    <t>NZDJPY</t>
  </si>
  <si>
    <t>CHFJPY</t>
  </si>
  <si>
    <t>CADJPY</t>
  </si>
  <si>
    <t>GBPUSD</t>
  </si>
  <si>
    <t>USDCAD</t>
  </si>
  <si>
    <t>AUDCAD</t>
  </si>
  <si>
    <t>AUDCHF</t>
  </si>
  <si>
    <t>AUDNZD</t>
  </si>
  <si>
    <t>EURAUD</t>
  </si>
  <si>
    <t>EURGBP</t>
  </si>
  <si>
    <t>EURNZD</t>
  </si>
  <si>
    <t>EURNOK</t>
  </si>
  <si>
    <t>GBPAUD</t>
  </si>
  <si>
    <t>GBPCAD</t>
  </si>
  <si>
    <t>GBPCHF</t>
  </si>
  <si>
    <t>GBPNZD</t>
  </si>
  <si>
    <t>USDMXN</t>
  </si>
  <si>
    <t>NZDCHF</t>
  </si>
  <si>
    <t>NZDUSD</t>
  </si>
  <si>
    <t>JPY Forex pairs</t>
  </si>
  <si>
    <t>non-JPY Fores pairs</t>
  </si>
  <si>
    <t>Stock Option</t>
  </si>
  <si>
    <t>Equity Option</t>
  </si>
  <si>
    <t>Instrument Type:</t>
  </si>
  <si>
    <t>Forex Pair</t>
  </si>
  <si>
    <t>Instruement</t>
  </si>
  <si>
    <t>Futures Contract</t>
  </si>
  <si>
    <t>REWARD LEVEL &amp; NECESSARY WIN LOSS PERCENTAGE</t>
  </si>
  <si>
    <t>REWARD (TICKS):</t>
  </si>
  <si>
    <t>NECESSARY WIN/LOSS Percentage:</t>
  </si>
  <si>
    <t>The light blue fields are for your input the Organge fields contain formulas and should not be modified.</t>
  </si>
  <si>
    <t>Enter the Account Balance % of account to allocate to each trade</t>
  </si>
  <si>
    <t>Verify the auto populated Instrument Type, Value Per tick/pip and Tick/Pip increments are correct</t>
  </si>
  <si>
    <t>Step 4:</t>
  </si>
  <si>
    <t xml:space="preserve">The output which tells you the minumum Win/Loss Percentage to breakeven does not include slippage and commissions. </t>
  </si>
  <si>
    <t>Market Data</t>
  </si>
  <si>
    <t>You may add to this list or modify it at your own discretion</t>
  </si>
  <si>
    <t>use one of the many calcuators online to get the current $/pip value</t>
  </si>
  <si>
    <t>Entry Price:</t>
  </si>
  <si>
    <t>Stop Price:</t>
  </si>
  <si>
    <t>GOING "long" OR "short":</t>
  </si>
  <si>
    <t>Target Price:</t>
  </si>
  <si>
    <t>Enter the Entry Price, Stop Price and Target Price</t>
  </si>
  <si>
    <t>MES</t>
  </si>
  <si>
    <t>MNQ</t>
  </si>
  <si>
    <t>M2K</t>
  </si>
  <si>
    <t>MYM</t>
  </si>
  <si>
    <t>Micro E-mini S&amp;P 500</t>
  </si>
  <si>
    <t>Micro E-mini DJI</t>
  </si>
  <si>
    <t>Micro E-mini NASDAQ</t>
  </si>
  <si>
    <t>Micro E-mini Russell 2000</t>
  </si>
  <si>
    <t>Currencies</t>
  </si>
  <si>
    <t>EC</t>
  </si>
  <si>
    <t>BP</t>
  </si>
  <si>
    <t>Eurodollar</t>
  </si>
  <si>
    <t>British Pound</t>
  </si>
  <si>
    <t>Value per Pip</t>
  </si>
  <si>
    <t>cl</t>
  </si>
  <si>
    <t xml:space="preserve">This calculates the minimal Win/Loss Percentage to be profitable based on Risk Reward levels. However this does not include slippage or commission costs, which may vary depending on the market traded and the commissions charged by your broker. </t>
  </si>
  <si>
    <t>When evaluating forex pairs (using pips), consider a micro lot $.10 per pip, a mini lot $1.00 per pip, and a full size lot $10 per pip, but remember there is more to consider with regard to exchange rates that are beyond the scope of this tool. Use broker price data for complete accuracy.</t>
  </si>
  <si>
    <t>Enter the Futures Symbol, Forex pair or Underlying Equity Symbol</t>
  </si>
  <si>
    <t>The Market Data worksheet contains the Instrument Type, Value Per Tick and Tick Increment for Futures Contracts and Forex pairs</t>
  </si>
  <si>
    <t>For Non USD based forex pairs the Pip Values have been set to $10.00 for more accurate calcuations on Non-USD based pairs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</si>
</sst>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44" formatCode="_(&quot;$&quot;* #,##0.00_);_(&quot;$&quot;* \(#,##0.00\);_(&quot;$&quot;* &quot;-&quot;??_);_(@_)"/>
    <numFmt numFmtId="164" formatCode="&quot;$&quot;#,##0.0000_);[Red]\(&quot;$&quot;#,##0.0000\)"/>
    <numFmt numFmtId="165" formatCode="&quot;$&quot;#,##0.00"/>
    <numFmt numFmtId="166" formatCode="0.000000"/>
  </numFmts>
  <fonts count="15"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sz val="18"/>
      <color theme="1"/>
      <name val="Calibri"/>
      <family val="2"/>
      <scheme val="minor"/>
    </font>
    <font>
      <b/>
      <sz val="26"/>
      <color theme="1"/>
      <name val="Calibri"/>
      <family val="2"/>
      <scheme val="minor"/>
    </font>
    <font>
      <b/>
      <sz val="13"/>
      <color theme="1"/>
      <name val="Calibri"/>
      <family val="2"/>
      <scheme val="minor"/>
    </font>
    <font>
      <sz val="14"/>
      <color theme="1"/>
      <name val="Calibri"/>
      <family val="2"/>
      <scheme val="minor"/>
    </font>
    <font>
      <sz val="20"/>
      <color theme="1"/>
      <name val="Calibri"/>
      <family val="2"/>
      <scheme val="minor"/>
    </font>
    <font>
      <sz val="9"/>
      <color theme="1"/>
      <name val="Calibri"/>
      <family val="2"/>
      <scheme val="minor"/>
    </font>
    <font>
      <b/>
      <sz val="16"/>
      <name val="Calibri"/>
      <family val="2"/>
      <scheme val="minor"/>
    </font>
    <font>
      <b/>
      <sz val="48"/>
      <color theme="1"/>
      <name val="Calibri"/>
      <family val="2"/>
      <scheme val="minor"/>
    </font>
    <font>
      <b/>
      <sz val="18"/>
      <color theme="4"/>
      <name val="Calibri"/>
      <family val="2"/>
      <scheme val="minor"/>
    </font>
    <font>
      <b/>
      <u/>
      <sz val="11"/>
      <color theme="1"/>
      <name val="Calibri"/>
      <family val="2"/>
      <scheme val="minor"/>
    </font>
  </fonts>
  <fills count="6">
    <fill>
      <patternFill patternType="none"/>
    </fill>
    <fill>
      <patternFill patternType="gray125"/>
    </fill>
    <fill>
      <patternFill patternType="solid">
        <fgColor theme="8" tint="0.399975585192419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6A3B"/>
        <bgColor indexed="64"/>
      </patternFill>
    </fill>
  </fills>
  <borders count="1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44" fontId="1" fillId="0" borderId="0" applyFont="0" applyFill="0" applyBorder="0" applyAlignment="0" applyProtection="0"/>
  </cellStyleXfs>
  <cellXfs count="85">
    <xf numFmtId="0" fontId="0" fillId="0" borderId="0" xfId="0"/>
    <xf numFmtId="0" fontId="2" fillId="0" borderId="0" xfId="0" applyFont="1"/>
    <xf numFmtId="0" fontId="3" fillId="0" borderId="0" xfId="0" applyFont="1"/>
    <xf numFmtId="0" fontId="4" fillId="0" borderId="0" xfId="0" applyFont="1"/>
    <xf numFmtId="0" fontId="6" fillId="0" borderId="0" xfId="0" applyFont="1"/>
    <xf numFmtId="0" fontId="0" fillId="0" borderId="0" xfId="0" applyAlignment="1">
      <alignment horizontal="center" vertical="center"/>
    </xf>
    <xf numFmtId="6" fontId="0" fillId="0" borderId="0" xfId="0" applyNumberFormat="1"/>
    <xf numFmtId="8" fontId="0" fillId="0" borderId="0" xfId="0" applyNumberFormat="1"/>
    <xf numFmtId="164" fontId="0" fillId="0" borderId="0" xfId="0" applyNumberFormat="1"/>
    <xf numFmtId="2" fontId="4" fillId="0" borderId="0" xfId="0" applyNumberFormat="1" applyFont="1" applyFill="1" applyAlignment="1">
      <alignment horizontal="center" vertical="center"/>
    </xf>
    <xf numFmtId="0" fontId="8" fillId="0" borderId="0" xfId="0" applyFont="1"/>
    <xf numFmtId="0" fontId="9" fillId="0" borderId="0" xfId="0" applyFont="1"/>
    <xf numFmtId="0" fontId="11" fillId="3" borderId="1" xfId="0" applyFont="1" applyFill="1" applyBorder="1" applyAlignment="1">
      <alignment horizontal="center"/>
    </xf>
    <xf numFmtId="165" fontId="4" fillId="3" borderId="1" xfId="0" applyNumberFormat="1" applyFont="1" applyFill="1" applyBorder="1" applyAlignment="1">
      <alignment horizontal="center"/>
    </xf>
    <xf numFmtId="9" fontId="4" fillId="3" borderId="1" xfId="0" applyNumberFormat="1" applyFont="1" applyFill="1" applyBorder="1" applyAlignment="1">
      <alignment horizontal="center"/>
    </xf>
    <xf numFmtId="44" fontId="5" fillId="5" borderId="1" xfId="1" applyFont="1" applyFill="1" applyBorder="1" applyAlignment="1">
      <alignment horizontal="center"/>
    </xf>
    <xf numFmtId="166" fontId="0" fillId="0" borderId="0" xfId="0" applyNumberFormat="1"/>
    <xf numFmtId="0" fontId="10" fillId="0" borderId="0" xfId="0" applyFont="1" applyBorder="1" applyAlignment="1">
      <alignment horizontal="left" vertical="center" wrapText="1"/>
    </xf>
    <xf numFmtId="1" fontId="5" fillId="5" borderId="1" xfId="0" applyNumberFormat="1" applyFont="1" applyFill="1" applyBorder="1"/>
    <xf numFmtId="0" fontId="12" fillId="0" borderId="0" xfId="0" applyFont="1" applyBorder="1" applyAlignment="1">
      <alignment horizontal="center" vertical="center"/>
    </xf>
    <xf numFmtId="0" fontId="0" fillId="0" borderId="0" xfId="0" applyFont="1" applyBorder="1" applyAlignment="1">
      <alignment horizontal="left" vertical="center" wrapText="1"/>
    </xf>
    <xf numFmtId="0" fontId="8" fillId="0" borderId="0" xfId="0" applyFont="1" applyBorder="1" applyAlignment="1">
      <alignment horizontal="left" vertical="center"/>
    </xf>
    <xf numFmtId="0" fontId="13" fillId="0" borderId="0" xfId="0" applyFont="1"/>
    <xf numFmtId="0" fontId="0" fillId="0" borderId="0" xfId="0" applyBorder="1" applyAlignment="1">
      <alignment horizontal="center"/>
    </xf>
    <xf numFmtId="165" fontId="4" fillId="5" borderId="1" xfId="0" applyNumberFormat="1" applyFont="1" applyFill="1" applyBorder="1" applyAlignment="1">
      <alignment horizontal="center"/>
    </xf>
    <xf numFmtId="0" fontId="4" fillId="5" borderId="1" xfId="0" applyNumberFormat="1" applyFont="1" applyFill="1" applyBorder="1" applyAlignment="1">
      <alignment horizontal="center"/>
    </xf>
    <xf numFmtId="0" fontId="4" fillId="3" borderId="1" xfId="0" applyNumberFormat="1" applyFont="1" applyFill="1" applyBorder="1" applyAlignment="1">
      <alignment horizontal="center"/>
    </xf>
    <xf numFmtId="9" fontId="4" fillId="5" borderId="1" xfId="0" applyNumberFormat="1" applyFont="1" applyFill="1" applyBorder="1" applyAlignment="1">
      <alignment horizontal="center"/>
    </xf>
    <xf numFmtId="0" fontId="0" fillId="0" borderId="5" xfId="0" applyBorder="1"/>
    <xf numFmtId="0" fontId="0" fillId="0" borderId="6" xfId="0" applyBorder="1"/>
    <xf numFmtId="0" fontId="0" fillId="0" borderId="7" xfId="0" applyBorder="1"/>
    <xf numFmtId="0" fontId="0" fillId="0" borderId="11" xfId="0" applyBorder="1"/>
    <xf numFmtId="0" fontId="0" fillId="0" borderId="0" xfId="0" applyBorder="1"/>
    <xf numFmtId="0" fontId="0" fillId="0" borderId="12" xfId="0" applyBorder="1"/>
    <xf numFmtId="0" fontId="0" fillId="0" borderId="8" xfId="0" applyBorder="1"/>
    <xf numFmtId="0" fontId="0" fillId="0" borderId="9" xfId="0" applyBorder="1"/>
    <xf numFmtId="0" fontId="0" fillId="0" borderId="10" xfId="0" applyBorder="1"/>
    <xf numFmtId="0" fontId="4" fillId="5" borderId="1" xfId="0" applyFont="1" applyFill="1" applyBorder="1" applyAlignment="1">
      <alignment horizontal="center"/>
    </xf>
    <xf numFmtId="0" fontId="4" fillId="5" borderId="1" xfId="0" applyNumberFormat="1" applyFont="1" applyFill="1" applyBorder="1" applyAlignment="1"/>
    <xf numFmtId="0" fontId="3" fillId="0" borderId="0" xfId="0" applyFont="1" applyBorder="1" applyAlignment="1">
      <alignment horizontal="center" vertical="center" textRotation="180" wrapText="1"/>
    </xf>
    <xf numFmtId="0" fontId="0" fillId="0" borderId="5" xfId="0" applyBorder="1" applyAlignment="1">
      <alignment horizontal="left" vertical="center" wrapText="1"/>
    </xf>
    <xf numFmtId="0" fontId="0" fillId="0" borderId="6" xfId="0" applyFont="1" applyBorder="1" applyAlignment="1">
      <alignment horizontal="left" vertical="center" wrapText="1"/>
    </xf>
    <xf numFmtId="0" fontId="0" fillId="0" borderId="7" xfId="0" applyFont="1" applyBorder="1" applyAlignment="1">
      <alignment horizontal="left" vertical="center" wrapText="1"/>
    </xf>
    <xf numFmtId="0" fontId="0" fillId="0" borderId="8" xfId="0" applyFont="1" applyBorder="1" applyAlignment="1">
      <alignment horizontal="left" vertical="center" wrapText="1"/>
    </xf>
    <xf numFmtId="0" fontId="0" fillId="0" borderId="9" xfId="0" applyFont="1" applyBorder="1" applyAlignment="1">
      <alignment horizontal="left" vertical="center" wrapText="1"/>
    </xf>
    <xf numFmtId="0" fontId="0" fillId="0" borderId="10" xfId="0" applyFont="1" applyBorder="1" applyAlignment="1">
      <alignment horizontal="left" vertical="center" wrapText="1"/>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11" xfId="0" applyFont="1" applyBorder="1" applyAlignment="1">
      <alignment horizontal="center" vertical="center"/>
    </xf>
    <xf numFmtId="0" fontId="12" fillId="0" borderId="0" xfId="0" applyFont="1" applyBorder="1" applyAlignment="1">
      <alignment horizontal="center" vertical="center"/>
    </xf>
    <xf numFmtId="0" fontId="12" fillId="0" borderId="12"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0" fillId="0" borderId="5" xfId="0" applyFont="1" applyBorder="1" applyAlignment="1">
      <alignment horizontal="left" vertical="center" wrapText="1"/>
    </xf>
    <xf numFmtId="2" fontId="4" fillId="4" borderId="5" xfId="0" applyNumberFormat="1" applyFont="1" applyFill="1" applyBorder="1" applyAlignment="1">
      <alignment horizontal="center" vertic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2" fontId="4" fillId="2" borderId="5" xfId="0" applyNumberFormat="1" applyFont="1" applyFill="1" applyBorder="1" applyAlignment="1">
      <alignment horizontal="center" vertical="center"/>
    </xf>
    <xf numFmtId="0" fontId="7" fillId="0" borderId="2" xfId="0" applyFont="1" applyBorder="1" applyAlignment="1">
      <alignment horizontal="center" vertical="center" textRotation="180"/>
    </xf>
    <xf numFmtId="0" fontId="7" fillId="0" borderId="3" xfId="0" applyFont="1" applyBorder="1" applyAlignment="1">
      <alignment horizontal="center" vertical="center" textRotation="180"/>
    </xf>
    <xf numFmtId="0" fontId="7" fillId="0" borderId="4" xfId="0" applyFont="1" applyBorder="1" applyAlignment="1">
      <alignment horizontal="center" vertical="center" textRotation="180"/>
    </xf>
    <xf numFmtId="0" fontId="7" fillId="0" borderId="2" xfId="0" applyFont="1" applyBorder="1" applyAlignment="1">
      <alignment horizontal="center" vertical="center" textRotation="180" wrapText="1"/>
    </xf>
    <xf numFmtId="0" fontId="7" fillId="0" borderId="3" xfId="0" applyFont="1" applyBorder="1" applyAlignment="1">
      <alignment horizontal="center" vertical="center" textRotation="180" wrapText="1"/>
    </xf>
    <xf numFmtId="0" fontId="7" fillId="0" borderId="4" xfId="0" applyFont="1" applyBorder="1" applyAlignment="1">
      <alignment horizontal="center" vertical="center" textRotation="180" wrapText="1"/>
    </xf>
    <xf numFmtId="0" fontId="3" fillId="0" borderId="2" xfId="0" applyFont="1" applyBorder="1" applyAlignment="1">
      <alignment horizontal="center" vertical="center" textRotation="180"/>
    </xf>
    <xf numFmtId="0" fontId="3" fillId="0" borderId="3" xfId="0" applyFont="1" applyBorder="1" applyAlignment="1">
      <alignment horizontal="center" vertical="center" textRotation="180"/>
    </xf>
    <xf numFmtId="0" fontId="3" fillId="0" borderId="4" xfId="0" applyFont="1" applyBorder="1" applyAlignment="1">
      <alignment horizontal="center" vertical="center" textRotation="180"/>
    </xf>
    <xf numFmtId="0" fontId="3" fillId="0" borderId="2" xfId="0" applyFont="1" applyBorder="1" applyAlignment="1">
      <alignment horizontal="center" vertical="center" textRotation="180" wrapText="1"/>
    </xf>
    <xf numFmtId="0" fontId="3" fillId="0" borderId="3" xfId="0" applyFont="1" applyBorder="1" applyAlignment="1">
      <alignment horizontal="center" vertical="center" textRotation="180" wrapText="1"/>
    </xf>
    <xf numFmtId="0" fontId="3" fillId="0" borderId="4" xfId="0" applyFont="1" applyBorder="1" applyAlignment="1">
      <alignment horizontal="center" vertical="center" textRotation="180" wrapText="1"/>
    </xf>
    <xf numFmtId="0" fontId="14" fillId="0" borderId="0" xfId="0" applyFont="1"/>
  </cellXfs>
  <cellStyles count="2">
    <cellStyle name="Currency" xfId="1" builtinId="4"/>
    <cellStyle name="Normal" xfId="0" builtinId="0"/>
  </cellStyles>
  <dxfs count="0"/>
  <tableStyles count="0" defaultTableStyle="TableStyleMedium2" defaultPivotStyle="PivotStyleLight16"/>
  <colors>
    <mruColors>
      <color rgb="FFFF6A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16</xdr:row>
      <xdr:rowOff>85725</xdr:rowOff>
    </xdr:from>
    <xdr:to>
      <xdr:col>1</xdr:col>
      <xdr:colOff>571500</xdr:colOff>
      <xdr:row>19</xdr:row>
      <xdr:rowOff>50966</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0575" y="7867650"/>
          <a:ext cx="571500" cy="641516"/>
        </a:xfrm>
        <a:prstGeom prst="rect">
          <a:avLst/>
        </a:prstGeom>
      </xdr:spPr>
    </xdr:pic>
    <xdr:clientData/>
  </xdr:twoCellAnchor>
  <xdr:twoCellAnchor editAs="oneCell">
    <xdr:from>
      <xdr:col>1</xdr:col>
      <xdr:colOff>9525</xdr:colOff>
      <xdr:row>20</xdr:row>
      <xdr:rowOff>38100</xdr:rowOff>
    </xdr:from>
    <xdr:to>
      <xdr:col>1</xdr:col>
      <xdr:colOff>581025</xdr:colOff>
      <xdr:row>23</xdr:row>
      <xdr:rowOff>108116</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0100" y="4905375"/>
          <a:ext cx="571500" cy="64151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19707</xdr:colOff>
      <xdr:row>12</xdr:row>
      <xdr:rowOff>17408</xdr:rowOff>
    </xdr:from>
    <xdr:to>
      <xdr:col>9</xdr:col>
      <xdr:colOff>571816</xdr:colOff>
      <xdr:row>14</xdr:row>
      <xdr:rowOff>235773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20557" y="2979683"/>
          <a:ext cx="552109" cy="694615"/>
        </a:xfrm>
        <a:prstGeom prst="rect">
          <a:avLst/>
        </a:prstGeom>
      </xdr:spPr>
    </xdr:pic>
    <xdr:clientData/>
  </xdr:twoCellAnchor>
  <xdr:twoCellAnchor editAs="oneCell">
    <xdr:from>
      <xdr:col>9</xdr:col>
      <xdr:colOff>38757</xdr:colOff>
      <xdr:row>28</xdr:row>
      <xdr:rowOff>303158</xdr:rowOff>
    </xdr:from>
    <xdr:to>
      <xdr:col>9</xdr:col>
      <xdr:colOff>590866</xdr:colOff>
      <xdr:row>31</xdr:row>
      <xdr:rowOff>188148</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39607" y="5408558"/>
          <a:ext cx="552109" cy="694615"/>
        </a:xfrm>
        <a:prstGeom prst="rect">
          <a:avLst/>
        </a:prstGeom>
      </xdr:spPr>
    </xdr:pic>
    <xdr:clientData/>
  </xdr:twoCellAnchor>
  <xdr:twoCellAnchor editAs="oneCell">
    <xdr:from>
      <xdr:col>8</xdr:col>
      <xdr:colOff>600732</xdr:colOff>
      <xdr:row>36</xdr:row>
      <xdr:rowOff>226958</xdr:rowOff>
    </xdr:from>
    <xdr:to>
      <xdr:col>9</xdr:col>
      <xdr:colOff>543241</xdr:colOff>
      <xdr:row>39</xdr:row>
      <xdr:rowOff>169098</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91982" y="6761108"/>
          <a:ext cx="552109" cy="69461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A23"/>
  <sheetViews>
    <sheetView topLeftCell="D1" workbookViewId="0">
      <selection activeCell="Y27" sqref="Y27"/>
    </sheetView>
  </sheetViews>
  <sheetFormatPr defaultRowHeight="15" x14ac:dyDescent="0.25"/>
  <cols>
    <col min="1" max="1" width="11.85546875" customWidth="1"/>
  </cols>
  <sheetData>
    <row r="1" spans="1:27" x14ac:dyDescent="0.25">
      <c r="A1" s="46" t="s">
        <v>66</v>
      </c>
      <c r="B1" s="47"/>
      <c r="C1" s="47"/>
      <c r="D1" s="47"/>
      <c r="E1" s="47"/>
      <c r="F1" s="47"/>
      <c r="G1" s="47"/>
      <c r="H1" s="48"/>
    </row>
    <row r="2" spans="1:27" x14ac:dyDescent="0.25">
      <c r="A2" s="49"/>
      <c r="B2" s="50"/>
      <c r="C2" s="50"/>
      <c r="D2" s="50"/>
      <c r="E2" s="50"/>
      <c r="F2" s="50"/>
      <c r="G2" s="50"/>
      <c r="H2" s="51"/>
    </row>
    <row r="3" spans="1:27" x14ac:dyDescent="0.25">
      <c r="A3" s="52"/>
      <c r="B3" s="53"/>
      <c r="C3" s="53"/>
      <c r="D3" s="53"/>
      <c r="E3" s="53"/>
      <c r="F3" s="53"/>
      <c r="G3" s="53"/>
      <c r="H3" s="54"/>
    </row>
    <row r="4" spans="1:27" ht="18.75" customHeight="1" x14ac:dyDescent="0.25">
      <c r="A4" s="19"/>
      <c r="B4" s="19"/>
      <c r="C4" s="19"/>
      <c r="D4" s="19"/>
      <c r="E4" s="19"/>
      <c r="F4" s="19"/>
      <c r="G4" s="19"/>
      <c r="H4" s="19"/>
    </row>
    <row r="5" spans="1:27" ht="18.75" customHeight="1" x14ac:dyDescent="0.25">
      <c r="A5" s="21" t="s">
        <v>71</v>
      </c>
      <c r="B5" s="19"/>
      <c r="C5" s="19"/>
      <c r="D5" s="19"/>
      <c r="E5" s="19"/>
      <c r="F5" s="19"/>
      <c r="G5" s="19"/>
      <c r="H5" s="19"/>
    </row>
    <row r="6" spans="1:27" ht="18.75" customHeight="1" x14ac:dyDescent="0.25">
      <c r="A6" s="21" t="s">
        <v>70</v>
      </c>
      <c r="B6" s="19"/>
      <c r="C6" s="19"/>
      <c r="D6" s="19"/>
      <c r="E6" s="19"/>
      <c r="F6" s="19"/>
      <c r="G6" s="19"/>
      <c r="H6" s="19"/>
    </row>
    <row r="7" spans="1:27" ht="18.75" customHeight="1" x14ac:dyDescent="0.25">
      <c r="A7" s="21"/>
      <c r="B7" s="19"/>
      <c r="C7" s="19"/>
      <c r="D7" s="19"/>
      <c r="E7" s="19"/>
      <c r="F7" s="19"/>
      <c r="G7" s="19"/>
      <c r="H7" s="19"/>
    </row>
    <row r="8" spans="1:27" ht="18.75" x14ac:dyDescent="0.3">
      <c r="B8" s="10" t="s">
        <v>109</v>
      </c>
    </row>
    <row r="10" spans="1:27" ht="23.25" x14ac:dyDescent="0.35">
      <c r="A10" s="22" t="s">
        <v>67</v>
      </c>
      <c r="B10" t="s">
        <v>110</v>
      </c>
      <c r="O10" s="22" t="s">
        <v>114</v>
      </c>
    </row>
    <row r="11" spans="1:27" x14ac:dyDescent="0.25">
      <c r="O11" s="28" t="s">
        <v>140</v>
      </c>
      <c r="P11" s="29"/>
      <c r="Q11" s="29"/>
      <c r="R11" s="29"/>
      <c r="S11" s="29"/>
      <c r="T11" s="29"/>
      <c r="U11" s="29"/>
      <c r="V11" s="29"/>
      <c r="W11" s="29"/>
      <c r="X11" s="29"/>
      <c r="Y11" s="29"/>
      <c r="Z11" s="29"/>
      <c r="AA11" s="30"/>
    </row>
    <row r="12" spans="1:27" ht="23.25" x14ac:dyDescent="0.35">
      <c r="A12" s="22" t="s">
        <v>68</v>
      </c>
      <c r="B12" t="s">
        <v>139</v>
      </c>
      <c r="O12" s="31" t="s">
        <v>115</v>
      </c>
      <c r="P12" s="32"/>
      <c r="Q12" s="32"/>
      <c r="R12" s="32"/>
      <c r="S12" s="32"/>
      <c r="T12" s="32"/>
      <c r="U12" s="32"/>
      <c r="V12" s="32"/>
      <c r="W12" s="32"/>
      <c r="X12" s="32"/>
      <c r="Y12" s="32"/>
      <c r="Z12" s="32"/>
      <c r="AA12" s="33"/>
    </row>
    <row r="13" spans="1:27" x14ac:dyDescent="0.25">
      <c r="O13" s="31" t="s">
        <v>141</v>
      </c>
      <c r="P13" s="32"/>
      <c r="Q13" s="32"/>
      <c r="R13" s="32"/>
      <c r="S13" s="32"/>
      <c r="T13" s="32"/>
      <c r="U13" s="32"/>
      <c r="V13" s="32"/>
      <c r="W13" s="32"/>
      <c r="X13" s="32"/>
      <c r="Y13" s="32"/>
      <c r="Z13" s="32"/>
      <c r="AA13" s="33"/>
    </row>
    <row r="14" spans="1:27" ht="23.25" x14ac:dyDescent="0.35">
      <c r="A14" s="22" t="s">
        <v>72</v>
      </c>
      <c r="B14" t="s">
        <v>111</v>
      </c>
      <c r="O14" s="34" t="s">
        <v>116</v>
      </c>
      <c r="P14" s="35"/>
      <c r="Q14" s="35"/>
      <c r="R14" s="35"/>
      <c r="S14" s="35"/>
      <c r="T14" s="35"/>
      <c r="U14" s="35"/>
      <c r="V14" s="35"/>
      <c r="W14" s="35"/>
      <c r="X14" s="35"/>
      <c r="Y14" s="35"/>
      <c r="Z14" s="35"/>
      <c r="AA14" s="36"/>
    </row>
    <row r="16" spans="1:27" ht="23.25" x14ac:dyDescent="0.35">
      <c r="A16" s="22" t="s">
        <v>112</v>
      </c>
      <c r="B16" t="s">
        <v>121</v>
      </c>
    </row>
    <row r="17" spans="1:10" ht="15" customHeight="1" x14ac:dyDescent="0.35">
      <c r="A17" s="22"/>
    </row>
    <row r="18" spans="1:10" ht="23.25" x14ac:dyDescent="0.35">
      <c r="A18" s="22"/>
      <c r="C18" s="55" t="s">
        <v>69</v>
      </c>
      <c r="D18" s="41"/>
      <c r="E18" s="41"/>
      <c r="F18" s="41"/>
      <c r="G18" s="41"/>
      <c r="H18" s="41"/>
      <c r="I18" s="41"/>
      <c r="J18" s="42"/>
    </row>
    <row r="19" spans="1:10" x14ac:dyDescent="0.25">
      <c r="C19" s="43"/>
      <c r="D19" s="44"/>
      <c r="E19" s="44"/>
      <c r="F19" s="44"/>
      <c r="G19" s="44"/>
      <c r="H19" s="44"/>
      <c r="I19" s="44"/>
      <c r="J19" s="45"/>
    </row>
    <row r="20" spans="1:10" x14ac:dyDescent="0.25">
      <c r="B20" s="20"/>
      <c r="C20" s="20"/>
      <c r="D20" s="20"/>
      <c r="E20" s="20"/>
      <c r="F20" s="20"/>
      <c r="G20" s="20"/>
      <c r="H20" s="20"/>
      <c r="I20" s="20"/>
    </row>
    <row r="22" spans="1:10" x14ac:dyDescent="0.25">
      <c r="C22" s="40" t="s">
        <v>113</v>
      </c>
      <c r="D22" s="41"/>
      <c r="E22" s="41"/>
      <c r="F22" s="41"/>
      <c r="G22" s="41"/>
      <c r="H22" s="41"/>
      <c r="I22" s="41"/>
      <c r="J22" s="42"/>
    </row>
    <row r="23" spans="1:10" x14ac:dyDescent="0.25">
      <c r="C23" s="43"/>
      <c r="D23" s="44"/>
      <c r="E23" s="44"/>
      <c r="F23" s="44"/>
      <c r="G23" s="44"/>
      <c r="H23" s="44"/>
      <c r="I23" s="44"/>
      <c r="J23" s="45"/>
    </row>
  </sheetData>
  <mergeCells count="3">
    <mergeCell ref="C22:J23"/>
    <mergeCell ref="A1:H3"/>
    <mergeCell ref="C18:J1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A40"/>
  <sheetViews>
    <sheetView zoomScaleNormal="100" workbookViewId="0">
      <selection activeCell="P8" sqref="P8"/>
    </sheetView>
  </sheetViews>
  <sheetFormatPr defaultRowHeight="15" x14ac:dyDescent="0.25"/>
  <cols>
    <col min="7" max="7" width="11.7109375" customWidth="1"/>
    <col min="8" max="8" width="26.28515625" customWidth="1"/>
    <col min="27" max="27" width="11.28515625" customWidth="1"/>
  </cols>
  <sheetData>
    <row r="1" spans="1:27" ht="33.75" x14ac:dyDescent="0.5">
      <c r="A1" s="71" t="s">
        <v>62</v>
      </c>
      <c r="B1" s="57"/>
      <c r="C1" s="57"/>
      <c r="D1" s="57"/>
      <c r="E1" s="57"/>
      <c r="F1" s="57"/>
      <c r="G1" s="57"/>
      <c r="H1" s="58"/>
      <c r="AA1" s="4"/>
    </row>
    <row r="2" spans="1:27" x14ac:dyDescent="0.25">
      <c r="A2" s="59"/>
      <c r="B2" s="60"/>
      <c r="C2" s="60"/>
      <c r="D2" s="60"/>
      <c r="E2" s="60"/>
      <c r="F2" s="60"/>
      <c r="G2" s="60"/>
      <c r="H2" s="61"/>
    </row>
    <row r="3" spans="1:27" ht="15.75" thickBot="1" x14ac:dyDescent="0.3">
      <c r="A3" s="23"/>
      <c r="B3" s="23"/>
      <c r="C3" s="23"/>
      <c r="D3" s="23"/>
      <c r="E3" s="23"/>
      <c r="F3" s="23"/>
      <c r="G3" s="23"/>
      <c r="H3" s="23"/>
    </row>
    <row r="4" spans="1:27" ht="18.75" customHeight="1" thickBot="1" x14ac:dyDescent="0.4">
      <c r="C4" s="2" t="s">
        <v>57</v>
      </c>
      <c r="H4" s="13">
        <v>15000</v>
      </c>
    </row>
    <row r="5" spans="1:27" ht="18.75" customHeight="1" thickBot="1" x14ac:dyDescent="0.45">
      <c r="C5" s="11"/>
      <c r="AA5" s="1"/>
    </row>
    <row r="6" spans="1:27" ht="18.75" customHeight="1" thickBot="1" x14ac:dyDescent="0.4">
      <c r="C6" s="2" t="s">
        <v>58</v>
      </c>
      <c r="H6" s="14">
        <v>0.02</v>
      </c>
    </row>
    <row r="7" spans="1:27" ht="18.75" customHeight="1" thickBot="1" x14ac:dyDescent="0.3">
      <c r="A7" s="9"/>
      <c r="B7" s="9"/>
      <c r="C7" s="9"/>
      <c r="D7" s="9"/>
      <c r="E7" s="9"/>
      <c r="F7" s="9"/>
      <c r="G7" s="9"/>
    </row>
    <row r="8" spans="1:27" ht="18.75" customHeight="1" thickBot="1" x14ac:dyDescent="0.4">
      <c r="C8" s="3" t="s">
        <v>0</v>
      </c>
      <c r="H8" s="12" t="s">
        <v>136</v>
      </c>
    </row>
    <row r="9" spans="1:27" ht="18.75" customHeight="1" thickBot="1" x14ac:dyDescent="0.45">
      <c r="C9" s="11"/>
    </row>
    <row r="10" spans="1:27" ht="18.75" customHeight="1" thickBot="1" x14ac:dyDescent="0.4">
      <c r="C10" s="3" t="s">
        <v>102</v>
      </c>
      <c r="H10" s="24" t="str">
        <f>IFERROR(VLOOKUP(H8,'Market Data'!B:G,3,0),"Equity")</f>
        <v>Futures Contract</v>
      </c>
    </row>
    <row r="11" spans="1:27" ht="18.75" customHeight="1" thickBot="1" x14ac:dyDescent="0.45">
      <c r="C11" s="11"/>
    </row>
    <row r="12" spans="1:27" ht="18.75" customHeight="1" thickBot="1" x14ac:dyDescent="0.4">
      <c r="C12" s="3" t="s">
        <v>55</v>
      </c>
      <c r="H12" s="24">
        <f>IFERROR(VLOOKUP(H8,'Market Data'!B:G,4,0),1)</f>
        <v>10</v>
      </c>
    </row>
    <row r="13" spans="1:27" ht="18.75" customHeight="1" thickBot="1" x14ac:dyDescent="0.35">
      <c r="C13" s="10"/>
      <c r="K13" s="62" t="s">
        <v>138</v>
      </c>
      <c r="L13" s="63"/>
      <c r="M13" s="63"/>
      <c r="N13" s="63"/>
      <c r="O13" s="63"/>
      <c r="P13" s="63"/>
      <c r="Q13" s="63"/>
      <c r="R13" s="64"/>
    </row>
    <row r="14" spans="1:27" ht="18.75" customHeight="1" thickBot="1" x14ac:dyDescent="0.4">
      <c r="C14" s="3" t="s">
        <v>64</v>
      </c>
      <c r="H14" s="25">
        <f>IFERROR(VLOOKUP(H8,'Market Data'!B:G,6,0),0.01)</f>
        <v>0.01</v>
      </c>
      <c r="K14" s="65"/>
      <c r="L14" s="66"/>
      <c r="M14" s="66"/>
      <c r="N14" s="66"/>
      <c r="O14" s="66"/>
      <c r="P14" s="66"/>
      <c r="Q14" s="66"/>
      <c r="R14" s="67"/>
    </row>
    <row r="15" spans="1:27" ht="18.75" customHeight="1" thickBot="1" x14ac:dyDescent="0.4">
      <c r="C15" s="3"/>
      <c r="K15" s="68"/>
      <c r="L15" s="69"/>
      <c r="M15" s="69"/>
      <c r="N15" s="69"/>
      <c r="O15" s="69"/>
      <c r="P15" s="69"/>
      <c r="Q15" s="69"/>
      <c r="R15" s="70"/>
    </row>
    <row r="16" spans="1:27" ht="18.75" customHeight="1" thickBot="1" x14ac:dyDescent="0.4">
      <c r="C16" s="3" t="s">
        <v>119</v>
      </c>
      <c r="H16" s="37" t="str">
        <f>IF(H18&gt;H20,"long",IF(H18&lt;H20,"short",""))</f>
        <v>short</v>
      </c>
      <c r="K16" s="17"/>
      <c r="L16" s="17"/>
      <c r="M16" s="17"/>
      <c r="N16" s="17"/>
      <c r="O16" s="17"/>
      <c r="P16" s="17"/>
      <c r="Q16" s="17"/>
      <c r="R16" s="17"/>
    </row>
    <row r="17" spans="1:18" ht="18.75" customHeight="1" thickBot="1" x14ac:dyDescent="0.4">
      <c r="C17" s="3"/>
      <c r="K17" s="17"/>
      <c r="L17" s="17"/>
      <c r="M17" s="17"/>
      <c r="N17" s="17"/>
      <c r="O17" s="17"/>
      <c r="P17" s="17"/>
      <c r="Q17" s="17"/>
      <c r="R17" s="17"/>
    </row>
    <row r="18" spans="1:18" ht="18.75" customHeight="1" thickBot="1" x14ac:dyDescent="0.4">
      <c r="C18" s="3" t="s">
        <v>117</v>
      </c>
      <c r="H18" s="26">
        <v>50.14</v>
      </c>
      <c r="K18" s="17"/>
      <c r="L18" s="17"/>
      <c r="M18" s="17"/>
      <c r="N18" s="17"/>
      <c r="O18" s="17"/>
      <c r="P18" s="17"/>
      <c r="Q18" s="17"/>
      <c r="R18" s="17"/>
    </row>
    <row r="19" spans="1:18" ht="18.75" customHeight="1" thickBot="1" x14ac:dyDescent="0.4">
      <c r="C19" s="3"/>
      <c r="K19" s="17"/>
      <c r="L19" s="17"/>
      <c r="M19" s="17"/>
      <c r="N19" s="17"/>
      <c r="O19" s="17"/>
      <c r="P19" s="17"/>
      <c r="Q19" s="17"/>
      <c r="R19" s="17"/>
    </row>
    <row r="20" spans="1:18" ht="18.75" customHeight="1" thickBot="1" x14ac:dyDescent="0.4">
      <c r="C20" s="3" t="s">
        <v>118</v>
      </c>
      <c r="H20" s="26">
        <v>50.26</v>
      </c>
      <c r="K20" s="17"/>
      <c r="L20" s="17"/>
      <c r="M20" s="17"/>
      <c r="N20" s="17"/>
      <c r="O20" s="17"/>
      <c r="P20" s="17"/>
      <c r="Q20" s="17"/>
      <c r="R20" s="17"/>
    </row>
    <row r="21" spans="1:18" ht="18.75" customHeight="1" thickBot="1" x14ac:dyDescent="0.4">
      <c r="C21" s="3"/>
      <c r="K21" s="17"/>
      <c r="L21" s="17"/>
      <c r="M21" s="17"/>
      <c r="N21" s="17"/>
      <c r="O21" s="17"/>
      <c r="P21" s="17"/>
      <c r="Q21" s="17"/>
      <c r="R21" s="17"/>
    </row>
    <row r="22" spans="1:18" ht="18.75" customHeight="1" thickBot="1" x14ac:dyDescent="0.4">
      <c r="C22" s="3" t="s">
        <v>120</v>
      </c>
      <c r="H22" s="26">
        <v>49.96</v>
      </c>
      <c r="K22" s="17"/>
      <c r="L22" s="17"/>
      <c r="M22" s="17"/>
      <c r="N22" s="17"/>
      <c r="O22" s="17"/>
      <c r="P22" s="17"/>
      <c r="Q22" s="17"/>
      <c r="R22" s="17"/>
    </row>
    <row r="23" spans="1:18" ht="18.75" x14ac:dyDescent="0.3">
      <c r="C23" s="10"/>
    </row>
    <row r="24" spans="1:18" ht="17.25" customHeight="1" x14ac:dyDescent="0.25">
      <c r="A24" s="56" t="s">
        <v>56</v>
      </c>
      <c r="B24" s="57"/>
      <c r="C24" s="57"/>
      <c r="D24" s="57"/>
      <c r="E24" s="57"/>
      <c r="F24" s="57"/>
      <c r="G24" s="57"/>
      <c r="H24" s="58"/>
    </row>
    <row r="25" spans="1:18" x14ac:dyDescent="0.25">
      <c r="A25" s="59"/>
      <c r="B25" s="60"/>
      <c r="C25" s="60"/>
      <c r="D25" s="60"/>
      <c r="E25" s="60"/>
      <c r="F25" s="60"/>
      <c r="G25" s="60"/>
      <c r="H25" s="61"/>
    </row>
    <row r="26" spans="1:18" ht="15.75" thickBot="1" x14ac:dyDescent="0.3"/>
    <row r="27" spans="1:18" ht="24" thickBot="1" x14ac:dyDescent="0.4">
      <c r="C27" s="3" t="s">
        <v>59</v>
      </c>
      <c r="H27" s="18">
        <f>IF(H16="short",(H20-H18)/H14, (H18-H20)/H14)</f>
        <v>11.999999999999744</v>
      </c>
    </row>
    <row r="28" spans="1:18" ht="15.75" thickBot="1" x14ac:dyDescent="0.3"/>
    <row r="29" spans="1:18" ht="24" customHeight="1" thickBot="1" x14ac:dyDescent="0.4">
      <c r="C29" s="3" t="s">
        <v>60</v>
      </c>
      <c r="H29" s="15">
        <f>H27*H12</f>
        <v>119.99999999999744</v>
      </c>
    </row>
    <row r="30" spans="1:18" ht="15.75" thickBot="1" x14ac:dyDescent="0.3">
      <c r="K30" s="62" t="s">
        <v>65</v>
      </c>
      <c r="L30" s="63"/>
      <c r="M30" s="63"/>
      <c r="N30" s="63"/>
      <c r="O30" s="63"/>
      <c r="P30" s="63"/>
      <c r="Q30" s="63"/>
      <c r="R30" s="64"/>
    </row>
    <row r="31" spans="1:18" ht="24" customHeight="1" thickBot="1" x14ac:dyDescent="0.4">
      <c r="C31" s="3" t="s">
        <v>61</v>
      </c>
      <c r="H31" s="18">
        <f>INT((H6*H4)/H29)</f>
        <v>2</v>
      </c>
      <c r="K31" s="65"/>
      <c r="L31" s="66"/>
      <c r="M31" s="66"/>
      <c r="N31" s="66"/>
      <c r="O31" s="66"/>
      <c r="P31" s="66"/>
      <c r="Q31" s="66"/>
      <c r="R31" s="67"/>
    </row>
    <row r="32" spans="1:18" x14ac:dyDescent="0.25">
      <c r="K32" s="68"/>
      <c r="L32" s="69"/>
      <c r="M32" s="69"/>
      <c r="N32" s="69"/>
      <c r="O32" s="69"/>
      <c r="P32" s="69"/>
      <c r="Q32" s="69"/>
      <c r="R32" s="70"/>
    </row>
    <row r="34" spans="1:18" x14ac:dyDescent="0.25">
      <c r="A34" s="56" t="s">
        <v>106</v>
      </c>
      <c r="B34" s="57"/>
      <c r="C34" s="57"/>
      <c r="D34" s="57"/>
      <c r="E34" s="57"/>
      <c r="F34" s="57"/>
      <c r="G34" s="57"/>
      <c r="H34" s="58"/>
    </row>
    <row r="35" spans="1:18" x14ac:dyDescent="0.25">
      <c r="A35" s="59"/>
      <c r="B35" s="60"/>
      <c r="C35" s="60"/>
      <c r="D35" s="60"/>
      <c r="E35" s="60"/>
      <c r="F35" s="60"/>
      <c r="G35" s="60"/>
      <c r="H35" s="61"/>
    </row>
    <row r="36" spans="1:18" ht="15.75" thickBot="1" x14ac:dyDescent="0.3"/>
    <row r="37" spans="1:18" ht="21.75" thickBot="1" x14ac:dyDescent="0.4">
      <c r="C37" s="3" t="s">
        <v>107</v>
      </c>
      <c r="H37" s="38">
        <f>IF(H16="short",(H18-H22)/H14, (H22-H18)/H14)</f>
        <v>17.999999999999972</v>
      </c>
    </row>
    <row r="38" spans="1:18" ht="15.75" thickBot="1" x14ac:dyDescent="0.3">
      <c r="K38" s="62" t="s">
        <v>137</v>
      </c>
      <c r="L38" s="63"/>
      <c r="M38" s="63"/>
      <c r="N38" s="63"/>
      <c r="O38" s="63"/>
      <c r="P38" s="63"/>
      <c r="Q38" s="63"/>
      <c r="R38" s="64"/>
    </row>
    <row r="39" spans="1:18" ht="21.75" thickBot="1" x14ac:dyDescent="0.4">
      <c r="C39" s="3" t="s">
        <v>108</v>
      </c>
      <c r="H39" s="27">
        <f>H27/(H27+H37)</f>
        <v>0.39999999999999525</v>
      </c>
      <c r="K39" s="65"/>
      <c r="L39" s="66"/>
      <c r="M39" s="66"/>
      <c r="N39" s="66"/>
      <c r="O39" s="66"/>
      <c r="P39" s="66"/>
      <c r="Q39" s="66"/>
      <c r="R39" s="67"/>
    </row>
    <row r="40" spans="1:18" x14ac:dyDescent="0.25">
      <c r="K40" s="68"/>
      <c r="L40" s="69"/>
      <c r="M40" s="69"/>
      <c r="N40" s="69"/>
      <c r="O40" s="69"/>
      <c r="P40" s="69"/>
      <c r="Q40" s="69"/>
      <c r="R40" s="70"/>
    </row>
  </sheetData>
  <mergeCells count="6">
    <mergeCell ref="A34:H35"/>
    <mergeCell ref="K38:R40"/>
    <mergeCell ref="A1:H2"/>
    <mergeCell ref="A24:H25"/>
    <mergeCell ref="K30:R32"/>
    <mergeCell ref="K13:R1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G93"/>
  <sheetViews>
    <sheetView tabSelected="1" workbookViewId="0">
      <pane ySplit="5" topLeftCell="A6" activePane="bottomLeft" state="frozen"/>
      <selection pane="bottomLeft" activeCell="I55" sqref="I55"/>
    </sheetView>
  </sheetViews>
  <sheetFormatPr defaultRowHeight="15" x14ac:dyDescent="0.25"/>
  <cols>
    <col min="1" max="1" width="12.42578125" customWidth="1"/>
    <col min="2" max="2" width="11.28515625" customWidth="1"/>
    <col min="3" max="3" width="23.7109375" bestFit="1" customWidth="1"/>
    <col min="4" max="4" width="18.42578125" customWidth="1"/>
    <col min="5" max="5" width="10.28515625" bestFit="1" customWidth="1"/>
    <col min="7" max="8" width="10.5703125" customWidth="1"/>
  </cols>
  <sheetData>
    <row r="1" spans="1:7" ht="33.75" x14ac:dyDescent="0.5">
      <c r="B1" s="4" t="s">
        <v>9</v>
      </c>
    </row>
    <row r="2" spans="1:7" x14ac:dyDescent="0.25">
      <c r="B2" t="s">
        <v>10</v>
      </c>
    </row>
    <row r="5" spans="1:7" x14ac:dyDescent="0.25">
      <c r="B5" s="1" t="s">
        <v>1</v>
      </c>
      <c r="C5" s="1" t="s">
        <v>15</v>
      </c>
      <c r="D5" s="1" t="s">
        <v>104</v>
      </c>
      <c r="E5" s="1" t="s">
        <v>2</v>
      </c>
      <c r="G5" s="1" t="s">
        <v>63</v>
      </c>
    </row>
    <row r="6" spans="1:7" ht="15.75" thickBot="1" x14ac:dyDescent="0.3"/>
    <row r="7" spans="1:7" x14ac:dyDescent="0.25">
      <c r="A7" s="78" t="s">
        <v>11</v>
      </c>
      <c r="B7" t="s">
        <v>3</v>
      </c>
      <c r="C7" t="s">
        <v>20</v>
      </c>
      <c r="D7" t="s">
        <v>105</v>
      </c>
      <c r="E7" s="6">
        <v>10</v>
      </c>
      <c r="G7">
        <v>0.01</v>
      </c>
    </row>
    <row r="8" spans="1:7" x14ac:dyDescent="0.25">
      <c r="A8" s="79"/>
      <c r="B8" t="s">
        <v>4</v>
      </c>
      <c r="C8" t="s">
        <v>21</v>
      </c>
      <c r="D8" t="s">
        <v>105</v>
      </c>
      <c r="E8" s="6">
        <v>10</v>
      </c>
      <c r="G8">
        <v>1E-3</v>
      </c>
    </row>
    <row r="9" spans="1:7" x14ac:dyDescent="0.25">
      <c r="A9" s="79"/>
      <c r="B9" t="s">
        <v>5</v>
      </c>
      <c r="C9" t="s">
        <v>22</v>
      </c>
      <c r="D9" t="s">
        <v>105</v>
      </c>
      <c r="E9" s="7">
        <v>4.2</v>
      </c>
      <c r="G9">
        <v>1E-4</v>
      </c>
    </row>
    <row r="10" spans="1:7" ht="15.75" thickBot="1" x14ac:dyDescent="0.3">
      <c r="A10" s="80"/>
      <c r="B10" t="s">
        <v>6</v>
      </c>
      <c r="C10" t="s">
        <v>23</v>
      </c>
      <c r="D10" t="s">
        <v>105</v>
      </c>
      <c r="E10" s="7">
        <v>4.2</v>
      </c>
      <c r="G10">
        <v>1E-4</v>
      </c>
    </row>
    <row r="11" spans="1:7" ht="15.75" thickBot="1" x14ac:dyDescent="0.3"/>
    <row r="12" spans="1:7" x14ac:dyDescent="0.25">
      <c r="A12" s="81" t="s">
        <v>14</v>
      </c>
      <c r="B12" t="s">
        <v>7</v>
      </c>
      <c r="C12" t="s">
        <v>24</v>
      </c>
      <c r="D12" t="s">
        <v>105</v>
      </c>
      <c r="E12" s="7">
        <v>12.5</v>
      </c>
      <c r="G12">
        <v>0.25</v>
      </c>
    </row>
    <row r="13" spans="1:7" x14ac:dyDescent="0.25">
      <c r="A13" s="82"/>
      <c r="B13" t="s">
        <v>12</v>
      </c>
      <c r="C13" t="s">
        <v>26</v>
      </c>
      <c r="D13" t="s">
        <v>105</v>
      </c>
      <c r="E13" s="7">
        <v>20</v>
      </c>
      <c r="G13">
        <v>0.25</v>
      </c>
    </row>
    <row r="14" spans="1:7" x14ac:dyDescent="0.25">
      <c r="A14" s="82"/>
      <c r="B14" t="s">
        <v>13</v>
      </c>
      <c r="C14" t="s">
        <v>27</v>
      </c>
      <c r="D14" t="s">
        <v>105</v>
      </c>
      <c r="E14" s="7">
        <v>5</v>
      </c>
      <c r="G14">
        <v>0.1</v>
      </c>
    </row>
    <row r="15" spans="1:7" x14ac:dyDescent="0.25">
      <c r="A15" s="82"/>
      <c r="B15" t="s">
        <v>8</v>
      </c>
      <c r="C15" t="s">
        <v>25</v>
      </c>
      <c r="D15" t="s">
        <v>105</v>
      </c>
      <c r="E15" s="7">
        <v>5</v>
      </c>
      <c r="G15">
        <v>1</v>
      </c>
    </row>
    <row r="16" spans="1:7" x14ac:dyDescent="0.25">
      <c r="A16" s="82"/>
      <c r="B16" t="s">
        <v>122</v>
      </c>
      <c r="C16" t="s">
        <v>126</v>
      </c>
      <c r="D16" t="s">
        <v>105</v>
      </c>
      <c r="E16" s="7">
        <v>1.25</v>
      </c>
      <c r="G16">
        <v>0.25</v>
      </c>
    </row>
    <row r="17" spans="1:7" x14ac:dyDescent="0.25">
      <c r="A17" s="82"/>
      <c r="B17" t="s">
        <v>123</v>
      </c>
      <c r="C17" t="s">
        <v>128</v>
      </c>
      <c r="D17" t="s">
        <v>105</v>
      </c>
      <c r="E17" s="7">
        <v>0.5</v>
      </c>
      <c r="G17">
        <v>0.25</v>
      </c>
    </row>
    <row r="18" spans="1:7" x14ac:dyDescent="0.25">
      <c r="A18" s="82"/>
      <c r="B18" t="s">
        <v>124</v>
      </c>
      <c r="C18" t="s">
        <v>129</v>
      </c>
      <c r="D18" t="s">
        <v>105</v>
      </c>
      <c r="E18" s="7">
        <v>0.5</v>
      </c>
      <c r="G18">
        <v>0.1</v>
      </c>
    </row>
    <row r="19" spans="1:7" ht="15.75" thickBot="1" x14ac:dyDescent="0.3">
      <c r="A19" s="83"/>
      <c r="B19" t="s">
        <v>125</v>
      </c>
      <c r="C19" t="s">
        <v>127</v>
      </c>
      <c r="D19" t="s">
        <v>105</v>
      </c>
      <c r="E19" s="7">
        <v>0.5</v>
      </c>
      <c r="G19">
        <v>1</v>
      </c>
    </row>
    <row r="20" spans="1:7" ht="15.75" thickBot="1" x14ac:dyDescent="0.3">
      <c r="A20" s="39"/>
      <c r="E20" s="7"/>
    </row>
    <row r="21" spans="1:7" x14ac:dyDescent="0.25">
      <c r="A21" s="81" t="s">
        <v>130</v>
      </c>
      <c r="B21" t="s">
        <v>131</v>
      </c>
      <c r="C21" t="s">
        <v>133</v>
      </c>
      <c r="D21" t="s">
        <v>105</v>
      </c>
      <c r="E21" s="7">
        <v>6.25</v>
      </c>
      <c r="G21">
        <v>5.0000000000000002E-5</v>
      </c>
    </row>
    <row r="22" spans="1:7" x14ac:dyDescent="0.25">
      <c r="A22" s="82"/>
      <c r="B22" t="s">
        <v>132</v>
      </c>
      <c r="C22" t="s">
        <v>134</v>
      </c>
      <c r="D22" t="s">
        <v>105</v>
      </c>
      <c r="E22" s="7">
        <v>6.25</v>
      </c>
      <c r="G22">
        <v>1E-4</v>
      </c>
    </row>
    <row r="23" spans="1:7" x14ac:dyDescent="0.25">
      <c r="A23" s="82"/>
      <c r="E23" s="7"/>
    </row>
    <row r="24" spans="1:7" x14ac:dyDescent="0.25">
      <c r="A24" s="82"/>
      <c r="E24" s="7"/>
    </row>
    <row r="25" spans="1:7" ht="15.75" thickBot="1" x14ac:dyDescent="0.3">
      <c r="A25" s="83"/>
      <c r="E25" s="7"/>
    </row>
    <row r="26" spans="1:7" x14ac:dyDescent="0.25">
      <c r="A26" s="39"/>
      <c r="E26" s="7"/>
    </row>
    <row r="27" spans="1:7" ht="15.75" thickBot="1" x14ac:dyDescent="0.3">
      <c r="A27" s="5"/>
    </row>
    <row r="28" spans="1:7" x14ac:dyDescent="0.25">
      <c r="A28" s="81" t="s">
        <v>16</v>
      </c>
      <c r="B28" t="s">
        <v>17</v>
      </c>
      <c r="C28" t="s">
        <v>28</v>
      </c>
      <c r="D28" t="s">
        <v>105</v>
      </c>
      <c r="E28" s="7">
        <v>12.5</v>
      </c>
      <c r="G28">
        <v>0.25</v>
      </c>
    </row>
    <row r="29" spans="1:7" x14ac:dyDescent="0.25">
      <c r="A29" s="82"/>
      <c r="B29" t="s">
        <v>18</v>
      </c>
      <c r="C29" t="s">
        <v>29</v>
      </c>
      <c r="D29" t="s">
        <v>105</v>
      </c>
      <c r="E29" s="7">
        <v>12.5</v>
      </c>
      <c r="G29">
        <v>0.25</v>
      </c>
    </row>
    <row r="30" spans="1:7" x14ac:dyDescent="0.25">
      <c r="A30" s="82"/>
      <c r="B30" t="s">
        <v>19</v>
      </c>
      <c r="C30" t="s">
        <v>30</v>
      </c>
      <c r="D30" t="s">
        <v>105</v>
      </c>
      <c r="E30" s="7">
        <v>12.5</v>
      </c>
      <c r="G30">
        <v>0.25</v>
      </c>
    </row>
    <row r="31" spans="1:7" ht="15.75" thickBot="1" x14ac:dyDescent="0.3">
      <c r="A31" s="83"/>
      <c r="E31" s="6"/>
    </row>
    <row r="32" spans="1:7" ht="15.75" thickBot="1" x14ac:dyDescent="0.3"/>
    <row r="33" spans="1:7" x14ac:dyDescent="0.25">
      <c r="A33" s="75" t="s">
        <v>31</v>
      </c>
      <c r="B33" t="s">
        <v>32</v>
      </c>
      <c r="C33" t="s">
        <v>35</v>
      </c>
      <c r="D33" t="s">
        <v>105</v>
      </c>
      <c r="E33" s="7">
        <v>15.63</v>
      </c>
      <c r="G33" s="16">
        <v>1.5625E-2</v>
      </c>
    </row>
    <row r="34" spans="1:7" x14ac:dyDescent="0.25">
      <c r="A34" s="76"/>
      <c r="B34" t="s">
        <v>33</v>
      </c>
      <c r="C34" t="s">
        <v>36</v>
      </c>
      <c r="D34" t="s">
        <v>105</v>
      </c>
      <c r="E34" s="8">
        <v>7.8125</v>
      </c>
      <c r="G34">
        <v>7.8125E-3</v>
      </c>
    </row>
    <row r="35" spans="1:7" x14ac:dyDescent="0.25">
      <c r="A35" s="76"/>
      <c r="B35" t="s">
        <v>34</v>
      </c>
      <c r="C35" t="s">
        <v>37</v>
      </c>
      <c r="D35" t="s">
        <v>105</v>
      </c>
      <c r="E35" s="7">
        <v>31.25</v>
      </c>
      <c r="G35">
        <v>3.125E-2</v>
      </c>
    </row>
    <row r="36" spans="1:7" ht="15.75" thickBot="1" x14ac:dyDescent="0.3">
      <c r="A36" s="77"/>
    </row>
    <row r="37" spans="1:7" ht="15.75" thickBot="1" x14ac:dyDescent="0.3"/>
    <row r="38" spans="1:7" x14ac:dyDescent="0.25">
      <c r="A38" s="75" t="s">
        <v>38</v>
      </c>
      <c r="B38" t="s">
        <v>39</v>
      </c>
      <c r="C38" t="s">
        <v>41</v>
      </c>
      <c r="D38" t="s">
        <v>105</v>
      </c>
      <c r="E38" s="6">
        <v>10</v>
      </c>
      <c r="G38">
        <v>2.5000000000000001E-2</v>
      </c>
    </row>
    <row r="39" spans="1:7" x14ac:dyDescent="0.25">
      <c r="A39" s="76"/>
      <c r="B39" t="s">
        <v>40</v>
      </c>
      <c r="C39" t="s">
        <v>42</v>
      </c>
      <c r="D39" t="s">
        <v>105</v>
      </c>
      <c r="E39" s="6">
        <v>10</v>
      </c>
      <c r="G39">
        <v>2.5000000000000001E-2</v>
      </c>
    </row>
    <row r="40" spans="1:7" x14ac:dyDescent="0.25">
      <c r="A40" s="76"/>
    </row>
    <row r="41" spans="1:7" ht="15.75" thickBot="1" x14ac:dyDescent="0.3">
      <c r="A41" s="77"/>
    </row>
    <row r="42" spans="1:7" ht="15.75" thickBot="1" x14ac:dyDescent="0.3"/>
    <row r="43" spans="1:7" x14ac:dyDescent="0.25">
      <c r="A43" s="75" t="s">
        <v>43</v>
      </c>
      <c r="B43" t="s">
        <v>44</v>
      </c>
      <c r="C43" t="s">
        <v>47</v>
      </c>
      <c r="D43" t="s">
        <v>105</v>
      </c>
      <c r="E43" s="6">
        <v>10</v>
      </c>
      <c r="G43">
        <v>0.1</v>
      </c>
    </row>
    <row r="44" spans="1:7" x14ac:dyDescent="0.25">
      <c r="A44" s="76"/>
      <c r="B44" t="s">
        <v>45</v>
      </c>
      <c r="C44" t="s">
        <v>48</v>
      </c>
      <c r="D44" t="s">
        <v>105</v>
      </c>
      <c r="E44" s="6">
        <v>25</v>
      </c>
      <c r="G44">
        <v>5.0000000000000001E-3</v>
      </c>
    </row>
    <row r="45" spans="1:7" x14ac:dyDescent="0.25">
      <c r="A45" s="76"/>
      <c r="B45" t="s">
        <v>46</v>
      </c>
      <c r="C45" t="s">
        <v>49</v>
      </c>
      <c r="D45" t="s">
        <v>105</v>
      </c>
      <c r="E45" s="7">
        <v>12.5</v>
      </c>
      <c r="G45">
        <v>5.0000000000000001E-4</v>
      </c>
    </row>
    <row r="46" spans="1:7" ht="15.75" thickBot="1" x14ac:dyDescent="0.3">
      <c r="A46" s="77"/>
    </row>
    <row r="47" spans="1:7" ht="15.75" thickBot="1" x14ac:dyDescent="0.3"/>
    <row r="48" spans="1:7" x14ac:dyDescent="0.25">
      <c r="A48" s="75" t="s">
        <v>50</v>
      </c>
      <c r="B48" t="s">
        <v>51</v>
      </c>
      <c r="C48" t="s">
        <v>53</v>
      </c>
      <c r="D48" t="s">
        <v>105</v>
      </c>
      <c r="E48" s="6">
        <v>10</v>
      </c>
      <c r="G48">
        <v>1</v>
      </c>
    </row>
    <row r="49" spans="1:7" x14ac:dyDescent="0.25">
      <c r="A49" s="76"/>
      <c r="B49" t="s">
        <v>52</v>
      </c>
      <c r="C49" t="s">
        <v>54</v>
      </c>
      <c r="D49" t="s">
        <v>105</v>
      </c>
      <c r="E49" s="7">
        <v>18.75</v>
      </c>
      <c r="G49">
        <v>0.05</v>
      </c>
    </row>
    <row r="50" spans="1:7" x14ac:dyDescent="0.25">
      <c r="A50" s="76"/>
    </row>
    <row r="51" spans="1:7" ht="15.75" thickBot="1" x14ac:dyDescent="0.3">
      <c r="A51" s="77"/>
    </row>
    <row r="52" spans="1:7" ht="15.75" thickBot="1" x14ac:dyDescent="0.3">
      <c r="E52" s="84" t="s">
        <v>135</v>
      </c>
      <c r="F52" s="84"/>
    </row>
    <row r="53" spans="1:7" x14ac:dyDescent="0.25">
      <c r="A53" s="72" t="s">
        <v>98</v>
      </c>
      <c r="B53" t="s">
        <v>74</v>
      </c>
      <c r="C53" t="s">
        <v>103</v>
      </c>
      <c r="D53" t="s">
        <v>103</v>
      </c>
      <c r="E53" s="6">
        <v>10</v>
      </c>
      <c r="G53">
        <v>0.01</v>
      </c>
    </row>
    <row r="54" spans="1:7" x14ac:dyDescent="0.25">
      <c r="A54" s="73"/>
      <c r="B54" t="s">
        <v>76</v>
      </c>
      <c r="C54" t="s">
        <v>103</v>
      </c>
      <c r="D54" t="s">
        <v>103</v>
      </c>
      <c r="E54" s="6">
        <v>10</v>
      </c>
      <c r="G54">
        <v>0.01</v>
      </c>
    </row>
    <row r="55" spans="1:7" x14ac:dyDescent="0.25">
      <c r="A55" s="73"/>
      <c r="B55" t="s">
        <v>77</v>
      </c>
      <c r="C55" t="s">
        <v>103</v>
      </c>
      <c r="D55" t="s">
        <v>103</v>
      </c>
      <c r="E55" s="6">
        <v>10</v>
      </c>
      <c r="G55">
        <v>0.01</v>
      </c>
    </row>
    <row r="56" spans="1:7" x14ac:dyDescent="0.25">
      <c r="A56" s="73"/>
      <c r="B56" t="s">
        <v>78</v>
      </c>
      <c r="C56" t="s">
        <v>103</v>
      </c>
      <c r="D56" t="s">
        <v>103</v>
      </c>
      <c r="E56" s="6">
        <v>10</v>
      </c>
      <c r="G56">
        <v>0.01</v>
      </c>
    </row>
    <row r="57" spans="1:7" x14ac:dyDescent="0.25">
      <c r="A57" s="73"/>
      <c r="B57" t="s">
        <v>79</v>
      </c>
      <c r="C57" t="s">
        <v>103</v>
      </c>
      <c r="D57" t="s">
        <v>103</v>
      </c>
      <c r="E57" s="6">
        <v>10</v>
      </c>
      <c r="G57">
        <v>0.01</v>
      </c>
    </row>
    <row r="58" spans="1:7" x14ac:dyDescent="0.25">
      <c r="A58" s="73"/>
      <c r="B58" t="s">
        <v>80</v>
      </c>
      <c r="C58" t="s">
        <v>103</v>
      </c>
      <c r="D58" t="s">
        <v>103</v>
      </c>
      <c r="E58" s="6">
        <v>10</v>
      </c>
      <c r="G58">
        <v>0.01</v>
      </c>
    </row>
    <row r="59" spans="1:7" ht="15.75" thickBot="1" x14ac:dyDescent="0.3">
      <c r="A59" s="74"/>
      <c r="B59" t="s">
        <v>81</v>
      </c>
      <c r="C59" t="s">
        <v>103</v>
      </c>
      <c r="D59" t="s">
        <v>103</v>
      </c>
      <c r="E59" s="6">
        <v>10</v>
      </c>
      <c r="G59">
        <v>0.01</v>
      </c>
    </row>
    <row r="60" spans="1:7" ht="15.75" thickBot="1" x14ac:dyDescent="0.3"/>
    <row r="61" spans="1:7" x14ac:dyDescent="0.25">
      <c r="A61" s="72" t="s">
        <v>99</v>
      </c>
      <c r="B61" t="s">
        <v>73</v>
      </c>
      <c r="C61" t="s">
        <v>103</v>
      </c>
      <c r="D61" t="s">
        <v>103</v>
      </c>
      <c r="E61" s="6">
        <v>10</v>
      </c>
      <c r="G61">
        <v>1E-4</v>
      </c>
    </row>
    <row r="62" spans="1:7" x14ac:dyDescent="0.25">
      <c r="A62" s="73"/>
      <c r="B62" t="s">
        <v>75</v>
      </c>
      <c r="C62" t="s">
        <v>103</v>
      </c>
      <c r="D62" t="s">
        <v>103</v>
      </c>
      <c r="E62" s="6">
        <v>10</v>
      </c>
      <c r="G62">
        <v>1E-4</v>
      </c>
    </row>
    <row r="63" spans="1:7" x14ac:dyDescent="0.25">
      <c r="A63" s="73"/>
      <c r="B63" t="s">
        <v>82</v>
      </c>
      <c r="C63" t="s">
        <v>103</v>
      </c>
      <c r="D63" t="s">
        <v>103</v>
      </c>
      <c r="E63" s="6">
        <v>10</v>
      </c>
      <c r="G63">
        <v>1E-4</v>
      </c>
    </row>
    <row r="64" spans="1:7" x14ac:dyDescent="0.25">
      <c r="A64" s="73"/>
      <c r="B64" t="s">
        <v>97</v>
      </c>
      <c r="C64" t="s">
        <v>103</v>
      </c>
      <c r="D64" t="s">
        <v>103</v>
      </c>
      <c r="E64" s="6">
        <v>10</v>
      </c>
      <c r="G64">
        <v>1E-4</v>
      </c>
    </row>
    <row r="65" spans="1:7" x14ac:dyDescent="0.25">
      <c r="A65" s="73"/>
      <c r="E65" s="6"/>
    </row>
    <row r="66" spans="1:7" x14ac:dyDescent="0.25">
      <c r="A66" s="73"/>
      <c r="B66" t="s">
        <v>87</v>
      </c>
      <c r="C66" t="s">
        <v>103</v>
      </c>
      <c r="D66" t="s">
        <v>103</v>
      </c>
      <c r="E66" s="6">
        <v>10</v>
      </c>
      <c r="G66">
        <v>1E-4</v>
      </c>
    </row>
    <row r="67" spans="1:7" x14ac:dyDescent="0.25">
      <c r="A67" s="73"/>
      <c r="B67" t="s">
        <v>91</v>
      </c>
      <c r="C67" t="s">
        <v>103</v>
      </c>
      <c r="D67" t="s">
        <v>103</v>
      </c>
      <c r="E67" s="6">
        <v>10</v>
      </c>
      <c r="G67">
        <v>1E-4</v>
      </c>
    </row>
    <row r="68" spans="1:7" x14ac:dyDescent="0.25">
      <c r="A68" s="73"/>
      <c r="E68" s="6"/>
    </row>
    <row r="69" spans="1:7" x14ac:dyDescent="0.25">
      <c r="A69" s="73"/>
      <c r="B69" t="s">
        <v>84</v>
      </c>
      <c r="C69" t="s">
        <v>103</v>
      </c>
      <c r="D69" t="s">
        <v>103</v>
      </c>
      <c r="E69" s="6">
        <v>10</v>
      </c>
      <c r="G69">
        <v>1E-4</v>
      </c>
    </row>
    <row r="70" spans="1:7" x14ac:dyDescent="0.25">
      <c r="A70" s="73"/>
      <c r="B70" t="s">
        <v>92</v>
      </c>
      <c r="C70" t="s">
        <v>103</v>
      </c>
      <c r="D70" t="s">
        <v>103</v>
      </c>
      <c r="E70" s="6">
        <v>10</v>
      </c>
      <c r="G70">
        <v>1E-4</v>
      </c>
    </row>
    <row r="71" spans="1:7" x14ac:dyDescent="0.25">
      <c r="A71" s="73"/>
      <c r="B71" t="s">
        <v>83</v>
      </c>
      <c r="C71" t="s">
        <v>103</v>
      </c>
      <c r="D71" t="s">
        <v>103</v>
      </c>
      <c r="E71" s="6">
        <v>10</v>
      </c>
      <c r="G71">
        <v>1E-4</v>
      </c>
    </row>
    <row r="72" spans="1:7" x14ac:dyDescent="0.25">
      <c r="A72" s="73"/>
      <c r="E72" s="6"/>
    </row>
    <row r="73" spans="1:7" x14ac:dyDescent="0.25">
      <c r="A73" s="73"/>
      <c r="B73" t="s">
        <v>85</v>
      </c>
      <c r="C73" t="s">
        <v>103</v>
      </c>
      <c r="D73" t="s">
        <v>103</v>
      </c>
      <c r="E73" s="6">
        <v>10</v>
      </c>
      <c r="G73">
        <v>1E-4</v>
      </c>
    </row>
    <row r="74" spans="1:7" x14ac:dyDescent="0.25">
      <c r="A74" s="73"/>
      <c r="B74" t="s">
        <v>93</v>
      </c>
      <c r="C74" t="s">
        <v>103</v>
      </c>
      <c r="D74" t="s">
        <v>103</v>
      </c>
      <c r="E74" s="6">
        <v>10</v>
      </c>
      <c r="G74">
        <v>1E-4</v>
      </c>
    </row>
    <row r="75" spans="1:7" x14ac:dyDescent="0.25">
      <c r="A75" s="73"/>
      <c r="B75" t="s">
        <v>96</v>
      </c>
      <c r="C75" t="s">
        <v>103</v>
      </c>
      <c r="D75" t="s">
        <v>103</v>
      </c>
      <c r="E75" s="6">
        <v>10</v>
      </c>
      <c r="G75">
        <v>1E-4</v>
      </c>
    </row>
    <row r="76" spans="1:7" x14ac:dyDescent="0.25">
      <c r="A76" s="73"/>
      <c r="E76" s="6"/>
    </row>
    <row r="77" spans="1:7" x14ac:dyDescent="0.25">
      <c r="A77" s="73"/>
      <c r="B77" t="s">
        <v>88</v>
      </c>
      <c r="C77" t="s">
        <v>103</v>
      </c>
      <c r="D77" t="s">
        <v>103</v>
      </c>
      <c r="E77" s="6">
        <v>10</v>
      </c>
      <c r="G77">
        <v>1E-4</v>
      </c>
    </row>
    <row r="78" spans="1:7" x14ac:dyDescent="0.25">
      <c r="A78" s="73"/>
      <c r="E78" s="6"/>
    </row>
    <row r="79" spans="1:7" x14ac:dyDescent="0.25">
      <c r="A79" s="73"/>
      <c r="B79" t="s">
        <v>95</v>
      </c>
      <c r="C79" t="s">
        <v>103</v>
      </c>
      <c r="D79" t="s">
        <v>103</v>
      </c>
      <c r="E79" s="6">
        <v>10</v>
      </c>
      <c r="G79">
        <v>1E-4</v>
      </c>
    </row>
    <row r="80" spans="1:7" x14ac:dyDescent="0.25">
      <c r="A80" s="73"/>
      <c r="E80" s="6"/>
    </row>
    <row r="81" spans="1:7" x14ac:dyDescent="0.25">
      <c r="A81" s="73"/>
      <c r="B81" t="s">
        <v>90</v>
      </c>
      <c r="C81" t="s">
        <v>103</v>
      </c>
      <c r="D81" t="s">
        <v>103</v>
      </c>
      <c r="E81" s="6">
        <v>10</v>
      </c>
      <c r="G81">
        <v>1E-4</v>
      </c>
    </row>
    <row r="82" spans="1:7" x14ac:dyDescent="0.25">
      <c r="A82" s="73"/>
      <c r="E82" s="6"/>
    </row>
    <row r="83" spans="1:7" x14ac:dyDescent="0.25">
      <c r="A83" s="73"/>
      <c r="B83" t="s">
        <v>86</v>
      </c>
      <c r="C83" t="s">
        <v>103</v>
      </c>
      <c r="D83" t="s">
        <v>103</v>
      </c>
      <c r="E83" s="6">
        <v>10</v>
      </c>
      <c r="G83">
        <v>1E-4</v>
      </c>
    </row>
    <row r="84" spans="1:7" x14ac:dyDescent="0.25">
      <c r="A84" s="73"/>
      <c r="B84" t="s">
        <v>89</v>
      </c>
      <c r="C84" t="s">
        <v>103</v>
      </c>
      <c r="D84" t="s">
        <v>103</v>
      </c>
      <c r="E84" s="6">
        <v>10</v>
      </c>
      <c r="G84">
        <v>1E-4</v>
      </c>
    </row>
    <row r="85" spans="1:7" ht="15.75" thickBot="1" x14ac:dyDescent="0.3">
      <c r="A85" s="74"/>
      <c r="B85" t="s">
        <v>94</v>
      </c>
      <c r="C85" t="s">
        <v>103</v>
      </c>
      <c r="D85" t="s">
        <v>103</v>
      </c>
      <c r="E85" s="6">
        <v>10</v>
      </c>
      <c r="G85">
        <v>1E-4</v>
      </c>
    </row>
    <row r="86" spans="1:7" ht="15.75" thickBot="1" x14ac:dyDescent="0.3">
      <c r="E86" s="6"/>
    </row>
    <row r="87" spans="1:7" x14ac:dyDescent="0.25">
      <c r="A87" s="72" t="s">
        <v>100</v>
      </c>
      <c r="B87" t="s">
        <v>101</v>
      </c>
      <c r="C87" t="s">
        <v>101</v>
      </c>
      <c r="D87" t="s">
        <v>101</v>
      </c>
      <c r="E87" s="6">
        <v>1</v>
      </c>
      <c r="G87">
        <v>0.01</v>
      </c>
    </row>
    <row r="88" spans="1:7" x14ac:dyDescent="0.25">
      <c r="A88" s="73"/>
    </row>
    <row r="89" spans="1:7" x14ac:dyDescent="0.25">
      <c r="A89" s="73"/>
    </row>
    <row r="90" spans="1:7" x14ac:dyDescent="0.25">
      <c r="A90" s="73"/>
    </row>
    <row r="91" spans="1:7" x14ac:dyDescent="0.25">
      <c r="A91" s="73"/>
    </row>
    <row r="92" spans="1:7" x14ac:dyDescent="0.25">
      <c r="A92" s="73"/>
    </row>
    <row r="93" spans="1:7" ht="15.75" thickBot="1" x14ac:dyDescent="0.3">
      <c r="A93" s="74"/>
    </row>
  </sheetData>
  <mergeCells count="12">
    <mergeCell ref="E52:F52"/>
    <mergeCell ref="A53:A59"/>
    <mergeCell ref="A61:A85"/>
    <mergeCell ref="A87:A93"/>
    <mergeCell ref="A48:A51"/>
    <mergeCell ref="A7:A10"/>
    <mergeCell ref="A12:A19"/>
    <mergeCell ref="A28:A31"/>
    <mergeCell ref="A33:A36"/>
    <mergeCell ref="A38:A41"/>
    <mergeCell ref="A43:A46"/>
    <mergeCell ref="A21:A2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Risk Reward</vt:lpstr>
      <vt:lpstr>Market 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Bryan Basamanowicz</dc:creator>
  <cp:lastModifiedBy>Trader</cp:lastModifiedBy>
  <dcterms:created xsi:type="dcterms:W3CDTF">2020-02-04T20:34:22Z</dcterms:created>
  <dcterms:modified xsi:type="dcterms:W3CDTF">2020-02-12T00:37:19Z</dcterms:modified>
</cp:coreProperties>
</file>