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7"/>
  <workbookPr showInkAnnotation="0" autoCompressPictures="0"/>
  <mc:AlternateContent xmlns:mc="http://schemas.openxmlformats.org/markup-compatibility/2006">
    <mc:Choice Requires="x15">
      <x15ac:absPath xmlns:x15ac="http://schemas.microsoft.com/office/spreadsheetml/2010/11/ac" url="/Users/CLVHacker/Dropbox/__CURRENT PROJECTS/UDEMY COURSES/Real Estate Fixes/"/>
    </mc:Choice>
  </mc:AlternateContent>
  <xr:revisionPtr revIDLastSave="0" documentId="13_ncr:1_{BB384AED-3EBD-A347-A8E4-161441867F26}" xr6:coauthVersionLast="36" xr6:coauthVersionMax="36" xr10:uidLastSave="{00000000-0000-0000-0000-000000000000}"/>
  <bookViews>
    <workbookView xWindow="0" yWindow="460" windowWidth="38400" windowHeight="21140" tabRatio="731" activeTab="8" xr2:uid="{00000000-000D-0000-FFFF-FFFF00000000}"/>
  </bookViews>
  <sheets>
    <sheet name="Summary" sheetId="4" r:id="rId1"/>
    <sheet name="Sample Project" sheetId="6" r:id="rId2"/>
    <sheet name="No Waterfall" sheetId="8" r:id="rId3"/>
    <sheet name="No Waterfall Investor Calc" sheetId="9" r:id="rId4"/>
    <sheet name="2-Tier" sheetId="1" r:id="rId5"/>
    <sheet name="2-Tier Investor  Calc" sheetId="5" r:id="rId6"/>
    <sheet name="3-Tier" sheetId="10" r:id="rId7"/>
    <sheet name="3-Tier Investor  Calc" sheetId="11" r:id="rId8"/>
    <sheet name="4-Tier" sheetId="12" r:id="rId9"/>
    <sheet name="4-Tier Investor  Calc" sheetId="13" r:id="rId10"/>
  </sheets>
  <externalReferences>
    <externalReference r:id="rId11"/>
  </externalReferences>
  <definedNames>
    <definedName name="Investor1_Share" localSheetId="5">'[1]Investor Assumptions'!$C$10</definedName>
    <definedName name="Investor1_Share" localSheetId="7">'[1]Investor Assumptions'!$C$10</definedName>
    <definedName name="Investor1_Share" localSheetId="9">'[1]Investor Assumptions'!$C$10</definedName>
    <definedName name="Investor1_Share" localSheetId="2">Summary!#REF!</definedName>
    <definedName name="Investor1_Share" localSheetId="1">'[1]Investor Assumptions'!$C$10</definedName>
    <definedName name="Investor2_Share" localSheetId="5">'[1]Investor Assumptions'!$C$11</definedName>
    <definedName name="Investor2_Share" localSheetId="7">'[1]Investor Assumptions'!$C$11</definedName>
    <definedName name="Investor2_Share" localSheetId="9">'[1]Investor Assumptions'!$C$11</definedName>
    <definedName name="Investor2_Share" localSheetId="2">Summary!#REF!</definedName>
    <definedName name="Investor2_Share" localSheetId="1">'[1]Investor Assumptions'!$C$11</definedName>
    <definedName name="Investor3_Share" localSheetId="5">'[1]Investor Assumptions'!$C$12</definedName>
    <definedName name="Investor3_Share" localSheetId="7">'[1]Investor Assumptions'!$C$12</definedName>
    <definedName name="Investor3_Share" localSheetId="9">'[1]Investor Assumptions'!$C$12</definedName>
    <definedName name="Investor3_Share" localSheetId="2">Summary!#REF!</definedName>
    <definedName name="Investor3_Share" localSheetId="1">'[1]Investor Assumptions'!$C$12</definedName>
    <definedName name="Investor4_Share" localSheetId="5">'[1]Investor Assumptions'!$C$13</definedName>
    <definedName name="Investor4_Share" localSheetId="7">'[1]Investor Assumptions'!$C$13</definedName>
    <definedName name="Investor4_Share" localSheetId="9">'[1]Investor Assumptions'!$C$13</definedName>
    <definedName name="Investor4_Share" localSheetId="2">Summary!#REF!</definedName>
    <definedName name="Investor4_Share" localSheetId="1">'[1]Investor Assumptions'!$C$13</definedName>
    <definedName name="Investor5_Share" localSheetId="5">'[1]Investor Assumptions'!$C$14</definedName>
    <definedName name="Investor5_Share" localSheetId="7">'[1]Investor Assumptions'!$C$14</definedName>
    <definedName name="Investor5_Share" localSheetId="9">'[1]Investor Assumptions'!$C$14</definedName>
    <definedName name="Investor5_Share" localSheetId="2">Summary!#REF!</definedName>
    <definedName name="Investor5_Share" localSheetId="1">'[1]Investor Assumptions'!$C$14</definedName>
    <definedName name="_xlnm.Print_Area" localSheetId="1">'Sample Project'!$B$3:$W$33</definedName>
    <definedName name="_xlnm.Print_Titles" localSheetId="1">'Sample Project'!$B:$C</definedName>
    <definedName name="Total_Investment" localSheetId="5">'[1]Investor Assumptions'!$C$7</definedName>
    <definedName name="Total_Investment" localSheetId="7">'[1]Investor Assumptions'!$C$7</definedName>
    <definedName name="Total_Investment" localSheetId="9">'[1]Investor Assumptions'!$C$7</definedName>
    <definedName name="Total_Investment" localSheetId="2">Summary!#REF!</definedName>
    <definedName name="Total_Investment" localSheetId="1">'[1]Investor Assumptions'!$C$7</definedName>
  </definedNames>
  <calcPr calcId="181029"/>
  <extLst>
    <ext xmlns:mx="http://schemas.microsoft.com/office/mac/excel/2008/main" uri="{7523E5D3-25F3-A5E0-1632-64F254C22452}">
      <mx:ArchID Flags="2"/>
    </ext>
  </extLst>
</workbook>
</file>

<file path=xl/calcChain.xml><?xml version="1.0" encoding="utf-8"?>
<calcChain xmlns="http://schemas.openxmlformats.org/spreadsheetml/2006/main">
  <c r="C82" i="13" l="1"/>
  <c r="Y110" i="13" l="1"/>
  <c r="X110" i="13"/>
  <c r="W110" i="13"/>
  <c r="V110" i="13"/>
  <c r="U110" i="13"/>
  <c r="T110" i="13"/>
  <c r="S110" i="13"/>
  <c r="R110" i="13"/>
  <c r="Q110" i="13"/>
  <c r="P110" i="13"/>
  <c r="O110" i="13"/>
  <c r="N110" i="13"/>
  <c r="M110" i="13"/>
  <c r="L110" i="13"/>
  <c r="K110" i="13"/>
  <c r="J110" i="13"/>
  <c r="I110" i="13"/>
  <c r="H110" i="13"/>
  <c r="G110" i="13"/>
  <c r="F110" i="13"/>
  <c r="E108" i="13"/>
  <c r="E107" i="13"/>
  <c r="E106" i="13"/>
  <c r="E105" i="13"/>
  <c r="E104" i="13"/>
  <c r="F55" i="13"/>
  <c r="C52" i="13"/>
  <c r="A43" i="13"/>
  <c r="A42" i="13"/>
  <c r="A41" i="13"/>
  <c r="B40" i="13"/>
  <c r="A40" i="13"/>
  <c r="C39" i="13"/>
  <c r="B39" i="13"/>
  <c r="A39" i="13"/>
  <c r="A35" i="13"/>
  <c r="A34" i="13"/>
  <c r="A33" i="13"/>
  <c r="B32" i="13"/>
  <c r="A32" i="13"/>
  <c r="C31" i="13"/>
  <c r="B31" i="13"/>
  <c r="A31" i="13"/>
  <c r="A27" i="13"/>
  <c r="A26" i="13"/>
  <c r="A25" i="13"/>
  <c r="B24" i="13"/>
  <c r="A24" i="13"/>
  <c r="C23" i="13"/>
  <c r="B23" i="13"/>
  <c r="A23" i="13"/>
  <c r="A19" i="13"/>
  <c r="A18" i="13"/>
  <c r="A17" i="13"/>
  <c r="B16" i="13"/>
  <c r="A16" i="13"/>
  <c r="C15" i="13"/>
  <c r="B15" i="13"/>
  <c r="A15" i="13"/>
  <c r="A11" i="13"/>
  <c r="A10" i="13"/>
  <c r="A9" i="13"/>
  <c r="B8" i="13"/>
  <c r="A8" i="13"/>
  <c r="C7" i="13"/>
  <c r="B7" i="13"/>
  <c r="A7" i="13"/>
  <c r="A1" i="13"/>
  <c r="C86" i="13" s="1"/>
  <c r="C92" i="13" l="1"/>
  <c r="C53" i="13"/>
  <c r="C58" i="13" s="1"/>
  <c r="B26" i="4"/>
  <c r="C32" i="12"/>
  <c r="C76" i="13" s="1"/>
  <c r="D6" i="6"/>
  <c r="D8" i="6"/>
  <c r="E6" i="6"/>
  <c r="E11" i="6" s="1"/>
  <c r="E8" i="6"/>
  <c r="F6" i="6"/>
  <c r="F12" i="6" s="1"/>
  <c r="F8" i="6"/>
  <c r="G6" i="6"/>
  <c r="G12" i="6" s="1"/>
  <c r="G8" i="6"/>
  <c r="H6" i="6"/>
  <c r="H8" i="6"/>
  <c r="I6" i="6"/>
  <c r="I12" i="6" s="1"/>
  <c r="I8" i="6"/>
  <c r="J6" i="6"/>
  <c r="J8" i="6"/>
  <c r="K6" i="6"/>
  <c r="K8" i="6"/>
  <c r="K12" i="6"/>
  <c r="L6" i="6"/>
  <c r="L8" i="6"/>
  <c r="M6" i="6"/>
  <c r="M12" i="6" s="1"/>
  <c r="M8" i="6"/>
  <c r="N6" i="6"/>
  <c r="N8" i="6"/>
  <c r="O6" i="6"/>
  <c r="O8" i="6"/>
  <c r="O12" i="6"/>
  <c r="P6" i="6"/>
  <c r="P8" i="6"/>
  <c r="Q6" i="6"/>
  <c r="Q12" i="6" s="1"/>
  <c r="Q8" i="6"/>
  <c r="R6" i="6"/>
  <c r="R8" i="6"/>
  <c r="S6" i="6"/>
  <c r="S8" i="6"/>
  <c r="T6" i="6"/>
  <c r="T11" i="6" s="1"/>
  <c r="T8" i="6"/>
  <c r="U6" i="6"/>
  <c r="U12" i="6" s="1"/>
  <c r="U8" i="6"/>
  <c r="V6" i="6"/>
  <c r="V11" i="6" s="1"/>
  <c r="V8" i="6"/>
  <c r="W6" i="6"/>
  <c r="W12" i="6" s="1"/>
  <c r="W8" i="6"/>
  <c r="A1" i="5"/>
  <c r="A54" i="5"/>
  <c r="A63" i="5" s="1"/>
  <c r="A71" i="5" s="1"/>
  <c r="B8" i="5"/>
  <c r="A63" i="11"/>
  <c r="A74" i="11" s="1"/>
  <c r="A83" i="11" s="1"/>
  <c r="A91" i="11" s="1"/>
  <c r="A63" i="9"/>
  <c r="A64" i="9"/>
  <c r="A65" i="9"/>
  <c r="A76" i="9" s="1"/>
  <c r="A85" i="9" s="1"/>
  <c r="A93" i="9" s="1"/>
  <c r="A66" i="9"/>
  <c r="A62" i="9"/>
  <c r="C25" i="12"/>
  <c r="C26" i="12" s="1"/>
  <c r="C31" i="10"/>
  <c r="C34" i="12" s="1"/>
  <c r="C35" i="12" s="1"/>
  <c r="C71" i="13" s="1"/>
  <c r="C29" i="12"/>
  <c r="C28" i="12"/>
  <c r="C28" i="1"/>
  <c r="C31" i="1"/>
  <c r="C50" i="5" s="1"/>
  <c r="D24" i="4"/>
  <c r="D17" i="4"/>
  <c r="D10" i="4"/>
  <c r="H25" i="4"/>
  <c r="G25" i="4"/>
  <c r="F25" i="4"/>
  <c r="E25" i="4"/>
  <c r="H24" i="4"/>
  <c r="G24" i="4"/>
  <c r="F24" i="4"/>
  <c r="E24" i="4"/>
  <c r="H18" i="4"/>
  <c r="G18" i="4"/>
  <c r="F18" i="4"/>
  <c r="E18" i="4"/>
  <c r="H17" i="4"/>
  <c r="G17" i="4"/>
  <c r="F17" i="4"/>
  <c r="E17" i="4"/>
  <c r="H11" i="4"/>
  <c r="G11" i="4"/>
  <c r="F11" i="4"/>
  <c r="E11" i="4"/>
  <c r="H10" i="4"/>
  <c r="G10" i="4"/>
  <c r="F10" i="4"/>
  <c r="E10" i="4"/>
  <c r="C10" i="12"/>
  <c r="B10" i="12"/>
  <c r="A65" i="13" s="1"/>
  <c r="C9" i="12"/>
  <c r="B9" i="12"/>
  <c r="A64" i="13" s="1"/>
  <c r="C8" i="12"/>
  <c r="D8" i="12" s="1"/>
  <c r="B8" i="12"/>
  <c r="A63" i="13" s="1"/>
  <c r="C7" i="12"/>
  <c r="B7" i="12"/>
  <c r="A62" i="13" s="1"/>
  <c r="A78" i="13" s="1"/>
  <c r="B6" i="12"/>
  <c r="A61" i="13" s="1"/>
  <c r="C10" i="10"/>
  <c r="B65" i="13" s="1"/>
  <c r="B10" i="10"/>
  <c r="C9" i="10"/>
  <c r="B31" i="11" s="1"/>
  <c r="B65" i="11" s="1"/>
  <c r="B76" i="11" s="1"/>
  <c r="B85" i="11" s="1"/>
  <c r="B9" i="10"/>
  <c r="A32" i="11" s="1"/>
  <c r="C8" i="10"/>
  <c r="B8" i="10"/>
  <c r="A64" i="11" s="1"/>
  <c r="A75" i="11" s="1"/>
  <c r="A84" i="11" s="1"/>
  <c r="A92" i="11" s="1"/>
  <c r="C7" i="10"/>
  <c r="B62" i="13" s="1"/>
  <c r="B7" i="10"/>
  <c r="B6" i="10"/>
  <c r="A62" i="11" s="1"/>
  <c r="A73" i="11" s="1"/>
  <c r="A82" i="11" s="1"/>
  <c r="A90" i="11" s="1"/>
  <c r="C7" i="1"/>
  <c r="B52" i="5" s="1"/>
  <c r="B61" i="5" s="1"/>
  <c r="C8" i="1"/>
  <c r="B53" i="5" s="1"/>
  <c r="C9" i="1"/>
  <c r="B54" i="5" s="1"/>
  <c r="B63" i="5" s="1"/>
  <c r="C10" i="1"/>
  <c r="B55" i="5" s="1"/>
  <c r="B7" i="1"/>
  <c r="A52" i="5" s="1"/>
  <c r="A61" i="5" s="1"/>
  <c r="A69" i="5" s="1"/>
  <c r="B8" i="1"/>
  <c r="A53" i="5" s="1"/>
  <c r="A62" i="5" s="1"/>
  <c r="A70" i="5" s="1"/>
  <c r="B9" i="1"/>
  <c r="B10" i="1"/>
  <c r="A55" i="5" s="1"/>
  <c r="A64" i="5" s="1"/>
  <c r="A72" i="5" s="1"/>
  <c r="B6" i="1"/>
  <c r="A51" i="5" s="1"/>
  <c r="A60" i="5" s="1"/>
  <c r="A68" i="5" s="1"/>
  <c r="H4" i="4"/>
  <c r="G4" i="4"/>
  <c r="F4" i="4"/>
  <c r="E4" i="4"/>
  <c r="H3" i="4"/>
  <c r="G3" i="4"/>
  <c r="F3" i="4"/>
  <c r="E3" i="4"/>
  <c r="D3" i="4"/>
  <c r="D2" i="10"/>
  <c r="B63" i="13"/>
  <c r="B79" i="13" s="1"/>
  <c r="B64" i="13"/>
  <c r="B80" i="13" s="1"/>
  <c r="C29" i="4"/>
  <c r="C28" i="4"/>
  <c r="G5" i="8"/>
  <c r="C27" i="4" s="1"/>
  <c r="C26" i="4"/>
  <c r="C22" i="4"/>
  <c r="C21" i="4"/>
  <c r="C19" i="4"/>
  <c r="C15" i="4"/>
  <c r="C14" i="4"/>
  <c r="C12" i="4"/>
  <c r="C8" i="4"/>
  <c r="C7" i="4"/>
  <c r="C5" i="4"/>
  <c r="D2" i="12"/>
  <c r="C19" i="12" s="1"/>
  <c r="B12" i="12"/>
  <c r="I6" i="12"/>
  <c r="G5" i="12"/>
  <c r="C52" i="9"/>
  <c r="C53" i="9" s="1"/>
  <c r="C58" i="9" s="1"/>
  <c r="A1" i="9"/>
  <c r="C57" i="9" s="1"/>
  <c r="Y96" i="11"/>
  <c r="X96" i="11"/>
  <c r="W96" i="11"/>
  <c r="V96" i="11"/>
  <c r="U96" i="11"/>
  <c r="T96" i="11"/>
  <c r="S96" i="11"/>
  <c r="R96" i="11"/>
  <c r="Q96" i="11"/>
  <c r="P96" i="11"/>
  <c r="O96" i="11"/>
  <c r="N96" i="11"/>
  <c r="M96" i="11"/>
  <c r="L96" i="11"/>
  <c r="K96" i="11"/>
  <c r="J96" i="11"/>
  <c r="I96" i="11"/>
  <c r="H96" i="11"/>
  <c r="G96" i="11"/>
  <c r="F96" i="11"/>
  <c r="B8" i="11"/>
  <c r="B39" i="11"/>
  <c r="B66" i="11" s="1"/>
  <c r="B77" i="11" s="1"/>
  <c r="B86" i="11" s="1"/>
  <c r="C52" i="11"/>
  <c r="C53" i="11" s="1"/>
  <c r="C58" i="11" s="1"/>
  <c r="A1" i="11"/>
  <c r="C78" i="11" s="1"/>
  <c r="B23" i="11"/>
  <c r="B64" i="11" s="1"/>
  <c r="B75" i="11" s="1"/>
  <c r="B84" i="11" s="1"/>
  <c r="C32" i="10"/>
  <c r="A41" i="11"/>
  <c r="B40" i="11"/>
  <c r="A40" i="11"/>
  <c r="B32" i="11"/>
  <c r="A26" i="11"/>
  <c r="A25" i="11"/>
  <c r="B24" i="11"/>
  <c r="A24" i="11"/>
  <c r="A23" i="11"/>
  <c r="A19" i="11"/>
  <c r="A18" i="11"/>
  <c r="A17" i="11"/>
  <c r="B16" i="11"/>
  <c r="A16" i="11"/>
  <c r="A15" i="11"/>
  <c r="A10" i="11"/>
  <c r="A9" i="11"/>
  <c r="C26" i="10"/>
  <c r="D10" i="10"/>
  <c r="D9" i="10"/>
  <c r="D8" i="10"/>
  <c r="F23" i="13" s="1"/>
  <c r="I6" i="10"/>
  <c r="G5" i="10"/>
  <c r="Y96" i="9"/>
  <c r="X96" i="9"/>
  <c r="W96" i="9"/>
  <c r="V96" i="9"/>
  <c r="U96" i="9"/>
  <c r="T96" i="9"/>
  <c r="S96" i="9"/>
  <c r="R96" i="9"/>
  <c r="Q96" i="9"/>
  <c r="P96" i="9"/>
  <c r="O96" i="9"/>
  <c r="N96" i="9"/>
  <c r="M96" i="9"/>
  <c r="L96" i="9"/>
  <c r="K96" i="9"/>
  <c r="J96" i="9"/>
  <c r="I96" i="9"/>
  <c r="H96" i="9"/>
  <c r="G96" i="9"/>
  <c r="F96" i="9"/>
  <c r="B8" i="9"/>
  <c r="B39" i="9"/>
  <c r="B66" i="9" s="1"/>
  <c r="B77" i="9" s="1"/>
  <c r="B86" i="9" s="1"/>
  <c r="B31" i="9"/>
  <c r="B65" i="9" s="1"/>
  <c r="D2" i="8"/>
  <c r="D7" i="8" s="1"/>
  <c r="D8" i="8"/>
  <c r="E92" i="9" s="1"/>
  <c r="B23" i="9"/>
  <c r="B64" i="9"/>
  <c r="B75" i="9" s="1"/>
  <c r="B84" i="9" s="1"/>
  <c r="B15" i="9"/>
  <c r="B63" i="9" s="1"/>
  <c r="A43" i="9"/>
  <c r="A42" i="9"/>
  <c r="A41" i="9"/>
  <c r="B40" i="9"/>
  <c r="A40" i="9"/>
  <c r="A39" i="9"/>
  <c r="A35" i="9"/>
  <c r="A34" i="9"/>
  <c r="A33" i="9"/>
  <c r="B32" i="9"/>
  <c r="A32" i="9"/>
  <c r="A31" i="9"/>
  <c r="A27" i="9"/>
  <c r="A26" i="9"/>
  <c r="A25" i="9"/>
  <c r="B24" i="9"/>
  <c r="A24" i="9"/>
  <c r="A23" i="9"/>
  <c r="A19" i="9"/>
  <c r="A18" i="9"/>
  <c r="A17" i="9"/>
  <c r="B16" i="9"/>
  <c r="A16" i="9"/>
  <c r="A15" i="9"/>
  <c r="A11" i="9"/>
  <c r="A10" i="9"/>
  <c r="A9" i="9"/>
  <c r="A8" i="9"/>
  <c r="A7" i="9"/>
  <c r="A77" i="9"/>
  <c r="A86" i="9"/>
  <c r="A94" i="9" s="1"/>
  <c r="A75" i="9"/>
  <c r="A84" i="9" s="1"/>
  <c r="A92" i="9" s="1"/>
  <c r="A74" i="9"/>
  <c r="A83" i="9" s="1"/>
  <c r="A91" i="9" s="1"/>
  <c r="A73" i="9"/>
  <c r="A82" i="9"/>
  <c r="A90" i="9" s="1"/>
  <c r="C32" i="8"/>
  <c r="C26" i="8"/>
  <c r="C6" i="8"/>
  <c r="D25" i="4" s="1"/>
  <c r="B12" i="8"/>
  <c r="I6" i="8"/>
  <c r="G74" i="5"/>
  <c r="H74" i="5"/>
  <c r="I74" i="5"/>
  <c r="J74" i="5"/>
  <c r="K74" i="5"/>
  <c r="L74" i="5"/>
  <c r="M74" i="5"/>
  <c r="N74" i="5"/>
  <c r="O74" i="5"/>
  <c r="P74" i="5"/>
  <c r="Q74" i="5"/>
  <c r="R74" i="5"/>
  <c r="S74" i="5"/>
  <c r="T74" i="5"/>
  <c r="U74" i="5"/>
  <c r="V74" i="5"/>
  <c r="W74" i="5"/>
  <c r="X74" i="5"/>
  <c r="Y74" i="5"/>
  <c r="F74" i="5"/>
  <c r="G5" i="1"/>
  <c r="D2" i="1"/>
  <c r="C19" i="1" s="1"/>
  <c r="D8" i="1"/>
  <c r="D9" i="1"/>
  <c r="E71" i="5" s="1"/>
  <c r="D10" i="1"/>
  <c r="B23" i="5"/>
  <c r="B39" i="5"/>
  <c r="R17" i="6"/>
  <c r="E7" i="6"/>
  <c r="B32" i="5"/>
  <c r="A31" i="5"/>
  <c r="A35" i="5"/>
  <c r="A34" i="5"/>
  <c r="A33" i="5"/>
  <c r="A32" i="5"/>
  <c r="A43" i="5"/>
  <c r="A42" i="5"/>
  <c r="A41" i="5"/>
  <c r="A40" i="5"/>
  <c r="A27" i="5"/>
  <c r="A25" i="5"/>
  <c r="A24" i="5"/>
  <c r="A23" i="5"/>
  <c r="A19" i="5"/>
  <c r="A18" i="5"/>
  <c r="A16" i="5"/>
  <c r="A17" i="5"/>
  <c r="A15" i="5"/>
  <c r="A10" i="5"/>
  <c r="B40" i="5"/>
  <c r="B24" i="5"/>
  <c r="B16" i="5"/>
  <c r="C26" i="1"/>
  <c r="C32" i="1" s="1"/>
  <c r="C56" i="5" s="1"/>
  <c r="B12" i="1"/>
  <c r="I6" i="1"/>
  <c r="C6" i="12"/>
  <c r="C6" i="1"/>
  <c r="D4" i="4"/>
  <c r="C31" i="11"/>
  <c r="F31" i="11" s="1"/>
  <c r="E93" i="11"/>
  <c r="E92" i="11"/>
  <c r="C23" i="11"/>
  <c r="F23" i="11" s="1"/>
  <c r="F31" i="13"/>
  <c r="B64" i="5"/>
  <c r="B62" i="5"/>
  <c r="U11" i="6" l="1"/>
  <c r="E9" i="6"/>
  <c r="S9" i="6"/>
  <c r="D9" i="6"/>
  <c r="D16" i="6" s="1"/>
  <c r="D18" i="6" s="1"/>
  <c r="D26" i="6" s="1"/>
  <c r="F5" i="11" s="1"/>
  <c r="W11" i="6"/>
  <c r="W9" i="6"/>
  <c r="B81" i="13"/>
  <c r="B91" i="13"/>
  <c r="B100" i="13" s="1"/>
  <c r="C13" i="4"/>
  <c r="C23" i="5"/>
  <c r="F23" i="5" s="1"/>
  <c r="F24" i="5" s="1"/>
  <c r="F25" i="5" s="1"/>
  <c r="E70" i="5"/>
  <c r="D6" i="12"/>
  <c r="C21" i="12" s="1"/>
  <c r="C20" i="12" s="1"/>
  <c r="D20" i="12" s="1"/>
  <c r="D21" i="12" s="1"/>
  <c r="A31" i="11"/>
  <c r="D9" i="12"/>
  <c r="D6" i="8"/>
  <c r="C21" i="8" s="1"/>
  <c r="A39" i="5"/>
  <c r="C57" i="11"/>
  <c r="D10" i="12"/>
  <c r="A88" i="13"/>
  <c r="A97" i="13" s="1"/>
  <c r="A105" i="13" s="1"/>
  <c r="U9" i="6"/>
  <c r="F11" i="6"/>
  <c r="G11" i="6" s="1"/>
  <c r="H11" i="6" s="1"/>
  <c r="I11" i="6" s="1"/>
  <c r="J11" i="6" s="1"/>
  <c r="K11" i="6" s="1"/>
  <c r="L11" i="6" s="1"/>
  <c r="M11" i="6" s="1"/>
  <c r="N11" i="6" s="1"/>
  <c r="O11" i="6" s="1"/>
  <c r="P11" i="6" s="1"/>
  <c r="Q11" i="6" s="1"/>
  <c r="R11" i="6" s="1"/>
  <c r="C39" i="5"/>
  <c r="F39" i="5" s="1"/>
  <c r="F40" i="5" s="1"/>
  <c r="F41" i="5" s="1"/>
  <c r="E72" i="5"/>
  <c r="C31" i="5"/>
  <c r="F31" i="5" s="1"/>
  <c r="F32" i="5" s="1"/>
  <c r="F33" i="5" s="1"/>
  <c r="S14" i="6"/>
  <c r="C19" i="8"/>
  <c r="F55" i="9" s="1"/>
  <c r="D7" i="12"/>
  <c r="S13" i="6"/>
  <c r="B89" i="13"/>
  <c r="B98" i="13" s="1"/>
  <c r="D11" i="4"/>
  <c r="A26" i="5"/>
  <c r="B31" i="5"/>
  <c r="F50" i="9"/>
  <c r="A27" i="11"/>
  <c r="V9" i="6"/>
  <c r="E14" i="6"/>
  <c r="F14" i="6" s="1"/>
  <c r="G14" i="6" s="1"/>
  <c r="H14" i="6" s="1"/>
  <c r="I14" i="6" s="1"/>
  <c r="J14" i="6" s="1"/>
  <c r="K14" i="6" s="1"/>
  <c r="L14" i="6" s="1"/>
  <c r="M14" i="6" s="1"/>
  <c r="N14" i="6" s="1"/>
  <c r="O14" i="6" s="1"/>
  <c r="P14" i="6" s="1"/>
  <c r="Q14" i="6" s="1"/>
  <c r="R14" i="6" s="1"/>
  <c r="V14" i="6"/>
  <c r="E13" i="6"/>
  <c r="F13" i="6" s="1"/>
  <c r="G13" i="6" s="1"/>
  <c r="H13" i="6" s="1"/>
  <c r="I13" i="6" s="1"/>
  <c r="J13" i="6" s="1"/>
  <c r="K13" i="6" s="1"/>
  <c r="L13" i="6" s="1"/>
  <c r="M13" i="6" s="1"/>
  <c r="N13" i="6" s="1"/>
  <c r="O13" i="6" s="1"/>
  <c r="P13" i="6" s="1"/>
  <c r="Q13" i="6" s="1"/>
  <c r="R13" i="6" s="1"/>
  <c r="R12" i="6"/>
  <c r="P12" i="6"/>
  <c r="N12" i="6"/>
  <c r="L12" i="6"/>
  <c r="J12" i="6"/>
  <c r="H12" i="6"/>
  <c r="E12" i="6"/>
  <c r="V12" i="6"/>
  <c r="T14" i="6"/>
  <c r="V13" i="6"/>
  <c r="T9" i="6"/>
  <c r="B12" i="10"/>
  <c r="A8" i="5"/>
  <c r="A7" i="11"/>
  <c r="A11" i="5"/>
  <c r="A11" i="11"/>
  <c r="A7" i="5"/>
  <c r="A9" i="5"/>
  <c r="A8" i="11"/>
  <c r="B15" i="5"/>
  <c r="E90" i="9"/>
  <c r="C7" i="9"/>
  <c r="F7" i="9" s="1"/>
  <c r="F8" i="9" s="1"/>
  <c r="F9" i="9" s="1"/>
  <c r="C6" i="10"/>
  <c r="B61" i="13" s="1"/>
  <c r="B77" i="13" s="1"/>
  <c r="B15" i="11"/>
  <c r="B63" i="11" s="1"/>
  <c r="B74" i="11" s="1"/>
  <c r="B83" i="11" s="1"/>
  <c r="B90" i="13"/>
  <c r="B99" i="13" s="1"/>
  <c r="B7" i="9"/>
  <c r="B62" i="9" s="1"/>
  <c r="B73" i="9" s="1"/>
  <c r="B82" i="9" s="1"/>
  <c r="D18" i="4"/>
  <c r="D7" i="1"/>
  <c r="E69" i="5" s="1"/>
  <c r="C72" i="9"/>
  <c r="C39" i="11"/>
  <c r="F39" i="11" s="1"/>
  <c r="F40" i="11" s="1"/>
  <c r="F41" i="11" s="1"/>
  <c r="F39" i="13"/>
  <c r="F40" i="13" s="1"/>
  <c r="F41" i="13" s="1"/>
  <c r="E94" i="11"/>
  <c r="C23" i="9"/>
  <c r="F23" i="9" s="1"/>
  <c r="F24" i="9" s="1"/>
  <c r="F25" i="9" s="1"/>
  <c r="C15" i="9"/>
  <c r="F15" i="9" s="1"/>
  <c r="F16" i="9" s="1"/>
  <c r="F17" i="9" s="1"/>
  <c r="E91" i="9"/>
  <c r="B76" i="9"/>
  <c r="B85" i="9" s="1"/>
  <c r="B7" i="5"/>
  <c r="B51" i="5"/>
  <c r="B60" i="5" s="1"/>
  <c r="D6" i="1"/>
  <c r="E68" i="5" s="1"/>
  <c r="C20" i="8"/>
  <c r="D20" i="8" s="1"/>
  <c r="D21" i="8" s="1"/>
  <c r="B78" i="13"/>
  <c r="B88" i="13"/>
  <c r="B97" i="13" s="1"/>
  <c r="A87" i="13"/>
  <c r="A96" i="13" s="1"/>
  <c r="A104" i="13" s="1"/>
  <c r="A77" i="13"/>
  <c r="B74" i="9"/>
  <c r="B83" i="9" s="1"/>
  <c r="C20" i="4"/>
  <c r="C6" i="4"/>
  <c r="C57" i="13"/>
  <c r="A91" i="13"/>
  <c r="A100" i="13" s="1"/>
  <c r="A108" i="13" s="1"/>
  <c r="A81" i="13"/>
  <c r="F50" i="13"/>
  <c r="F7" i="6"/>
  <c r="D9" i="8"/>
  <c r="D7" i="10"/>
  <c r="C19" i="10"/>
  <c r="F50" i="11"/>
  <c r="F24" i="13"/>
  <c r="F25" i="13" s="1"/>
  <c r="F32" i="13"/>
  <c r="F33" i="13" s="1"/>
  <c r="A79" i="13"/>
  <c r="A89" i="13"/>
  <c r="A98" i="13" s="1"/>
  <c r="A106" i="13" s="1"/>
  <c r="D10" i="8"/>
  <c r="F24" i="11"/>
  <c r="F25" i="11" s="1"/>
  <c r="F32" i="11"/>
  <c r="F33" i="11" s="1"/>
  <c r="C78" i="9"/>
  <c r="A65" i="11"/>
  <c r="A76" i="11" s="1"/>
  <c r="A85" i="11" s="1"/>
  <c r="A93" i="11" s="1"/>
  <c r="A35" i="11"/>
  <c r="A34" i="11"/>
  <c r="A33" i="11"/>
  <c r="A80" i="13"/>
  <c r="A90" i="13"/>
  <c r="A99" i="13" s="1"/>
  <c r="A107" i="13" s="1"/>
  <c r="A39" i="11"/>
  <c r="A66" i="11"/>
  <c r="A77" i="11" s="1"/>
  <c r="A86" i="11" s="1"/>
  <c r="A94" i="11" s="1"/>
  <c r="A43" i="11"/>
  <c r="A42" i="11"/>
  <c r="C72" i="11"/>
  <c r="W14" i="6"/>
  <c r="U14" i="6"/>
  <c r="W13" i="6"/>
  <c r="U13" i="6"/>
  <c r="S12" i="6"/>
  <c r="S11" i="6"/>
  <c r="T13" i="6"/>
  <c r="T12" i="6"/>
  <c r="D28" i="6" l="1"/>
  <c r="T16" i="6"/>
  <c r="T18" i="6" s="1"/>
  <c r="T26" i="6" s="1"/>
  <c r="E16" i="6"/>
  <c r="E18" i="6" s="1"/>
  <c r="W16" i="6"/>
  <c r="W18" i="6" s="1"/>
  <c r="C15" i="5"/>
  <c r="F15" i="5" s="1"/>
  <c r="F16" i="5" s="1"/>
  <c r="F17" i="5" s="1"/>
  <c r="E26" i="6"/>
  <c r="E28" i="6"/>
  <c r="F5" i="5"/>
  <c r="F5" i="13"/>
  <c r="F71" i="13" s="1"/>
  <c r="F5" i="9"/>
  <c r="D29" i="6"/>
  <c r="S16" i="6"/>
  <c r="S18" i="6" s="1"/>
  <c r="S26" i="6" s="1"/>
  <c r="U16" i="6"/>
  <c r="U18" i="6" s="1"/>
  <c r="U26" i="6" s="1"/>
  <c r="V16" i="6"/>
  <c r="V18" i="6" s="1"/>
  <c r="B87" i="13"/>
  <c r="B96" i="13" s="1"/>
  <c r="B7" i="11"/>
  <c r="B62" i="11" s="1"/>
  <c r="B73" i="11" s="1"/>
  <c r="B82" i="11" s="1"/>
  <c r="D6" i="10"/>
  <c r="E90" i="11" s="1"/>
  <c r="C21" i="10"/>
  <c r="C20" i="10" s="1"/>
  <c r="D20" i="10" s="1"/>
  <c r="D21" i="10" s="1"/>
  <c r="T28" i="6"/>
  <c r="C39" i="9"/>
  <c r="F39" i="9" s="1"/>
  <c r="E94" i="9"/>
  <c r="F55" i="11"/>
  <c r="F15" i="13"/>
  <c r="E91" i="11"/>
  <c r="C15" i="11"/>
  <c r="F15" i="11" s="1"/>
  <c r="W26" i="6"/>
  <c r="W28" i="6"/>
  <c r="E93" i="9"/>
  <c r="C31" i="9"/>
  <c r="F31" i="9" s="1"/>
  <c r="F9" i="6"/>
  <c r="F16" i="6" s="1"/>
  <c r="F18" i="6" s="1"/>
  <c r="G7" i="6"/>
  <c r="C7" i="5"/>
  <c r="F7" i="5" s="1"/>
  <c r="F8" i="5" s="1"/>
  <c r="C21" i="1"/>
  <c r="C20" i="1" s="1"/>
  <c r="D20" i="1" s="1"/>
  <c r="D21" i="1" s="1"/>
  <c r="C7" i="11" l="1"/>
  <c r="F7" i="11" s="1"/>
  <c r="F8" i="11" s="1"/>
  <c r="F9" i="11" s="1"/>
  <c r="F7" i="13"/>
  <c r="F8" i="13" s="1"/>
  <c r="F9" i="13" s="1"/>
  <c r="S28" i="6"/>
  <c r="U28" i="6"/>
  <c r="V26" i="6"/>
  <c r="V28" i="6"/>
  <c r="E29" i="6"/>
  <c r="G5" i="13"/>
  <c r="G71" i="13" s="1"/>
  <c r="G5" i="5"/>
  <c r="G5" i="9"/>
  <c r="G5" i="11"/>
  <c r="F9" i="5"/>
  <c r="F10" i="5" s="1"/>
  <c r="F16" i="13"/>
  <c r="F17" i="13" s="1"/>
  <c r="V5" i="5"/>
  <c r="V5" i="9"/>
  <c r="V5" i="13"/>
  <c r="V71" i="13" s="1"/>
  <c r="T29" i="6"/>
  <c r="V5" i="11"/>
  <c r="G9" i="6"/>
  <c r="G16" i="6" s="1"/>
  <c r="G18" i="6" s="1"/>
  <c r="H7" i="6"/>
  <c r="F32" i="9"/>
  <c r="F33" i="9" s="1"/>
  <c r="Y5" i="5"/>
  <c r="Y5" i="9"/>
  <c r="Y5" i="13"/>
  <c r="Y71" i="13" s="1"/>
  <c r="Y5" i="11"/>
  <c r="W29" i="6"/>
  <c r="F40" i="9"/>
  <c r="F41" i="9" s="1"/>
  <c r="W5" i="5"/>
  <c r="W5" i="11"/>
  <c r="U29" i="6"/>
  <c r="W5" i="9"/>
  <c r="W5" i="13"/>
  <c r="W71" i="13" s="1"/>
  <c r="F26" i="6"/>
  <c r="F28" i="6"/>
  <c r="F16" i="11"/>
  <c r="F17" i="11" s="1"/>
  <c r="U5" i="5"/>
  <c r="S29" i="6"/>
  <c r="U5" i="13"/>
  <c r="U71" i="13" s="1"/>
  <c r="U5" i="9"/>
  <c r="U5" i="11"/>
  <c r="X5" i="5" l="1"/>
  <c r="X5" i="9"/>
  <c r="X5" i="13"/>
  <c r="X71" i="13" s="1"/>
  <c r="V29" i="6"/>
  <c r="X5" i="11"/>
  <c r="F34" i="9"/>
  <c r="F42" i="9"/>
  <c r="F18" i="9"/>
  <c r="F26" i="9"/>
  <c r="F10" i="9"/>
  <c r="F42" i="5"/>
  <c r="F18" i="5"/>
  <c r="F26" i="5"/>
  <c r="F34" i="5"/>
  <c r="F10" i="13"/>
  <c r="F18" i="13"/>
  <c r="F26" i="13"/>
  <c r="F42" i="13"/>
  <c r="F34" i="13"/>
  <c r="H5" i="11"/>
  <c r="H5" i="5"/>
  <c r="H5" i="13"/>
  <c r="H71" i="13" s="1"/>
  <c r="H5" i="9"/>
  <c r="F29" i="6"/>
  <c r="H9" i="6"/>
  <c r="H16" i="6" s="1"/>
  <c r="H18" i="6" s="1"/>
  <c r="I7" i="6"/>
  <c r="F26" i="11"/>
  <c r="F42" i="11"/>
  <c r="F18" i="11"/>
  <c r="F10" i="11"/>
  <c r="F34" i="11"/>
  <c r="G26" i="6"/>
  <c r="G28" i="6"/>
  <c r="F35" i="5" l="1"/>
  <c r="G31" i="5" s="1"/>
  <c r="F27" i="5"/>
  <c r="G23" i="5" s="1"/>
  <c r="F43" i="5"/>
  <c r="G39" i="5" s="1"/>
  <c r="F11" i="5"/>
  <c r="G7" i="5" s="1"/>
  <c r="F19" i="5"/>
  <c r="G15" i="5" s="1"/>
  <c r="I5" i="11"/>
  <c r="I5" i="5"/>
  <c r="I5" i="13"/>
  <c r="I71" i="13" s="1"/>
  <c r="I5" i="9"/>
  <c r="G29" i="6"/>
  <c r="F43" i="9"/>
  <c r="G39" i="9" s="1"/>
  <c r="F27" i="9"/>
  <c r="G23" i="9" s="1"/>
  <c r="F35" i="9"/>
  <c r="G31" i="9" s="1"/>
  <c r="F19" i="9"/>
  <c r="G15" i="9" s="1"/>
  <c r="F11" i="9"/>
  <c r="G7" i="9" s="1"/>
  <c r="F19" i="13"/>
  <c r="G15" i="13" s="1"/>
  <c r="F43" i="13"/>
  <c r="G39" i="13" s="1"/>
  <c r="F27" i="13"/>
  <c r="G23" i="13" s="1"/>
  <c r="F35" i="13"/>
  <c r="G31" i="13" s="1"/>
  <c r="F11" i="13"/>
  <c r="G7" i="13" s="1"/>
  <c r="F19" i="11"/>
  <c r="G15" i="11" s="1"/>
  <c r="F11" i="11"/>
  <c r="G7" i="11" s="1"/>
  <c r="F27" i="11"/>
  <c r="G23" i="11" s="1"/>
  <c r="F35" i="11"/>
  <c r="G31" i="11" s="1"/>
  <c r="F43" i="11"/>
  <c r="G39" i="11" s="1"/>
  <c r="I9" i="6"/>
  <c r="I16" i="6" s="1"/>
  <c r="I18" i="6" s="1"/>
  <c r="J7" i="6"/>
  <c r="H26" i="6"/>
  <c r="H28" i="6"/>
  <c r="F44" i="11"/>
  <c r="F12" i="13" l="1"/>
  <c r="F36" i="11"/>
  <c r="F12" i="11"/>
  <c r="F13" i="11" s="1"/>
  <c r="F56" i="13"/>
  <c r="F28" i="13"/>
  <c r="F29" i="13" s="1"/>
  <c r="F36" i="9"/>
  <c r="F37" i="9" s="1"/>
  <c r="F20" i="9"/>
  <c r="F21" i="9" s="1"/>
  <c r="F28" i="5"/>
  <c r="F29" i="5" s="1"/>
  <c r="F20" i="13"/>
  <c r="F21" i="13" s="1"/>
  <c r="F28" i="11"/>
  <c r="F44" i="5"/>
  <c r="F12" i="5"/>
  <c r="F13" i="5" s="1"/>
  <c r="G24" i="9"/>
  <c r="G25" i="9" s="1"/>
  <c r="F29" i="11"/>
  <c r="F47" i="5"/>
  <c r="J5" i="11"/>
  <c r="J5" i="5"/>
  <c r="J5" i="13"/>
  <c r="J71" i="13" s="1"/>
  <c r="H29" i="6"/>
  <c r="J5" i="9"/>
  <c r="G32" i="13"/>
  <c r="G33" i="13" s="1"/>
  <c r="F51" i="13"/>
  <c r="F45" i="5"/>
  <c r="F51" i="9"/>
  <c r="G8" i="13"/>
  <c r="G9" i="13" s="1"/>
  <c r="F45" i="11"/>
  <c r="G24" i="13"/>
  <c r="G25" i="13" s="1"/>
  <c r="F47" i="9"/>
  <c r="G16" i="5"/>
  <c r="G17" i="5" s="1"/>
  <c r="G16" i="11"/>
  <c r="G17" i="11" s="1"/>
  <c r="F47" i="11"/>
  <c r="I26" i="6"/>
  <c r="I28" i="6"/>
  <c r="F28" i="9"/>
  <c r="F44" i="9"/>
  <c r="G40" i="13"/>
  <c r="G41" i="13" s="1"/>
  <c r="F20" i="11"/>
  <c r="G8" i="9"/>
  <c r="G9" i="9" s="1"/>
  <c r="F12" i="9"/>
  <c r="G8" i="5"/>
  <c r="G9" i="5" s="1"/>
  <c r="F44" i="13"/>
  <c r="F37" i="11"/>
  <c r="F13" i="13"/>
  <c r="G40" i="9"/>
  <c r="G41" i="9" s="1"/>
  <c r="F47" i="13"/>
  <c r="F56" i="11"/>
  <c r="F51" i="11"/>
  <c r="G16" i="13"/>
  <c r="G17" i="13" s="1"/>
  <c r="G16" i="9"/>
  <c r="G17" i="9" s="1"/>
  <c r="F56" i="9"/>
  <c r="G40" i="5"/>
  <c r="G41" i="5" s="1"/>
  <c r="F20" i="5"/>
  <c r="G32" i="5"/>
  <c r="G33" i="5" s="1"/>
  <c r="J9" i="6"/>
  <c r="J16" i="6" s="1"/>
  <c r="J18" i="6" s="1"/>
  <c r="K7" i="6"/>
  <c r="G40" i="11"/>
  <c r="G41" i="11" s="1"/>
  <c r="G32" i="11"/>
  <c r="G33" i="11" s="1"/>
  <c r="G24" i="11"/>
  <c r="G25" i="11" s="1"/>
  <c r="F36" i="5"/>
  <c r="G8" i="11"/>
  <c r="G9" i="11" s="1"/>
  <c r="F36" i="13"/>
  <c r="G32" i="9"/>
  <c r="G33" i="9" s="1"/>
  <c r="G24" i="5"/>
  <c r="G25" i="5" s="1"/>
  <c r="F57" i="9" l="1"/>
  <c r="F58" i="9" s="1"/>
  <c r="F45" i="13"/>
  <c r="F21" i="11"/>
  <c r="G34" i="11"/>
  <c r="G42" i="11"/>
  <c r="G10" i="11"/>
  <c r="G18" i="11"/>
  <c r="G26" i="11"/>
  <c r="F57" i="13"/>
  <c r="G55" i="13" s="1"/>
  <c r="F52" i="13"/>
  <c r="G50" i="13" s="1"/>
  <c r="G26" i="9"/>
  <c r="G34" i="9"/>
  <c r="G42" i="9"/>
  <c r="G10" i="9"/>
  <c r="G18" i="9"/>
  <c r="F52" i="11"/>
  <c r="F57" i="11"/>
  <c r="F58" i="11" s="1"/>
  <c r="F45" i="9"/>
  <c r="F37" i="13"/>
  <c r="F37" i="5"/>
  <c r="F13" i="9"/>
  <c r="K5" i="11"/>
  <c r="K5" i="5"/>
  <c r="K5" i="13"/>
  <c r="K71" i="13" s="1"/>
  <c r="K5" i="9"/>
  <c r="I29" i="6"/>
  <c r="F50" i="5"/>
  <c r="F56" i="5"/>
  <c r="F65" i="5" s="1"/>
  <c r="G26" i="5"/>
  <c r="G10" i="5"/>
  <c r="G18" i="5"/>
  <c r="G34" i="5"/>
  <c r="G42" i="5"/>
  <c r="F29" i="9"/>
  <c r="G34" i="13"/>
  <c r="G42" i="13"/>
  <c r="G10" i="13"/>
  <c r="G18" i="13"/>
  <c r="G26" i="13"/>
  <c r="K9" i="6"/>
  <c r="K16" i="6" s="1"/>
  <c r="K18" i="6" s="1"/>
  <c r="L7" i="6"/>
  <c r="F21" i="5"/>
  <c r="F52" i="9"/>
  <c r="G50" i="9" s="1"/>
  <c r="J26" i="6"/>
  <c r="J28" i="6"/>
  <c r="L9" i="6" l="1"/>
  <c r="L16" i="6" s="1"/>
  <c r="L18" i="6" s="1"/>
  <c r="M7" i="6"/>
  <c r="K26" i="6"/>
  <c r="K28" i="6"/>
  <c r="G55" i="11"/>
  <c r="F58" i="13"/>
  <c r="G43" i="9"/>
  <c r="G35" i="9"/>
  <c r="G27" i="9"/>
  <c r="G11" i="9"/>
  <c r="G19" i="9"/>
  <c r="F61" i="9"/>
  <c r="F53" i="9"/>
  <c r="F67" i="9" s="1"/>
  <c r="F53" i="11"/>
  <c r="F67" i="11" s="1"/>
  <c r="F61" i="11"/>
  <c r="F53" i="13"/>
  <c r="F60" i="13"/>
  <c r="G19" i="11"/>
  <c r="G27" i="11"/>
  <c r="G35" i="11"/>
  <c r="G43" i="11"/>
  <c r="G11" i="11"/>
  <c r="G55" i="9"/>
  <c r="G27" i="5"/>
  <c r="G11" i="5"/>
  <c r="G43" i="5"/>
  <c r="G19" i="5"/>
  <c r="G35" i="5"/>
  <c r="F51" i="5"/>
  <c r="F60" i="5" s="1"/>
  <c r="F54" i="5"/>
  <c r="F63" i="5" s="1"/>
  <c r="F71" i="5" s="1"/>
  <c r="F53" i="5"/>
  <c r="F62" i="5" s="1"/>
  <c r="F70" i="5" s="1"/>
  <c r="F52" i="5"/>
  <c r="F61" i="5" s="1"/>
  <c r="F69" i="5" s="1"/>
  <c r="F55" i="5"/>
  <c r="F64" i="5" s="1"/>
  <c r="F72" i="5" s="1"/>
  <c r="L5" i="11"/>
  <c r="L5" i="5"/>
  <c r="L5" i="13"/>
  <c r="L71" i="13" s="1"/>
  <c r="L5" i="9"/>
  <c r="J29" i="6"/>
  <c r="G19" i="13"/>
  <c r="G27" i="13"/>
  <c r="G11" i="13"/>
  <c r="G43" i="13"/>
  <c r="G35" i="13"/>
  <c r="G50" i="11"/>
  <c r="G51" i="13" l="1"/>
  <c r="H23" i="9"/>
  <c r="G28" i="9"/>
  <c r="M5" i="11"/>
  <c r="M5" i="5"/>
  <c r="M5" i="13"/>
  <c r="M71" i="13" s="1"/>
  <c r="M5" i="9"/>
  <c r="K29" i="6"/>
  <c r="F81" i="5"/>
  <c r="H39" i="9"/>
  <c r="G44" i="9"/>
  <c r="G36" i="9"/>
  <c r="H31" i="9"/>
  <c r="G36" i="11"/>
  <c r="H31" i="11"/>
  <c r="F78" i="5"/>
  <c r="H7" i="5"/>
  <c r="G12" i="5"/>
  <c r="G28" i="11"/>
  <c r="H23" i="11"/>
  <c r="F64" i="11"/>
  <c r="F66" i="11"/>
  <c r="F65" i="11"/>
  <c r="F63" i="11"/>
  <c r="F62" i="11"/>
  <c r="F70" i="11"/>
  <c r="F66" i="9"/>
  <c r="F64" i="9"/>
  <c r="F62" i="9"/>
  <c r="F63" i="9"/>
  <c r="F65" i="9"/>
  <c r="F70" i="9"/>
  <c r="G47" i="9"/>
  <c r="H31" i="13"/>
  <c r="G36" i="13"/>
  <c r="H39" i="13"/>
  <c r="G44" i="13"/>
  <c r="H7" i="13"/>
  <c r="G12" i="13"/>
  <c r="F66" i="13"/>
  <c r="H23" i="5"/>
  <c r="G28" i="5"/>
  <c r="G56" i="9"/>
  <c r="H31" i="5"/>
  <c r="G36" i="5"/>
  <c r="H15" i="5"/>
  <c r="G20" i="5"/>
  <c r="G44" i="5"/>
  <c r="H39" i="5"/>
  <c r="F79" i="5"/>
  <c r="G47" i="5"/>
  <c r="G47" i="11"/>
  <c r="G51" i="9"/>
  <c r="G51" i="11"/>
  <c r="G52" i="11" s="1"/>
  <c r="F65" i="13"/>
  <c r="F63" i="13"/>
  <c r="F64" i="13"/>
  <c r="F61" i="13"/>
  <c r="F62" i="13"/>
  <c r="G20" i="13"/>
  <c r="H15" i="13"/>
  <c r="G47" i="13"/>
  <c r="G52" i="13" s="1"/>
  <c r="F80" i="5"/>
  <c r="F68" i="5"/>
  <c r="F59" i="5"/>
  <c r="G20" i="9"/>
  <c r="H15" i="9"/>
  <c r="M9" i="6"/>
  <c r="M16" i="6" s="1"/>
  <c r="M18" i="6" s="1"/>
  <c r="N7" i="6"/>
  <c r="H7" i="11"/>
  <c r="G12" i="11"/>
  <c r="G44" i="11"/>
  <c r="H39" i="11"/>
  <c r="H23" i="13"/>
  <c r="G28" i="13"/>
  <c r="H15" i="11"/>
  <c r="G20" i="11"/>
  <c r="G56" i="13"/>
  <c r="G56" i="11"/>
  <c r="G57" i="11" s="1"/>
  <c r="G58" i="11" s="1"/>
  <c r="H7" i="9"/>
  <c r="G12" i="9"/>
  <c r="L26" i="6"/>
  <c r="L28" i="6"/>
  <c r="G57" i="13" l="1"/>
  <c r="G58" i="13" s="1"/>
  <c r="G57" i="9"/>
  <c r="G58" i="9" s="1"/>
  <c r="H55" i="13"/>
  <c r="G61" i="11"/>
  <c r="G53" i="11"/>
  <c r="G67" i="11" s="1"/>
  <c r="H50" i="11"/>
  <c r="G53" i="13"/>
  <c r="G66" i="13" s="1"/>
  <c r="G60" i="13"/>
  <c r="H50" i="13"/>
  <c r="G37" i="11"/>
  <c r="F77" i="5"/>
  <c r="M26" i="6"/>
  <c r="M28" i="6"/>
  <c r="G50" i="5"/>
  <c r="G56" i="5"/>
  <c r="G65" i="5" s="1"/>
  <c r="H40" i="5"/>
  <c r="H41" i="5" s="1"/>
  <c r="H24" i="5"/>
  <c r="H25" i="5" s="1"/>
  <c r="F78" i="11"/>
  <c r="F87" i="11" s="1"/>
  <c r="F72" i="11"/>
  <c r="G13" i="5"/>
  <c r="H32" i="9"/>
  <c r="H33" i="9" s="1"/>
  <c r="H8" i="11"/>
  <c r="H9" i="11" s="1"/>
  <c r="H55" i="11"/>
  <c r="H40" i="13"/>
  <c r="H41" i="13" s="1"/>
  <c r="G29" i="11"/>
  <c r="H24" i="13"/>
  <c r="H25" i="13" s="1"/>
  <c r="G21" i="13"/>
  <c r="G45" i="5"/>
  <c r="F72" i="13"/>
  <c r="F73" i="13" s="1"/>
  <c r="H8" i="5"/>
  <c r="H9" i="5" s="1"/>
  <c r="G37" i="9"/>
  <c r="G29" i="5"/>
  <c r="H16" i="9"/>
  <c r="H17" i="9" s="1"/>
  <c r="G21" i="9"/>
  <c r="G21" i="5"/>
  <c r="G13" i="13"/>
  <c r="F72" i="9"/>
  <c r="F78" i="9"/>
  <c r="F87" i="9" s="1"/>
  <c r="G45" i="9"/>
  <c r="H16" i="11"/>
  <c r="H17" i="11" s="1"/>
  <c r="H32" i="5"/>
  <c r="H33" i="5" s="1"/>
  <c r="G52" i="9"/>
  <c r="H50" i="9" s="1"/>
  <c r="G37" i="13"/>
  <c r="H32" i="11"/>
  <c r="H33" i="11" s="1"/>
  <c r="N5" i="11"/>
  <c r="N5" i="5"/>
  <c r="N5" i="13"/>
  <c r="N71" i="13" s="1"/>
  <c r="L29" i="6"/>
  <c r="N5" i="9"/>
  <c r="H32" i="13"/>
  <c r="H33" i="13" s="1"/>
  <c r="H24" i="9"/>
  <c r="H25" i="9" s="1"/>
  <c r="H40" i="11"/>
  <c r="H41" i="11" s="1"/>
  <c r="H8" i="9"/>
  <c r="H9" i="9" s="1"/>
  <c r="G45" i="11"/>
  <c r="F69" i="13"/>
  <c r="F82" i="13" s="1"/>
  <c r="H16" i="5"/>
  <c r="H17" i="5" s="1"/>
  <c r="H8" i="13"/>
  <c r="H9" i="13" s="1"/>
  <c r="H40" i="9"/>
  <c r="H41" i="9" s="1"/>
  <c r="N9" i="6"/>
  <c r="N16" i="6" s="1"/>
  <c r="N18" i="6" s="1"/>
  <c r="O7" i="6"/>
  <c r="H24" i="11"/>
  <c r="H25" i="11" s="1"/>
  <c r="G29" i="9"/>
  <c r="G29" i="13"/>
  <c r="H16" i="13"/>
  <c r="H17" i="13" s="1"/>
  <c r="G13" i="9"/>
  <c r="G21" i="11"/>
  <c r="G13" i="11"/>
  <c r="G37" i="5"/>
  <c r="G45" i="13"/>
  <c r="G69" i="13" l="1"/>
  <c r="F74" i="13"/>
  <c r="F76" i="13"/>
  <c r="G70" i="11"/>
  <c r="H55" i="9"/>
  <c r="G51" i="5"/>
  <c r="G60" i="5" s="1"/>
  <c r="G54" i="5"/>
  <c r="G63" i="5" s="1"/>
  <c r="G71" i="5" s="1"/>
  <c r="G55" i="5"/>
  <c r="G64" i="5" s="1"/>
  <c r="G72" i="5" s="1"/>
  <c r="G52" i="5"/>
  <c r="G61" i="5" s="1"/>
  <c r="G69" i="5" s="1"/>
  <c r="G53" i="5"/>
  <c r="G62" i="5" s="1"/>
  <c r="G70" i="5" s="1"/>
  <c r="G65" i="13"/>
  <c r="G63" i="13"/>
  <c r="G64" i="13"/>
  <c r="G61" i="13"/>
  <c r="G62" i="13"/>
  <c r="O9" i="6"/>
  <c r="O16" i="6" s="1"/>
  <c r="O18" i="6" s="1"/>
  <c r="P7" i="6"/>
  <c r="H10" i="11"/>
  <c r="H18" i="11"/>
  <c r="H26" i="11"/>
  <c r="H34" i="11"/>
  <c r="H42" i="11"/>
  <c r="F75" i="9"/>
  <c r="F84" i="9" s="1"/>
  <c r="F92" i="9" s="1"/>
  <c r="F77" i="9"/>
  <c r="F86" i="9" s="1"/>
  <c r="F94" i="9" s="1"/>
  <c r="F74" i="9"/>
  <c r="F83" i="9" s="1"/>
  <c r="F91" i="9" s="1"/>
  <c r="F76" i="9"/>
  <c r="F85" i="9" s="1"/>
  <c r="F93" i="9" s="1"/>
  <c r="F73" i="9"/>
  <c r="F82" i="9" s="1"/>
  <c r="F74" i="11"/>
  <c r="F83" i="11" s="1"/>
  <c r="F91" i="11" s="1"/>
  <c r="F73" i="11"/>
  <c r="F82" i="11" s="1"/>
  <c r="F75" i="11"/>
  <c r="F84" i="11" s="1"/>
  <c r="F92" i="11" s="1"/>
  <c r="F77" i="11"/>
  <c r="F86" i="11" s="1"/>
  <c r="F94" i="11" s="1"/>
  <c r="F76" i="11"/>
  <c r="F85" i="11" s="1"/>
  <c r="F93" i="11" s="1"/>
  <c r="G72" i="13"/>
  <c r="H42" i="5"/>
  <c r="H10" i="5"/>
  <c r="H26" i="5"/>
  <c r="H34" i="5"/>
  <c r="H18" i="5"/>
  <c r="H18" i="13"/>
  <c r="H26" i="13"/>
  <c r="H34" i="13"/>
  <c r="H42" i="13"/>
  <c r="H10" i="13"/>
  <c r="G78" i="11"/>
  <c r="G87" i="11" s="1"/>
  <c r="G72" i="11"/>
  <c r="H10" i="9"/>
  <c r="H18" i="9"/>
  <c r="H26" i="9"/>
  <c r="H42" i="9"/>
  <c r="H34" i="9"/>
  <c r="G53" i="9"/>
  <c r="G67" i="9" s="1"/>
  <c r="G61" i="9"/>
  <c r="N26" i="6"/>
  <c r="N28" i="6"/>
  <c r="O5" i="11"/>
  <c r="O5" i="5"/>
  <c r="O5" i="13"/>
  <c r="O71" i="13" s="1"/>
  <c r="O5" i="9"/>
  <c r="M29" i="6"/>
  <c r="G64" i="11"/>
  <c r="G66" i="11"/>
  <c r="G63" i="11"/>
  <c r="G62" i="11"/>
  <c r="G65" i="11"/>
  <c r="F100" i="9" l="1"/>
  <c r="P9" i="6"/>
  <c r="P16" i="6" s="1"/>
  <c r="P18" i="6" s="1"/>
  <c r="Q7" i="6"/>
  <c r="P5" i="11"/>
  <c r="P5" i="5"/>
  <c r="P5" i="13"/>
  <c r="P71" i="13" s="1"/>
  <c r="P5" i="9"/>
  <c r="N29" i="6"/>
  <c r="O26" i="6"/>
  <c r="O28" i="6"/>
  <c r="G78" i="5"/>
  <c r="G74" i="11"/>
  <c r="G83" i="11" s="1"/>
  <c r="G91" i="11" s="1"/>
  <c r="G100" i="11" s="1"/>
  <c r="G76" i="11"/>
  <c r="G85" i="11" s="1"/>
  <c r="G93" i="11" s="1"/>
  <c r="G73" i="11"/>
  <c r="G82" i="11" s="1"/>
  <c r="G77" i="11"/>
  <c r="G86" i="11" s="1"/>
  <c r="G94" i="11" s="1"/>
  <c r="G75" i="11"/>
  <c r="G84" i="11" s="1"/>
  <c r="G92" i="11" s="1"/>
  <c r="H43" i="5"/>
  <c r="H35" i="5"/>
  <c r="H11" i="5"/>
  <c r="H19" i="5"/>
  <c r="H27" i="5"/>
  <c r="F100" i="11"/>
  <c r="F101" i="9"/>
  <c r="G81" i="5"/>
  <c r="G73" i="13"/>
  <c r="F102" i="9"/>
  <c r="G79" i="5"/>
  <c r="F103" i="9"/>
  <c r="G80" i="5"/>
  <c r="F90" i="11"/>
  <c r="F81" i="11"/>
  <c r="G68" i="5"/>
  <c r="G59" i="5"/>
  <c r="F103" i="11"/>
  <c r="F101" i="11"/>
  <c r="H27" i="13"/>
  <c r="H35" i="13"/>
  <c r="H11" i="13"/>
  <c r="H43" i="13"/>
  <c r="H19" i="13"/>
  <c r="G62" i="9"/>
  <c r="G66" i="9"/>
  <c r="G64" i="9"/>
  <c r="G63" i="9"/>
  <c r="G65" i="9"/>
  <c r="G70" i="9"/>
  <c r="H43" i="9"/>
  <c r="H35" i="9"/>
  <c r="H11" i="9"/>
  <c r="H27" i="9"/>
  <c r="H19" i="9"/>
  <c r="H11" i="11"/>
  <c r="H35" i="11"/>
  <c r="H27" i="11"/>
  <c r="H43" i="11"/>
  <c r="H19" i="11"/>
  <c r="F102" i="11"/>
  <c r="F90" i="9"/>
  <c r="F81" i="9"/>
  <c r="H51" i="13" l="1"/>
  <c r="H51" i="9"/>
  <c r="H47" i="9"/>
  <c r="H47" i="11"/>
  <c r="G90" i="11"/>
  <c r="G99" i="11" s="1"/>
  <c r="G81" i="11"/>
  <c r="G103" i="11"/>
  <c r="G102" i="11"/>
  <c r="G101" i="11"/>
  <c r="G82" i="13"/>
  <c r="G76" i="13" s="1"/>
  <c r="H28" i="13"/>
  <c r="I23" i="13"/>
  <c r="P26" i="6"/>
  <c r="P28" i="6"/>
  <c r="I31" i="5"/>
  <c r="H36" i="5"/>
  <c r="H20" i="9"/>
  <c r="I15" i="9"/>
  <c r="H56" i="13"/>
  <c r="I39" i="5"/>
  <c r="H44" i="5"/>
  <c r="H28" i="9"/>
  <c r="I23" i="9"/>
  <c r="G72" i="9"/>
  <c r="G78" i="9"/>
  <c r="G87" i="9" s="1"/>
  <c r="I15" i="13"/>
  <c r="H20" i="13"/>
  <c r="H47" i="5"/>
  <c r="G77" i="5"/>
  <c r="F81" i="13"/>
  <c r="F79" i="13"/>
  <c r="F80" i="13"/>
  <c r="F78" i="13"/>
  <c r="F77" i="13"/>
  <c r="F84" i="13"/>
  <c r="I23" i="11"/>
  <c r="H28" i="11"/>
  <c r="H47" i="13"/>
  <c r="H52" i="13" s="1"/>
  <c r="H36" i="11"/>
  <c r="I31" i="11"/>
  <c r="Q5" i="11"/>
  <c r="Q5" i="5"/>
  <c r="Q5" i="13"/>
  <c r="Q71" i="13" s="1"/>
  <c r="Q5" i="9"/>
  <c r="O29" i="6"/>
  <c r="I39" i="13"/>
  <c r="H44" i="13"/>
  <c r="H20" i="5"/>
  <c r="I15" i="5"/>
  <c r="Q9" i="6"/>
  <c r="Q16" i="6" s="1"/>
  <c r="Q18" i="6" s="1"/>
  <c r="R7" i="6"/>
  <c r="R9" i="6" s="1"/>
  <c r="R16" i="6" s="1"/>
  <c r="R18" i="6" s="1"/>
  <c r="H12" i="5"/>
  <c r="I7" i="5"/>
  <c r="H12" i="11"/>
  <c r="I7" i="11"/>
  <c r="F99" i="9"/>
  <c r="H51" i="11"/>
  <c r="H36" i="9"/>
  <c r="I31" i="9"/>
  <c r="I7" i="13"/>
  <c r="H12" i="13"/>
  <c r="I39" i="11"/>
  <c r="H44" i="11"/>
  <c r="F99" i="11"/>
  <c r="H56" i="9"/>
  <c r="H12" i="9"/>
  <c r="I7" i="9"/>
  <c r="I15" i="11"/>
  <c r="H20" i="11"/>
  <c r="H56" i="11"/>
  <c r="H44" i="9"/>
  <c r="I39" i="9"/>
  <c r="H36" i="13"/>
  <c r="I31" i="13"/>
  <c r="I23" i="5"/>
  <c r="H28" i="5"/>
  <c r="H52" i="9" l="1"/>
  <c r="I50" i="9" s="1"/>
  <c r="H53" i="13"/>
  <c r="I16" i="13"/>
  <c r="I17" i="13" s="1"/>
  <c r="I16" i="9"/>
  <c r="I17" i="9" s="1"/>
  <c r="H13" i="5"/>
  <c r="H45" i="5"/>
  <c r="I32" i="5"/>
  <c r="I33" i="5" s="1"/>
  <c r="H29" i="11"/>
  <c r="H21" i="13"/>
  <c r="H57" i="9"/>
  <c r="H58" i="9" s="1"/>
  <c r="I55" i="9"/>
  <c r="H13" i="13"/>
  <c r="F86" i="13"/>
  <c r="F92" i="13"/>
  <c r="F101" i="13" s="1"/>
  <c r="H45" i="9"/>
  <c r="I16" i="5"/>
  <c r="I17" i="5" s="1"/>
  <c r="H45" i="13"/>
  <c r="G75" i="9"/>
  <c r="G84" i="9" s="1"/>
  <c r="G92" i="9" s="1"/>
  <c r="G74" i="9"/>
  <c r="G83" i="9" s="1"/>
  <c r="G91" i="9" s="1"/>
  <c r="G77" i="9"/>
  <c r="G86" i="9" s="1"/>
  <c r="G94" i="9" s="1"/>
  <c r="G73" i="9"/>
  <c r="G82" i="9" s="1"/>
  <c r="G76" i="9"/>
  <c r="G85" i="9" s="1"/>
  <c r="G93" i="9" s="1"/>
  <c r="I40" i="5"/>
  <c r="I41" i="5" s="1"/>
  <c r="I8" i="5"/>
  <c r="I9" i="5" s="1"/>
  <c r="H29" i="13"/>
  <c r="H37" i="13"/>
  <c r="I24" i="11"/>
  <c r="I25" i="11" s="1"/>
  <c r="H21" i="9"/>
  <c r="I50" i="13"/>
  <c r="H37" i="5"/>
  <c r="I40" i="9"/>
  <c r="I41" i="9" s="1"/>
  <c r="I8" i="13"/>
  <c r="I9" i="13" s="1"/>
  <c r="H29" i="5"/>
  <c r="H45" i="11"/>
  <c r="I24" i="5"/>
  <c r="I25" i="5" s="1"/>
  <c r="H57" i="11"/>
  <c r="H58" i="11" s="1"/>
  <c r="H53" i="9"/>
  <c r="H67" i="9" s="1"/>
  <c r="H61" i="9"/>
  <c r="I40" i="11"/>
  <c r="I41" i="11" s="1"/>
  <c r="I32" i="9"/>
  <c r="I33" i="9" s="1"/>
  <c r="I8" i="11"/>
  <c r="I9" i="11" s="1"/>
  <c r="H21" i="5"/>
  <c r="I40" i="13"/>
  <c r="I41" i="13" s="1"/>
  <c r="I32" i="11"/>
  <c r="I33" i="11" s="1"/>
  <c r="I24" i="9"/>
  <c r="I25" i="9" s="1"/>
  <c r="R5" i="11"/>
  <c r="R5" i="5"/>
  <c r="R5" i="13"/>
  <c r="R71" i="13" s="1"/>
  <c r="R5" i="9"/>
  <c r="P29" i="6"/>
  <c r="I8" i="9"/>
  <c r="I9" i="9" s="1"/>
  <c r="Q26" i="6"/>
  <c r="Q28" i="6"/>
  <c r="H37" i="9"/>
  <c r="H13" i="11"/>
  <c r="H37" i="11"/>
  <c r="H56" i="5"/>
  <c r="H65" i="5" s="1"/>
  <c r="H50" i="5"/>
  <c r="H29" i="9"/>
  <c r="I32" i="13"/>
  <c r="I33" i="13" s="1"/>
  <c r="H13" i="9"/>
  <c r="G74" i="13"/>
  <c r="R26" i="6"/>
  <c r="R28" i="6"/>
  <c r="H21" i="11"/>
  <c r="I16" i="11"/>
  <c r="I17" i="11" s="1"/>
  <c r="H52" i="11"/>
  <c r="I50" i="11" s="1"/>
  <c r="H57" i="13"/>
  <c r="H58" i="13" s="1"/>
  <c r="I24" i="13"/>
  <c r="I25" i="13" s="1"/>
  <c r="H51" i="5" l="1"/>
  <c r="H60" i="5" s="1"/>
  <c r="H55" i="5"/>
  <c r="H64" i="5" s="1"/>
  <c r="H72" i="5" s="1"/>
  <c r="H52" i="5"/>
  <c r="H61" i="5" s="1"/>
  <c r="H69" i="5" s="1"/>
  <c r="H54" i="5"/>
  <c r="H63" i="5" s="1"/>
  <c r="H71" i="5" s="1"/>
  <c r="H53" i="5"/>
  <c r="H62" i="5" s="1"/>
  <c r="H70" i="5" s="1"/>
  <c r="G101" i="9"/>
  <c r="F90" i="13"/>
  <c r="F99" i="13" s="1"/>
  <c r="F107" i="13" s="1"/>
  <c r="F87" i="13"/>
  <c r="F96" i="13" s="1"/>
  <c r="F104" i="13" s="1"/>
  <c r="F91" i="13"/>
  <c r="F100" i="13" s="1"/>
  <c r="F108" i="13" s="1"/>
  <c r="F88" i="13"/>
  <c r="F97" i="13" s="1"/>
  <c r="F105" i="13" s="1"/>
  <c r="F89" i="13"/>
  <c r="F98" i="13" s="1"/>
  <c r="F106" i="13" s="1"/>
  <c r="G103" i="9"/>
  <c r="H66" i="9"/>
  <c r="H64" i="9"/>
  <c r="H62" i="9"/>
  <c r="H63" i="9"/>
  <c r="H65" i="9"/>
  <c r="H70" i="9"/>
  <c r="I26" i="9"/>
  <c r="I34" i="9"/>
  <c r="I42" i="9"/>
  <c r="I10" i="9"/>
  <c r="I18" i="9"/>
  <c r="H53" i="11"/>
  <c r="H67" i="11" s="1"/>
  <c r="H61" i="11"/>
  <c r="T5" i="11"/>
  <c r="T5" i="5"/>
  <c r="T5" i="13"/>
  <c r="T71" i="13" s="1"/>
  <c r="T5" i="9"/>
  <c r="R29" i="6"/>
  <c r="I55" i="11"/>
  <c r="I10" i="5"/>
  <c r="I18" i="5"/>
  <c r="I26" i="5"/>
  <c r="I34" i="5"/>
  <c r="I42" i="5"/>
  <c r="I34" i="11"/>
  <c r="I42" i="11"/>
  <c r="I10" i="11"/>
  <c r="I18" i="11"/>
  <c r="I26" i="11"/>
  <c r="S5" i="11"/>
  <c r="S5" i="5"/>
  <c r="S5" i="13"/>
  <c r="S71" i="13" s="1"/>
  <c r="S5" i="9"/>
  <c r="Q29" i="6"/>
  <c r="G102" i="9"/>
  <c r="H66" i="13"/>
  <c r="I10" i="13"/>
  <c r="I18" i="13"/>
  <c r="I26" i="13"/>
  <c r="I34" i="13"/>
  <c r="I42" i="13"/>
  <c r="G100" i="9"/>
  <c r="I55" i="13"/>
  <c r="G80" i="13"/>
  <c r="G81" i="13"/>
  <c r="G79" i="13"/>
  <c r="G78" i="13"/>
  <c r="G77" i="13"/>
  <c r="G84" i="13"/>
  <c r="G90" i="9"/>
  <c r="G81" i="9"/>
  <c r="H60" i="13"/>
  <c r="F117" i="13" l="1"/>
  <c r="F95" i="13"/>
  <c r="I11" i="11"/>
  <c r="I19" i="11"/>
  <c r="I35" i="11"/>
  <c r="I27" i="11"/>
  <c r="I43" i="11"/>
  <c r="H72" i="9"/>
  <c r="H78" i="9"/>
  <c r="H87" i="9" s="1"/>
  <c r="F116" i="13"/>
  <c r="H79" i="5"/>
  <c r="F114" i="13"/>
  <c r="I19" i="13"/>
  <c r="I27" i="13"/>
  <c r="I35" i="13"/>
  <c r="I43" i="13"/>
  <c r="I11" i="13"/>
  <c r="H62" i="11"/>
  <c r="H65" i="11"/>
  <c r="H63" i="11"/>
  <c r="H64" i="11"/>
  <c r="H66" i="11"/>
  <c r="H70" i="11"/>
  <c r="H80" i="5"/>
  <c r="H64" i="13"/>
  <c r="H63" i="13"/>
  <c r="H65" i="13"/>
  <c r="H62" i="13"/>
  <c r="H61" i="13"/>
  <c r="H69" i="13"/>
  <c r="H72" i="13"/>
  <c r="H73" i="13" s="1"/>
  <c r="H78" i="5"/>
  <c r="I19" i="5"/>
  <c r="I27" i="5"/>
  <c r="I11" i="5"/>
  <c r="I35" i="5"/>
  <c r="I43" i="5"/>
  <c r="H81" i="5"/>
  <c r="G86" i="13"/>
  <c r="G92" i="13"/>
  <c r="G101" i="13" s="1"/>
  <c r="G99" i="9"/>
  <c r="I11" i="9"/>
  <c r="I19" i="9"/>
  <c r="I27" i="9"/>
  <c r="I43" i="9"/>
  <c r="I35" i="9"/>
  <c r="F115" i="13"/>
  <c r="H68" i="5"/>
  <c r="H59" i="5"/>
  <c r="I56" i="13" l="1"/>
  <c r="I12" i="9"/>
  <c r="J7" i="9"/>
  <c r="J7" i="11"/>
  <c r="I12" i="11"/>
  <c r="I47" i="9"/>
  <c r="J39" i="13"/>
  <c r="I44" i="13"/>
  <c r="H75" i="9"/>
  <c r="H84" i="9" s="1"/>
  <c r="H92" i="9" s="1"/>
  <c r="H76" i="9"/>
  <c r="H85" i="9" s="1"/>
  <c r="H93" i="9" s="1"/>
  <c r="H73" i="9"/>
  <c r="H82" i="9" s="1"/>
  <c r="H77" i="9"/>
  <c r="H86" i="9" s="1"/>
  <c r="H94" i="9" s="1"/>
  <c r="H74" i="9"/>
  <c r="H83" i="9" s="1"/>
  <c r="H91" i="9" s="1"/>
  <c r="I44" i="5"/>
  <c r="J39" i="5"/>
  <c r="I56" i="9"/>
  <c r="J31" i="13"/>
  <c r="I36" i="13"/>
  <c r="I51" i="11"/>
  <c r="F113" i="13"/>
  <c r="J31" i="5"/>
  <c r="I36" i="5"/>
  <c r="I36" i="9"/>
  <c r="J31" i="9"/>
  <c r="I28" i="5"/>
  <c r="J23" i="5"/>
  <c r="H82" i="13"/>
  <c r="H76" i="13" s="1"/>
  <c r="J23" i="13"/>
  <c r="I28" i="13"/>
  <c r="I44" i="11"/>
  <c r="J39" i="11"/>
  <c r="I56" i="11"/>
  <c r="I47" i="11"/>
  <c r="I20" i="5"/>
  <c r="J15" i="5"/>
  <c r="H78" i="11"/>
  <c r="H87" i="11" s="1"/>
  <c r="H72" i="11"/>
  <c r="I20" i="13"/>
  <c r="J15" i="13"/>
  <c r="I28" i="11"/>
  <c r="J23" i="11"/>
  <c r="I12" i="13"/>
  <c r="J7" i="13"/>
  <c r="J7" i="5"/>
  <c r="I12" i="5"/>
  <c r="I51" i="9"/>
  <c r="H77" i="5"/>
  <c r="I28" i="9"/>
  <c r="J23" i="9"/>
  <c r="G91" i="13"/>
  <c r="G100" i="13" s="1"/>
  <c r="G108" i="13" s="1"/>
  <c r="G87" i="13"/>
  <c r="G96" i="13" s="1"/>
  <c r="G88" i="13"/>
  <c r="G97" i="13" s="1"/>
  <c r="G105" i="13" s="1"/>
  <c r="G89" i="13"/>
  <c r="G98" i="13" s="1"/>
  <c r="G106" i="13" s="1"/>
  <c r="G90" i="13"/>
  <c r="I47" i="5"/>
  <c r="I47" i="13"/>
  <c r="I36" i="11"/>
  <c r="J31" i="11"/>
  <c r="I51" i="13"/>
  <c r="I44" i="9"/>
  <c r="J39" i="9"/>
  <c r="I20" i="9"/>
  <c r="J15" i="9"/>
  <c r="I20" i="11"/>
  <c r="J15" i="11"/>
  <c r="G99" i="13" l="1"/>
  <c r="G107" i="13" s="1"/>
  <c r="J16" i="11"/>
  <c r="J17" i="11" s="1"/>
  <c r="H102" i="9"/>
  <c r="I21" i="11"/>
  <c r="I29" i="13"/>
  <c r="J32" i="9"/>
  <c r="J33" i="9" s="1"/>
  <c r="G117" i="13"/>
  <c r="I21" i="5"/>
  <c r="I52" i="11"/>
  <c r="J50" i="11" s="1"/>
  <c r="G115" i="13"/>
  <c r="I45" i="11"/>
  <c r="G114" i="13"/>
  <c r="G104" i="13"/>
  <c r="J8" i="9"/>
  <c r="J9" i="9" s="1"/>
  <c r="J40" i="9"/>
  <c r="J41" i="9" s="1"/>
  <c r="J24" i="11"/>
  <c r="J25" i="11" s="1"/>
  <c r="J24" i="13"/>
  <c r="J25" i="13" s="1"/>
  <c r="I37" i="9"/>
  <c r="I45" i="13"/>
  <c r="I37" i="5"/>
  <c r="J40" i="13"/>
  <c r="J41" i="13" s="1"/>
  <c r="I52" i="13"/>
  <c r="J50" i="13" s="1"/>
  <c r="J24" i="9"/>
  <c r="J25" i="9" s="1"/>
  <c r="I13" i="5"/>
  <c r="J16" i="13"/>
  <c r="J17" i="13" s="1"/>
  <c r="J32" i="5"/>
  <c r="J33" i="5" s="1"/>
  <c r="I37" i="13"/>
  <c r="H81" i="9"/>
  <c r="H90" i="9"/>
  <c r="J32" i="11"/>
  <c r="J33" i="11" s="1"/>
  <c r="I57" i="9"/>
  <c r="I58" i="9" s="1"/>
  <c r="H101" i="9"/>
  <c r="J40" i="5"/>
  <c r="J41" i="5" s="1"/>
  <c r="I13" i="9"/>
  <c r="I45" i="9"/>
  <c r="I52" i="9"/>
  <c r="J50" i="9" s="1"/>
  <c r="I29" i="11"/>
  <c r="I45" i="5"/>
  <c r="I56" i="5"/>
  <c r="I65" i="5" s="1"/>
  <c r="I50" i="5"/>
  <c r="I29" i="9"/>
  <c r="J8" i="5"/>
  <c r="J9" i="5" s="1"/>
  <c r="I21" i="13"/>
  <c r="I57" i="11"/>
  <c r="I58" i="11" s="1"/>
  <c r="H74" i="13"/>
  <c r="J32" i="13"/>
  <c r="J33" i="13" s="1"/>
  <c r="H100" i="9"/>
  <c r="I13" i="13"/>
  <c r="I29" i="5"/>
  <c r="I13" i="11"/>
  <c r="J16" i="9"/>
  <c r="J17" i="9" s="1"/>
  <c r="J8" i="11"/>
  <c r="J9" i="11" s="1"/>
  <c r="I21" i="9"/>
  <c r="I37" i="11"/>
  <c r="J16" i="5"/>
  <c r="J17" i="5" s="1"/>
  <c r="J8" i="13"/>
  <c r="J9" i="13" s="1"/>
  <c r="H75" i="11"/>
  <c r="H84" i="11" s="1"/>
  <c r="H92" i="11" s="1"/>
  <c r="H74" i="11"/>
  <c r="H83" i="11" s="1"/>
  <c r="H91" i="11" s="1"/>
  <c r="H76" i="11"/>
  <c r="H85" i="11" s="1"/>
  <c r="H93" i="11" s="1"/>
  <c r="H77" i="11"/>
  <c r="H86" i="11" s="1"/>
  <c r="H94" i="11" s="1"/>
  <c r="H73" i="11"/>
  <c r="H82" i="11" s="1"/>
  <c r="J40" i="11"/>
  <c r="J41" i="11" s="1"/>
  <c r="J24" i="5"/>
  <c r="J25" i="5" s="1"/>
  <c r="H103" i="9"/>
  <c r="I57" i="13"/>
  <c r="G95" i="13" l="1"/>
  <c r="G116" i="13"/>
  <c r="J55" i="9"/>
  <c r="H99" i="9"/>
  <c r="I61" i="9"/>
  <c r="I53" i="9"/>
  <c r="I67" i="9" s="1"/>
  <c r="H90" i="11"/>
  <c r="H81" i="11"/>
  <c r="I51" i="5"/>
  <c r="I60" i="5" s="1"/>
  <c r="I53" i="5"/>
  <c r="I62" i="5" s="1"/>
  <c r="I70" i="5" s="1"/>
  <c r="I55" i="5"/>
  <c r="I64" i="5" s="1"/>
  <c r="I72" i="5" s="1"/>
  <c r="I52" i="5"/>
  <c r="I61" i="5" s="1"/>
  <c r="I69" i="5" s="1"/>
  <c r="I54" i="5"/>
  <c r="I63" i="5" s="1"/>
  <c r="I71" i="5" s="1"/>
  <c r="I61" i="11"/>
  <c r="I53" i="11"/>
  <c r="I67" i="11" s="1"/>
  <c r="H100" i="11"/>
  <c r="H81" i="13"/>
  <c r="H79" i="13"/>
  <c r="H80" i="13"/>
  <c r="H77" i="13"/>
  <c r="H78" i="13"/>
  <c r="H84" i="13"/>
  <c r="J10" i="5"/>
  <c r="J18" i="5"/>
  <c r="J26" i="5"/>
  <c r="J34" i="5"/>
  <c r="J42" i="5"/>
  <c r="I58" i="13"/>
  <c r="J55" i="13"/>
  <c r="J10" i="11"/>
  <c r="J18" i="11"/>
  <c r="J26" i="11"/>
  <c r="J34" i="11"/>
  <c r="J42" i="11"/>
  <c r="G113" i="13"/>
  <c r="H103" i="11"/>
  <c r="H102" i="11"/>
  <c r="H101" i="11"/>
  <c r="J10" i="13"/>
  <c r="J18" i="13"/>
  <c r="J26" i="13"/>
  <c r="J34" i="13"/>
  <c r="J42" i="13"/>
  <c r="J55" i="11"/>
  <c r="I53" i="13"/>
  <c r="I66" i="13" s="1"/>
  <c r="I60" i="13"/>
  <c r="J10" i="9"/>
  <c r="J18" i="9"/>
  <c r="J26" i="9"/>
  <c r="J34" i="9"/>
  <c r="J42" i="9"/>
  <c r="H92" i="13" l="1"/>
  <c r="H101" i="13" s="1"/>
  <c r="H86" i="13"/>
  <c r="I81" i="5"/>
  <c r="I64" i="9"/>
  <c r="I66" i="9"/>
  <c r="I62" i="9"/>
  <c r="I65" i="9"/>
  <c r="I63" i="9"/>
  <c r="I70" i="9"/>
  <c r="I79" i="5"/>
  <c r="J11" i="11"/>
  <c r="J27" i="11"/>
  <c r="J35" i="11"/>
  <c r="J43" i="11"/>
  <c r="J19" i="11"/>
  <c r="I68" i="5"/>
  <c r="I59" i="5"/>
  <c r="J11" i="9"/>
  <c r="J43" i="9"/>
  <c r="J35" i="9"/>
  <c r="J19" i="9"/>
  <c r="J27" i="9"/>
  <c r="J19" i="13"/>
  <c r="J27" i="13"/>
  <c r="J11" i="13"/>
  <c r="J43" i="13"/>
  <c r="J35" i="13"/>
  <c r="I63" i="13"/>
  <c r="I64" i="13"/>
  <c r="I65" i="13"/>
  <c r="I61" i="13"/>
  <c r="I62" i="13"/>
  <c r="I69" i="13"/>
  <c r="I63" i="11"/>
  <c r="I64" i="11"/>
  <c r="I66" i="11"/>
  <c r="I65" i="11"/>
  <c r="I62" i="11"/>
  <c r="I70" i="11"/>
  <c r="H99" i="11"/>
  <c r="I80" i="5"/>
  <c r="I78" i="5"/>
  <c r="I72" i="13"/>
  <c r="I73" i="13" s="1"/>
  <c r="J35" i="5"/>
  <c r="J43" i="5"/>
  <c r="J11" i="5"/>
  <c r="J27" i="5"/>
  <c r="J19" i="5"/>
  <c r="J56" i="9" l="1"/>
  <c r="J56" i="13"/>
  <c r="J51" i="9"/>
  <c r="J47" i="13"/>
  <c r="J57" i="13" s="1"/>
  <c r="K7" i="5"/>
  <c r="J12" i="5"/>
  <c r="J36" i="11"/>
  <c r="K31" i="11"/>
  <c r="H90" i="13"/>
  <c r="H99" i="13" s="1"/>
  <c r="H107" i="13" s="1"/>
  <c r="H88" i="13"/>
  <c r="H97" i="13" s="1"/>
  <c r="H105" i="13" s="1"/>
  <c r="H87" i="13"/>
  <c r="H96" i="13" s="1"/>
  <c r="H89" i="13"/>
  <c r="H98" i="13" s="1"/>
  <c r="H106" i="13" s="1"/>
  <c r="H91" i="13"/>
  <c r="H100" i="13" s="1"/>
  <c r="H108" i="13" s="1"/>
  <c r="K23" i="5"/>
  <c r="J28" i="5"/>
  <c r="I72" i="9"/>
  <c r="I78" i="9"/>
  <c r="I87" i="9" s="1"/>
  <c r="J44" i="13"/>
  <c r="K39" i="13"/>
  <c r="J20" i="9"/>
  <c r="K15" i="9"/>
  <c r="K23" i="11"/>
  <c r="J28" i="11"/>
  <c r="K15" i="11"/>
  <c r="J20" i="11"/>
  <c r="K31" i="13"/>
  <c r="J36" i="13"/>
  <c r="J44" i="5"/>
  <c r="K39" i="5"/>
  <c r="K23" i="13"/>
  <c r="J28" i="13"/>
  <c r="J36" i="9"/>
  <c r="K31" i="9"/>
  <c r="J12" i="11"/>
  <c r="K7" i="11"/>
  <c r="I82" i="13"/>
  <c r="I76" i="13" s="1"/>
  <c r="J20" i="13"/>
  <c r="K15" i="13"/>
  <c r="K39" i="9"/>
  <c r="J44" i="9"/>
  <c r="J47" i="11"/>
  <c r="J44" i="11"/>
  <c r="K39" i="11"/>
  <c r="K31" i="5"/>
  <c r="J36" i="5"/>
  <c r="J47" i="5"/>
  <c r="I78" i="11"/>
  <c r="I87" i="11" s="1"/>
  <c r="I72" i="11"/>
  <c r="J12" i="9"/>
  <c r="K7" i="9"/>
  <c r="I77" i="5"/>
  <c r="J51" i="11"/>
  <c r="J51" i="13"/>
  <c r="K23" i="9"/>
  <c r="J28" i="9"/>
  <c r="J12" i="13"/>
  <c r="K7" i="13"/>
  <c r="K15" i="5"/>
  <c r="J20" i="5"/>
  <c r="J47" i="9"/>
  <c r="J56" i="11"/>
  <c r="J58" i="13" l="1"/>
  <c r="K55" i="13"/>
  <c r="J50" i="5"/>
  <c r="J56" i="5"/>
  <c r="J65" i="5" s="1"/>
  <c r="J29" i="13"/>
  <c r="J21" i="5"/>
  <c r="J29" i="11"/>
  <c r="H104" i="13"/>
  <c r="H95" i="13"/>
  <c r="K8" i="5"/>
  <c r="K9" i="5" s="1"/>
  <c r="J37" i="5"/>
  <c r="K24" i="13"/>
  <c r="K25" i="13" s="1"/>
  <c r="J57" i="11"/>
  <c r="J58" i="11" s="1"/>
  <c r="J13" i="9"/>
  <c r="K8" i="11"/>
  <c r="K9" i="11" s="1"/>
  <c r="J45" i="5"/>
  <c r="K16" i="9"/>
  <c r="K17" i="9" s="1"/>
  <c r="J29" i="5"/>
  <c r="K32" i="11"/>
  <c r="K33" i="11" s="1"/>
  <c r="K8" i="9"/>
  <c r="K9" i="9" s="1"/>
  <c r="H116" i="13"/>
  <c r="K8" i="13"/>
  <c r="K9" i="13" s="1"/>
  <c r="K24" i="11"/>
  <c r="K25" i="11" s="1"/>
  <c r="J13" i="13"/>
  <c r="J29" i="9"/>
  <c r="K40" i="11"/>
  <c r="K41" i="11" s="1"/>
  <c r="J45" i="9"/>
  <c r="J13" i="11"/>
  <c r="J37" i="13"/>
  <c r="J21" i="9"/>
  <c r="K24" i="5"/>
  <c r="K25" i="5" s="1"/>
  <c r="J37" i="11"/>
  <c r="K16" i="11"/>
  <c r="K17" i="11" s="1"/>
  <c r="H114" i="13"/>
  <c r="K16" i="5"/>
  <c r="K17" i="5" s="1"/>
  <c r="K32" i="5"/>
  <c r="K33" i="5" s="1"/>
  <c r="K40" i="5"/>
  <c r="K41" i="5" s="1"/>
  <c r="K24" i="9"/>
  <c r="K25" i="9" s="1"/>
  <c r="I75" i="11"/>
  <c r="I84" i="11" s="1"/>
  <c r="I92" i="11" s="1"/>
  <c r="I77" i="11"/>
  <c r="I86" i="11" s="1"/>
  <c r="I94" i="11" s="1"/>
  <c r="I76" i="11"/>
  <c r="I85" i="11" s="1"/>
  <c r="I93" i="11" s="1"/>
  <c r="I73" i="11"/>
  <c r="I82" i="11" s="1"/>
  <c r="I74" i="11"/>
  <c r="I83" i="11" s="1"/>
  <c r="I91" i="11" s="1"/>
  <c r="J45" i="11"/>
  <c r="K40" i="9"/>
  <c r="K41" i="9" s="1"/>
  <c r="K32" i="9"/>
  <c r="K33" i="9" s="1"/>
  <c r="K32" i="13"/>
  <c r="K33" i="13" s="1"/>
  <c r="K40" i="13"/>
  <c r="K41" i="13" s="1"/>
  <c r="H117" i="13"/>
  <c r="J52" i="11"/>
  <c r="K50" i="11" s="1"/>
  <c r="J21" i="13"/>
  <c r="J13" i="5"/>
  <c r="I74" i="13"/>
  <c r="I76" i="9"/>
  <c r="I85" i="9" s="1"/>
  <c r="I93" i="9" s="1"/>
  <c r="I73" i="9"/>
  <c r="I82" i="9" s="1"/>
  <c r="I77" i="9"/>
  <c r="I86" i="9" s="1"/>
  <c r="I94" i="9" s="1"/>
  <c r="I75" i="9"/>
  <c r="I84" i="9" s="1"/>
  <c r="I92" i="9" s="1"/>
  <c r="I74" i="9"/>
  <c r="I83" i="9" s="1"/>
  <c r="I91" i="9" s="1"/>
  <c r="J52" i="13"/>
  <c r="K50" i="13" s="1"/>
  <c r="K16" i="13"/>
  <c r="K17" i="13" s="1"/>
  <c r="J37" i="9"/>
  <c r="J21" i="11"/>
  <c r="J45" i="13"/>
  <c r="H115" i="13"/>
  <c r="J52" i="9"/>
  <c r="J57" i="9"/>
  <c r="K55" i="11" l="1"/>
  <c r="I100" i="11"/>
  <c r="K34" i="13"/>
  <c r="K42" i="13"/>
  <c r="K10" i="13"/>
  <c r="K18" i="13"/>
  <c r="K26" i="13"/>
  <c r="I101" i="9"/>
  <c r="I103" i="9"/>
  <c r="I90" i="11"/>
  <c r="I81" i="11"/>
  <c r="J58" i="9"/>
  <c r="K55" i="9"/>
  <c r="K34" i="11"/>
  <c r="K42" i="11"/>
  <c r="K10" i="11"/>
  <c r="K18" i="11"/>
  <c r="K26" i="11"/>
  <c r="I100" i="9"/>
  <c r="I102" i="9"/>
  <c r="I103" i="11"/>
  <c r="K10" i="9"/>
  <c r="K18" i="9"/>
  <c r="K26" i="9"/>
  <c r="K34" i="9"/>
  <c r="K42" i="9"/>
  <c r="J61" i="9"/>
  <c r="J53" i="9"/>
  <c r="J67" i="9" s="1"/>
  <c r="K50" i="9"/>
  <c r="I81" i="9"/>
  <c r="I90" i="9"/>
  <c r="J53" i="11"/>
  <c r="J67" i="11" s="1"/>
  <c r="J61" i="11"/>
  <c r="I80" i="13"/>
  <c r="I79" i="13"/>
  <c r="I81" i="13"/>
  <c r="I77" i="13"/>
  <c r="I78" i="13"/>
  <c r="I84" i="13"/>
  <c r="I102" i="11"/>
  <c r="J60" i="13"/>
  <c r="J53" i="13"/>
  <c r="J66" i="13" s="1"/>
  <c r="I101" i="11"/>
  <c r="K42" i="5"/>
  <c r="K10" i="5"/>
  <c r="K18" i="5"/>
  <c r="K26" i="5"/>
  <c r="K34" i="5"/>
  <c r="H113" i="13"/>
  <c r="J51" i="5"/>
  <c r="J60" i="5" s="1"/>
  <c r="J53" i="5"/>
  <c r="J62" i="5" s="1"/>
  <c r="J70" i="5" s="1"/>
  <c r="J54" i="5"/>
  <c r="J63" i="5" s="1"/>
  <c r="J71" i="5" s="1"/>
  <c r="J55" i="5"/>
  <c r="J64" i="5" s="1"/>
  <c r="J72" i="5" s="1"/>
  <c r="J81" i="5" s="1"/>
  <c r="J52" i="5"/>
  <c r="J61" i="5" s="1"/>
  <c r="J69" i="5" s="1"/>
  <c r="J78" i="5" s="1"/>
  <c r="J66" i="11" l="1"/>
  <c r="J64" i="11"/>
  <c r="J62" i="11"/>
  <c r="J63" i="11"/>
  <c r="J65" i="11"/>
  <c r="J70" i="11"/>
  <c r="K35" i="9"/>
  <c r="K27" i="9"/>
  <c r="K11" i="9"/>
  <c r="K43" i="9"/>
  <c r="K19" i="9"/>
  <c r="I92" i="13"/>
  <c r="I101" i="13" s="1"/>
  <c r="I86" i="13"/>
  <c r="I99" i="9"/>
  <c r="J62" i="13"/>
  <c r="J61" i="13"/>
  <c r="J63" i="13"/>
  <c r="J64" i="13"/>
  <c r="J65" i="13"/>
  <c r="J69" i="13"/>
  <c r="K43" i="13"/>
  <c r="K27" i="13"/>
  <c r="K11" i="13"/>
  <c r="K19" i="13"/>
  <c r="K35" i="13"/>
  <c r="K43" i="5"/>
  <c r="K11" i="5"/>
  <c r="K19" i="5"/>
  <c r="K27" i="5"/>
  <c r="K35" i="5"/>
  <c r="I99" i="11"/>
  <c r="J80" i="5"/>
  <c r="J63" i="9"/>
  <c r="J65" i="9"/>
  <c r="J64" i="9"/>
  <c r="J66" i="9"/>
  <c r="J62" i="9"/>
  <c r="J70" i="9"/>
  <c r="K35" i="11"/>
  <c r="K27" i="11"/>
  <c r="K43" i="11"/>
  <c r="K19" i="11"/>
  <c r="K11" i="11"/>
  <c r="J72" i="13"/>
  <c r="J73" i="13" s="1"/>
  <c r="J79" i="5"/>
  <c r="J68" i="5"/>
  <c r="J77" i="5" s="1"/>
  <c r="J59" i="5"/>
  <c r="K51" i="13" l="1"/>
  <c r="K56" i="13"/>
  <c r="K47" i="11"/>
  <c r="K44" i="9"/>
  <c r="L39" i="9"/>
  <c r="K12" i="9"/>
  <c r="L7" i="9"/>
  <c r="L23" i="5"/>
  <c r="K28" i="5"/>
  <c r="J78" i="11"/>
  <c r="J87" i="11" s="1"/>
  <c r="J72" i="11"/>
  <c r="K51" i="11"/>
  <c r="L15" i="5"/>
  <c r="K20" i="5"/>
  <c r="I89" i="13"/>
  <c r="I98" i="13" s="1"/>
  <c r="I106" i="13" s="1"/>
  <c r="I88" i="13"/>
  <c r="I97" i="13" s="1"/>
  <c r="I105" i="13" s="1"/>
  <c r="I87" i="13"/>
  <c r="I96" i="13" s="1"/>
  <c r="I91" i="13"/>
  <c r="I100" i="13" s="1"/>
  <c r="I108" i="13" s="1"/>
  <c r="I90" i="13"/>
  <c r="I99" i="13" s="1"/>
  <c r="I107" i="13" s="1"/>
  <c r="L31" i="9"/>
  <c r="K36" i="9"/>
  <c r="K12" i="11"/>
  <c r="L7" i="11"/>
  <c r="K56" i="11"/>
  <c r="K12" i="5"/>
  <c r="L7" i="5"/>
  <c r="K47" i="9"/>
  <c r="J72" i="9"/>
  <c r="J78" i="9"/>
  <c r="J87" i="9" s="1"/>
  <c r="L23" i="9"/>
  <c r="K28" i="9"/>
  <c r="L15" i="11"/>
  <c r="K20" i="11"/>
  <c r="K44" i="5"/>
  <c r="L39" i="5"/>
  <c r="L31" i="13"/>
  <c r="K36" i="13"/>
  <c r="K51" i="9"/>
  <c r="K36" i="11"/>
  <c r="L31" i="11"/>
  <c r="K36" i="5"/>
  <c r="L31" i="5"/>
  <c r="K44" i="11"/>
  <c r="L39" i="11"/>
  <c r="K47" i="5"/>
  <c r="K20" i="13"/>
  <c r="L15" i="13"/>
  <c r="K56" i="9"/>
  <c r="K28" i="13"/>
  <c r="L23" i="13"/>
  <c r="K44" i="13"/>
  <c r="L39" i="13"/>
  <c r="K47" i="13"/>
  <c r="K28" i="11"/>
  <c r="L23" i="11"/>
  <c r="L7" i="13"/>
  <c r="K12" i="13"/>
  <c r="J82" i="13"/>
  <c r="J76" i="13" s="1"/>
  <c r="K20" i="9"/>
  <c r="L15" i="9"/>
  <c r="L24" i="11" l="1"/>
  <c r="L25" i="11" s="1"/>
  <c r="I115" i="13"/>
  <c r="K52" i="9"/>
  <c r="L50" i="9"/>
  <c r="K29" i="9"/>
  <c r="L24" i="9"/>
  <c r="L25" i="9" s="1"/>
  <c r="L16" i="5"/>
  <c r="L17" i="5" s="1"/>
  <c r="K21" i="9"/>
  <c r="K57" i="9"/>
  <c r="K58" i="9" s="1"/>
  <c r="L16" i="11"/>
  <c r="L17" i="11" s="1"/>
  <c r="K37" i="9"/>
  <c r="L32" i="9"/>
  <c r="L33" i="9" s="1"/>
  <c r="L8" i="13"/>
  <c r="L9" i="13" s="1"/>
  <c r="K45" i="13"/>
  <c r="L16" i="13"/>
  <c r="L17" i="13" s="1"/>
  <c r="L32" i="5"/>
  <c r="L33" i="5" s="1"/>
  <c r="L40" i="5"/>
  <c r="L41" i="5" s="1"/>
  <c r="K57" i="11"/>
  <c r="K58" i="11" s="1"/>
  <c r="I116" i="13"/>
  <c r="L24" i="5"/>
  <c r="L25" i="5" s="1"/>
  <c r="K29" i="11"/>
  <c r="J74" i="13"/>
  <c r="K37" i="13"/>
  <c r="K13" i="5"/>
  <c r="K13" i="13"/>
  <c r="L40" i="13"/>
  <c r="L41" i="13" s="1"/>
  <c r="L32" i="13"/>
  <c r="L33" i="13" s="1"/>
  <c r="K29" i="5"/>
  <c r="K21" i="13"/>
  <c r="K37" i="5"/>
  <c r="K45" i="5"/>
  <c r="J75" i="9"/>
  <c r="J84" i="9" s="1"/>
  <c r="J92" i="9" s="1"/>
  <c r="J77" i="9"/>
  <c r="J86" i="9" s="1"/>
  <c r="J94" i="9" s="1"/>
  <c r="J103" i="9" s="1"/>
  <c r="J74" i="9"/>
  <c r="J83" i="9" s="1"/>
  <c r="J91" i="9" s="1"/>
  <c r="J100" i="9" s="1"/>
  <c r="J76" i="9"/>
  <c r="J85" i="9" s="1"/>
  <c r="J93" i="9" s="1"/>
  <c r="J102" i="9" s="1"/>
  <c r="J73" i="9"/>
  <c r="J82" i="9" s="1"/>
  <c r="L8" i="11"/>
  <c r="L9" i="11" s="1"/>
  <c r="I117" i="13"/>
  <c r="L8" i="9"/>
  <c r="L9" i="9" s="1"/>
  <c r="K57" i="13"/>
  <c r="K21" i="11"/>
  <c r="K45" i="9"/>
  <c r="L40" i="11"/>
  <c r="L41" i="11" s="1"/>
  <c r="L8" i="5"/>
  <c r="L9" i="5" s="1"/>
  <c r="J74" i="11"/>
  <c r="J83" i="11" s="1"/>
  <c r="J91" i="11" s="1"/>
  <c r="J100" i="11" s="1"/>
  <c r="J77" i="11"/>
  <c r="J86" i="11" s="1"/>
  <c r="J94" i="11" s="1"/>
  <c r="J103" i="11" s="1"/>
  <c r="J76" i="11"/>
  <c r="J85" i="11" s="1"/>
  <c r="J93" i="11" s="1"/>
  <c r="J75" i="11"/>
  <c r="J84" i="11" s="1"/>
  <c r="J92" i="11" s="1"/>
  <c r="J73" i="11"/>
  <c r="J82" i="11" s="1"/>
  <c r="K45" i="11"/>
  <c r="K21" i="5"/>
  <c r="L24" i="13"/>
  <c r="L25" i="13" s="1"/>
  <c r="K50" i="5"/>
  <c r="K56" i="5"/>
  <c r="K65" i="5" s="1"/>
  <c r="L32" i="11"/>
  <c r="L33" i="11" s="1"/>
  <c r="K13" i="11"/>
  <c r="I95" i="13"/>
  <c r="I104" i="13"/>
  <c r="K52" i="11"/>
  <c r="L50" i="11" s="1"/>
  <c r="K13" i="9"/>
  <c r="L16" i="9"/>
  <c r="L17" i="9" s="1"/>
  <c r="K29" i="13"/>
  <c r="K37" i="11"/>
  <c r="I114" i="13"/>
  <c r="L40" i="9"/>
  <c r="L41" i="9" s="1"/>
  <c r="K52" i="13"/>
  <c r="K58" i="13" l="1"/>
  <c r="L55" i="13"/>
  <c r="K53" i="13"/>
  <c r="K66" i="13" s="1"/>
  <c r="K60" i="13"/>
  <c r="L50" i="13"/>
  <c r="I113" i="13"/>
  <c r="L42" i="9"/>
  <c r="L10" i="9"/>
  <c r="L18" i="9"/>
  <c r="L26" i="9"/>
  <c r="L34" i="9"/>
  <c r="J101" i="11"/>
  <c r="K61" i="9"/>
  <c r="K53" i="9"/>
  <c r="K67" i="9" s="1"/>
  <c r="J102" i="11"/>
  <c r="J81" i="13"/>
  <c r="J79" i="13"/>
  <c r="J80" i="13"/>
  <c r="J78" i="13"/>
  <c r="J77" i="13"/>
  <c r="J84" i="13"/>
  <c r="L26" i="5"/>
  <c r="L34" i="5"/>
  <c r="L42" i="5"/>
  <c r="L10" i="5"/>
  <c r="L18" i="5"/>
  <c r="J90" i="9"/>
  <c r="J81" i="9"/>
  <c r="K53" i="11"/>
  <c r="K67" i="11" s="1"/>
  <c r="K61" i="11"/>
  <c r="L18" i="13"/>
  <c r="L26" i="13"/>
  <c r="L34" i="13"/>
  <c r="L42" i="13"/>
  <c r="L10" i="13"/>
  <c r="L10" i="11"/>
  <c r="L18" i="11"/>
  <c r="L26" i="11"/>
  <c r="L34" i="11"/>
  <c r="L42" i="11"/>
  <c r="J90" i="11"/>
  <c r="J81" i="11"/>
  <c r="K51" i="5"/>
  <c r="K60" i="5" s="1"/>
  <c r="K54" i="5"/>
  <c r="K63" i="5" s="1"/>
  <c r="K71" i="5" s="1"/>
  <c r="K80" i="5" s="1"/>
  <c r="K55" i="5"/>
  <c r="K64" i="5" s="1"/>
  <c r="K72" i="5" s="1"/>
  <c r="K81" i="5" s="1"/>
  <c r="K52" i="5"/>
  <c r="K61" i="5" s="1"/>
  <c r="K69" i="5" s="1"/>
  <c r="K78" i="5" s="1"/>
  <c r="K53" i="5"/>
  <c r="K62" i="5" s="1"/>
  <c r="K70" i="5" s="1"/>
  <c r="K79" i="5" s="1"/>
  <c r="J101" i="9"/>
  <c r="L55" i="11"/>
  <c r="L55" i="9"/>
  <c r="L11" i="5" l="1"/>
  <c r="K65" i="9"/>
  <c r="K63" i="9"/>
  <c r="K66" i="9"/>
  <c r="K62" i="9"/>
  <c r="K64" i="9"/>
  <c r="K70" i="9"/>
  <c r="L11" i="9"/>
  <c r="L19" i="9"/>
  <c r="L43" i="9"/>
  <c r="L27" i="9"/>
  <c r="L35" i="9"/>
  <c r="K72" i="13"/>
  <c r="K73" i="13" s="1"/>
  <c r="K68" i="5"/>
  <c r="K77" i="5" s="1"/>
  <c r="K59" i="5"/>
  <c r="J92" i="13"/>
  <c r="J101" i="13" s="1"/>
  <c r="J86" i="13"/>
  <c r="L27" i="11"/>
  <c r="L11" i="11"/>
  <c r="L19" i="11"/>
  <c r="L35" i="11"/>
  <c r="L43" i="11"/>
  <c r="K63" i="13"/>
  <c r="K62" i="13"/>
  <c r="K61" i="13"/>
  <c r="K64" i="13"/>
  <c r="K65" i="13"/>
  <c r="K69" i="13"/>
  <c r="J99" i="11"/>
  <c r="L35" i="5"/>
  <c r="L43" i="5"/>
  <c r="L27" i="5"/>
  <c r="L19" i="5"/>
  <c r="L27" i="13"/>
  <c r="L43" i="13"/>
  <c r="L35" i="13"/>
  <c r="L11" i="13"/>
  <c r="L19" i="13"/>
  <c r="J99" i="9"/>
  <c r="K63" i="11"/>
  <c r="K64" i="11"/>
  <c r="K66" i="11"/>
  <c r="K65" i="11"/>
  <c r="K62" i="11"/>
  <c r="K70" i="11"/>
  <c r="L51" i="13" l="1"/>
  <c r="L47" i="9"/>
  <c r="L44" i="9"/>
  <c r="M39" i="9"/>
  <c r="L20" i="13"/>
  <c r="M15" i="13"/>
  <c r="M23" i="11"/>
  <c r="L28" i="11"/>
  <c r="M31" i="11"/>
  <c r="L36" i="11"/>
  <c r="L12" i="9"/>
  <c r="M7" i="9"/>
  <c r="M31" i="13"/>
  <c r="L36" i="13"/>
  <c r="M23" i="5"/>
  <c r="L28" i="5"/>
  <c r="L47" i="11"/>
  <c r="L51" i="9"/>
  <c r="M15" i="9"/>
  <c r="L20" i="9"/>
  <c r="L20" i="5"/>
  <c r="M15" i="5"/>
  <c r="K78" i="11"/>
  <c r="K87" i="11" s="1"/>
  <c r="K72" i="11"/>
  <c r="L44" i="13"/>
  <c r="M39" i="13"/>
  <c r="M39" i="5"/>
  <c r="L44" i="5"/>
  <c r="J90" i="13"/>
  <c r="J99" i="13" s="1"/>
  <c r="J107" i="13" s="1"/>
  <c r="J91" i="13"/>
  <c r="J100" i="13" s="1"/>
  <c r="J108" i="13" s="1"/>
  <c r="J117" i="13" s="1"/>
  <c r="J87" i="13"/>
  <c r="J96" i="13" s="1"/>
  <c r="J88" i="13"/>
  <c r="J97" i="13" s="1"/>
  <c r="J105" i="13" s="1"/>
  <c r="J114" i="13" s="1"/>
  <c r="J89" i="13"/>
  <c r="J98" i="13" s="1"/>
  <c r="J106" i="13" s="1"/>
  <c r="M15" i="11"/>
  <c r="L20" i="11"/>
  <c r="L12" i="11"/>
  <c r="M7" i="11"/>
  <c r="L12" i="13"/>
  <c r="M7" i="13"/>
  <c r="M23" i="13"/>
  <c r="L28" i="13"/>
  <c r="L36" i="5"/>
  <c r="M31" i="5"/>
  <c r="K82" i="13"/>
  <c r="K76" i="13" s="1"/>
  <c r="L56" i="11"/>
  <c r="L36" i="9"/>
  <c r="M31" i="9"/>
  <c r="L56" i="9"/>
  <c r="L56" i="13"/>
  <c r="L12" i="5"/>
  <c r="M7" i="5"/>
  <c r="L47" i="13"/>
  <c r="L47" i="5"/>
  <c r="L44" i="11"/>
  <c r="M39" i="11"/>
  <c r="L51" i="11"/>
  <c r="L28" i="9"/>
  <c r="M23" i="9"/>
  <c r="K72" i="9"/>
  <c r="K78" i="9"/>
  <c r="K87" i="9" s="1"/>
  <c r="L52" i="13" l="1"/>
  <c r="L53" i="13" s="1"/>
  <c r="L37" i="9"/>
  <c r="L57" i="11"/>
  <c r="L58" i="11" s="1"/>
  <c r="M40" i="5"/>
  <c r="M41" i="5" s="1"/>
  <c r="M24" i="9"/>
  <c r="M25" i="9" s="1"/>
  <c r="K74" i="13"/>
  <c r="L13" i="11"/>
  <c r="J116" i="13"/>
  <c r="M40" i="13"/>
  <c r="M41" i="13" s="1"/>
  <c r="L21" i="9"/>
  <c r="L37" i="13"/>
  <c r="M32" i="11"/>
  <c r="M33" i="11" s="1"/>
  <c r="L45" i="9"/>
  <c r="M16" i="13"/>
  <c r="M17" i="13" s="1"/>
  <c r="M40" i="9"/>
  <c r="M41" i="9" s="1"/>
  <c r="L29" i="9"/>
  <c r="M32" i="5"/>
  <c r="M33" i="5" s="1"/>
  <c r="L45" i="13"/>
  <c r="M16" i="9"/>
  <c r="M17" i="9" s="1"/>
  <c r="M32" i="13"/>
  <c r="M33" i="13" s="1"/>
  <c r="M8" i="13"/>
  <c r="M9" i="13" s="1"/>
  <c r="J104" i="13"/>
  <c r="J95" i="13"/>
  <c r="L29" i="5"/>
  <c r="K77" i="9"/>
  <c r="K86" i="9" s="1"/>
  <c r="K94" i="9" s="1"/>
  <c r="K103" i="9" s="1"/>
  <c r="K74" i="9"/>
  <c r="K83" i="9" s="1"/>
  <c r="K91" i="9" s="1"/>
  <c r="K100" i="9" s="1"/>
  <c r="K76" i="9"/>
  <c r="K85" i="9" s="1"/>
  <c r="K93" i="9" s="1"/>
  <c r="K102" i="9" s="1"/>
  <c r="K75" i="9"/>
  <c r="K84" i="9" s="1"/>
  <c r="K92" i="9" s="1"/>
  <c r="K101" i="9" s="1"/>
  <c r="K73" i="9"/>
  <c r="K82" i="9" s="1"/>
  <c r="M8" i="11"/>
  <c r="M9" i="11" s="1"/>
  <c r="L37" i="11"/>
  <c r="L52" i="11"/>
  <c r="L37" i="5"/>
  <c r="L21" i="11"/>
  <c r="K74" i="11"/>
  <c r="K83" i="11" s="1"/>
  <c r="K91" i="11" s="1"/>
  <c r="K100" i="11" s="1"/>
  <c r="K75" i="11"/>
  <c r="K84" i="11" s="1"/>
  <c r="K92" i="11" s="1"/>
  <c r="K101" i="11" s="1"/>
  <c r="K77" i="11"/>
  <c r="K86" i="11" s="1"/>
  <c r="K94" i="11" s="1"/>
  <c r="K103" i="11" s="1"/>
  <c r="K73" i="11"/>
  <c r="K82" i="11" s="1"/>
  <c r="K76" i="11"/>
  <c r="K85" i="11" s="1"/>
  <c r="K93" i="11" s="1"/>
  <c r="K102" i="11" s="1"/>
  <c r="L57" i="13"/>
  <c r="L58" i="13" s="1"/>
  <c r="L45" i="5"/>
  <c r="L21" i="13"/>
  <c r="L21" i="5"/>
  <c r="M40" i="11"/>
  <c r="M41" i="11" s="1"/>
  <c r="M8" i="5"/>
  <c r="M9" i="5" s="1"/>
  <c r="L29" i="13"/>
  <c r="M8" i="9"/>
  <c r="M9" i="9" s="1"/>
  <c r="L29" i="11"/>
  <c r="L50" i="5"/>
  <c r="L56" i="5"/>
  <c r="L65" i="5" s="1"/>
  <c r="L13" i="13"/>
  <c r="M16" i="5"/>
  <c r="M17" i="5" s="1"/>
  <c r="M24" i="5"/>
  <c r="M25" i="5" s="1"/>
  <c r="L57" i="9"/>
  <c r="L58" i="9" s="1"/>
  <c r="M16" i="11"/>
  <c r="M17" i="11" s="1"/>
  <c r="L45" i="11"/>
  <c r="L13" i="5"/>
  <c r="M32" i="9"/>
  <c r="M33" i="9" s="1"/>
  <c r="M24" i="13"/>
  <c r="M25" i="13" s="1"/>
  <c r="J115" i="13"/>
  <c r="L52" i="9"/>
  <c r="L13" i="9"/>
  <c r="M24" i="11"/>
  <c r="M25" i="11" s="1"/>
  <c r="M50" i="13" l="1"/>
  <c r="M55" i="13"/>
  <c r="M26" i="9"/>
  <c r="M34" i="9"/>
  <c r="M42" i="9"/>
  <c r="M18" i="9"/>
  <c r="M10" i="9"/>
  <c r="M55" i="9"/>
  <c r="L51" i="5"/>
  <c r="L60" i="5" s="1"/>
  <c r="L55" i="5"/>
  <c r="L64" i="5" s="1"/>
  <c r="L72" i="5" s="1"/>
  <c r="L81" i="5" s="1"/>
  <c r="L52" i="5"/>
  <c r="L61" i="5" s="1"/>
  <c r="L69" i="5" s="1"/>
  <c r="L78" i="5" s="1"/>
  <c r="L53" i="5"/>
  <c r="L62" i="5" s="1"/>
  <c r="L70" i="5" s="1"/>
  <c r="L79" i="5" s="1"/>
  <c r="L54" i="5"/>
  <c r="L63" i="5" s="1"/>
  <c r="L71" i="5" s="1"/>
  <c r="L80" i="5" s="1"/>
  <c r="K81" i="11"/>
  <c r="K90" i="11"/>
  <c r="L61" i="11"/>
  <c r="L53" i="11"/>
  <c r="L67" i="11" s="1"/>
  <c r="M55" i="11"/>
  <c r="L53" i="9"/>
  <c r="L67" i="9" s="1"/>
  <c r="L61" i="9"/>
  <c r="M50" i="11"/>
  <c r="K80" i="13"/>
  <c r="K81" i="13"/>
  <c r="K79" i="13"/>
  <c r="K78" i="13"/>
  <c r="K77" i="13"/>
  <c r="K84" i="13"/>
  <c r="L60" i="13"/>
  <c r="M10" i="5"/>
  <c r="M18" i="5"/>
  <c r="M26" i="5"/>
  <c r="M34" i="5"/>
  <c r="M42" i="5"/>
  <c r="M50" i="9"/>
  <c r="L66" i="13"/>
  <c r="K90" i="9"/>
  <c r="K99" i="9" s="1"/>
  <c r="K81" i="9"/>
  <c r="J113" i="13"/>
  <c r="M34" i="11"/>
  <c r="M42" i="11"/>
  <c r="M10" i="11"/>
  <c r="M18" i="11"/>
  <c r="M26" i="11"/>
  <c r="M10" i="13"/>
  <c r="M18" i="13"/>
  <c r="M26" i="13"/>
  <c r="M42" i="13"/>
  <c r="M34" i="13"/>
  <c r="K99" i="11" l="1"/>
  <c r="L72" i="13"/>
  <c r="L73" i="13" s="1"/>
  <c r="M35" i="5"/>
  <c r="M43" i="5"/>
  <c r="M11" i="5"/>
  <c r="M19" i="5"/>
  <c r="M27" i="5"/>
  <c r="M56" i="9"/>
  <c r="M27" i="9"/>
  <c r="M43" i="9"/>
  <c r="M35" i="9"/>
  <c r="M11" i="9"/>
  <c r="M19" i="9"/>
  <c r="L66" i="11"/>
  <c r="L62" i="11"/>
  <c r="L65" i="11"/>
  <c r="L63" i="11"/>
  <c r="L64" i="11"/>
  <c r="L70" i="11"/>
  <c r="L61" i="13"/>
  <c r="L63" i="13"/>
  <c r="L64" i="13"/>
  <c r="L62" i="13"/>
  <c r="L65" i="13"/>
  <c r="L69" i="13"/>
  <c r="L65" i="9"/>
  <c r="L64" i="9"/>
  <c r="L63" i="9"/>
  <c r="L62" i="9"/>
  <c r="L66" i="9"/>
  <c r="L70" i="9"/>
  <c r="M47" i="11"/>
  <c r="M43" i="11"/>
  <c r="M35" i="11"/>
  <c r="M11" i="11"/>
  <c r="M19" i="11"/>
  <c r="M27" i="11"/>
  <c r="K86" i="13"/>
  <c r="K92" i="13"/>
  <c r="K101" i="13" s="1"/>
  <c r="M43" i="13"/>
  <c r="M19" i="13"/>
  <c r="M27" i="13"/>
  <c r="M11" i="13"/>
  <c r="M35" i="13"/>
  <c r="L68" i="5"/>
  <c r="L77" i="5" s="1"/>
  <c r="L59" i="5"/>
  <c r="M47" i="5" l="1"/>
  <c r="M51" i="9"/>
  <c r="M56" i="13"/>
  <c r="M51" i="11"/>
  <c r="M52" i="11" s="1"/>
  <c r="M50" i="5"/>
  <c r="M56" i="5"/>
  <c r="M65" i="5" s="1"/>
  <c r="N31" i="5"/>
  <c r="M36" i="5"/>
  <c r="M47" i="13"/>
  <c r="K89" i="13"/>
  <c r="K98" i="13" s="1"/>
  <c r="K106" i="13" s="1"/>
  <c r="K115" i="13" s="1"/>
  <c r="K88" i="13"/>
  <c r="K97" i="13" s="1"/>
  <c r="K105" i="13" s="1"/>
  <c r="K114" i="13" s="1"/>
  <c r="K87" i="13"/>
  <c r="K96" i="13" s="1"/>
  <c r="K91" i="13"/>
  <c r="K100" i="13" s="1"/>
  <c r="K108" i="13" s="1"/>
  <c r="K117" i="13" s="1"/>
  <c r="K90" i="13"/>
  <c r="K99" i="13" s="1"/>
  <c r="K107" i="13" s="1"/>
  <c r="K116" i="13" s="1"/>
  <c r="M56" i="11"/>
  <c r="N15" i="9"/>
  <c r="M20" i="9"/>
  <c r="M20" i="13"/>
  <c r="N15" i="13"/>
  <c r="N39" i="13"/>
  <c r="M44" i="13"/>
  <c r="M28" i="11"/>
  <c r="N23" i="11"/>
  <c r="L82" i="13"/>
  <c r="L76" i="13" s="1"/>
  <c r="L78" i="11"/>
  <c r="L87" i="11" s="1"/>
  <c r="L72" i="11"/>
  <c r="N7" i="9"/>
  <c r="M12" i="9"/>
  <c r="M51" i="13"/>
  <c r="M20" i="11"/>
  <c r="N15" i="11"/>
  <c r="M36" i="9"/>
  <c r="N31" i="9"/>
  <c r="M44" i="5"/>
  <c r="N39" i="5"/>
  <c r="M36" i="13"/>
  <c r="N31" i="13"/>
  <c r="N7" i="11"/>
  <c r="M12" i="11"/>
  <c r="L72" i="9"/>
  <c r="L78" i="9"/>
  <c r="L87" i="9" s="1"/>
  <c r="M44" i="9"/>
  <c r="N39" i="9"/>
  <c r="N23" i="5"/>
  <c r="M28" i="5"/>
  <c r="M12" i="13"/>
  <c r="N7" i="13"/>
  <c r="N15" i="5"/>
  <c r="M20" i="5"/>
  <c r="N31" i="11"/>
  <c r="M36" i="11"/>
  <c r="N23" i="9"/>
  <c r="M28" i="9"/>
  <c r="N23" i="13"/>
  <c r="M28" i="13"/>
  <c r="N39" i="11"/>
  <c r="M44" i="11"/>
  <c r="M47" i="9"/>
  <c r="N7" i="5"/>
  <c r="M12" i="5"/>
  <c r="M57" i="13" l="1"/>
  <c r="M58" i="13" s="1"/>
  <c r="M13" i="5"/>
  <c r="M13" i="11"/>
  <c r="M29" i="11"/>
  <c r="M29" i="9"/>
  <c r="M13" i="9"/>
  <c r="M57" i="11"/>
  <c r="M58" i="11" s="1"/>
  <c r="N32" i="5"/>
  <c r="N33" i="5" s="1"/>
  <c r="M29" i="13"/>
  <c r="L76" i="9"/>
  <c r="L85" i="9" s="1"/>
  <c r="L93" i="9" s="1"/>
  <c r="L102" i="9" s="1"/>
  <c r="L73" i="9"/>
  <c r="L82" i="9" s="1"/>
  <c r="L75" i="9"/>
  <c r="L84" i="9" s="1"/>
  <c r="L92" i="9" s="1"/>
  <c r="L101" i="9" s="1"/>
  <c r="L77" i="9"/>
  <c r="L86" i="9" s="1"/>
  <c r="L94" i="9" s="1"/>
  <c r="L103" i="9" s="1"/>
  <c r="L74" i="9"/>
  <c r="L83" i="9" s="1"/>
  <c r="L91" i="9" s="1"/>
  <c r="L100" i="9" s="1"/>
  <c r="N16" i="9"/>
  <c r="N17" i="9" s="1"/>
  <c r="N8" i="5"/>
  <c r="N9" i="5" s="1"/>
  <c r="M37" i="9"/>
  <c r="N40" i="9"/>
  <c r="N41" i="9" s="1"/>
  <c r="N8" i="9"/>
  <c r="N9" i="9" s="1"/>
  <c r="N40" i="13"/>
  <c r="N41" i="13" s="1"/>
  <c r="N32" i="9"/>
  <c r="N33" i="9" s="1"/>
  <c r="M21" i="5"/>
  <c r="M37" i="13"/>
  <c r="M51" i="5"/>
  <c r="M60" i="5" s="1"/>
  <c r="M53" i="5"/>
  <c r="M62" i="5" s="1"/>
  <c r="M70" i="5" s="1"/>
  <c r="M79" i="5" s="1"/>
  <c r="M55" i="5"/>
  <c r="M64" i="5" s="1"/>
  <c r="M72" i="5" s="1"/>
  <c r="M81" i="5" s="1"/>
  <c r="M52" i="5"/>
  <c r="M61" i="5" s="1"/>
  <c r="M69" i="5" s="1"/>
  <c r="M78" i="5" s="1"/>
  <c r="M54" i="5"/>
  <c r="M63" i="5" s="1"/>
  <c r="M71" i="5" s="1"/>
  <c r="M80" i="5" s="1"/>
  <c r="M29" i="5"/>
  <c r="N8" i="11"/>
  <c r="N9" i="11" s="1"/>
  <c r="M45" i="9"/>
  <c r="L75" i="11"/>
  <c r="L84" i="11" s="1"/>
  <c r="L92" i="11" s="1"/>
  <c r="L101" i="11" s="1"/>
  <c r="L73" i="11"/>
  <c r="L82" i="11" s="1"/>
  <c r="L74" i="11"/>
  <c r="L83" i="11" s="1"/>
  <c r="L91" i="11" s="1"/>
  <c r="L100" i="11" s="1"/>
  <c r="L77" i="11"/>
  <c r="L86" i="11" s="1"/>
  <c r="L94" i="11" s="1"/>
  <c r="L103" i="11" s="1"/>
  <c r="L76" i="11"/>
  <c r="L85" i="11" s="1"/>
  <c r="L93" i="11" s="1"/>
  <c r="L102" i="11" s="1"/>
  <c r="M37" i="11"/>
  <c r="M21" i="11"/>
  <c r="M21" i="13"/>
  <c r="K104" i="13"/>
  <c r="K113" i="13" s="1"/>
  <c r="K95" i="13"/>
  <c r="M53" i="11"/>
  <c r="M57" i="9"/>
  <c r="M37" i="5"/>
  <c r="N24" i="5"/>
  <c r="N25" i="5" s="1"/>
  <c r="N16" i="11"/>
  <c r="N17" i="11" s="1"/>
  <c r="N16" i="13"/>
  <c r="N17" i="13" s="1"/>
  <c r="M45" i="11"/>
  <c r="N32" i="11"/>
  <c r="N33" i="11" s="1"/>
  <c r="N8" i="13"/>
  <c r="N9" i="13" s="1"/>
  <c r="N40" i="5"/>
  <c r="N41" i="5" s="1"/>
  <c r="N50" i="11"/>
  <c r="N24" i="11"/>
  <c r="N25" i="11" s="1"/>
  <c r="N24" i="13"/>
  <c r="N25" i="13" s="1"/>
  <c r="N16" i="5"/>
  <c r="N17" i="5" s="1"/>
  <c r="M45" i="13"/>
  <c r="N24" i="9"/>
  <c r="N25" i="9" s="1"/>
  <c r="N32" i="13"/>
  <c r="N33" i="13" s="1"/>
  <c r="N40" i="11"/>
  <c r="N41" i="11" s="1"/>
  <c r="M13" i="13"/>
  <c r="M45" i="5"/>
  <c r="M52" i="13"/>
  <c r="N50" i="13" s="1"/>
  <c r="L74" i="13"/>
  <c r="M21" i="9"/>
  <c r="M52" i="9"/>
  <c r="N55" i="13" l="1"/>
  <c r="M67" i="11"/>
  <c r="M53" i="13"/>
  <c r="M66" i="13" s="1"/>
  <c r="M60" i="13"/>
  <c r="M58" i="9"/>
  <c r="N55" i="9"/>
  <c r="N55" i="11"/>
  <c r="N10" i="5"/>
  <c r="N18" i="5"/>
  <c r="N26" i="5"/>
  <c r="N34" i="5"/>
  <c r="N42" i="5"/>
  <c r="M68" i="5"/>
  <c r="M77" i="5" s="1"/>
  <c r="M59" i="5"/>
  <c r="L90" i="9"/>
  <c r="L99" i="9" s="1"/>
  <c r="L81" i="9"/>
  <c r="L90" i="11"/>
  <c r="L99" i="11" s="1"/>
  <c r="L81" i="11"/>
  <c r="M61" i="11"/>
  <c r="N10" i="11"/>
  <c r="N18" i="11"/>
  <c r="N26" i="11"/>
  <c r="N34" i="11"/>
  <c r="N42" i="11"/>
  <c r="N10" i="9"/>
  <c r="N18" i="9"/>
  <c r="N26" i="9"/>
  <c r="N34" i="9"/>
  <c r="N42" i="9"/>
  <c r="N10" i="13"/>
  <c r="N26" i="13"/>
  <c r="N18" i="13"/>
  <c r="N34" i="13"/>
  <c r="N42" i="13"/>
  <c r="M53" i="9"/>
  <c r="M61" i="9"/>
  <c r="N50" i="9"/>
  <c r="L81" i="13"/>
  <c r="L80" i="13"/>
  <c r="L79" i="13"/>
  <c r="L78" i="13"/>
  <c r="L77" i="13"/>
  <c r="L84" i="13"/>
  <c r="M67" i="9" l="1"/>
  <c r="L86" i="13"/>
  <c r="L92" i="13"/>
  <c r="L101" i="13" s="1"/>
  <c r="M66" i="11"/>
  <c r="M65" i="11"/>
  <c r="M64" i="11"/>
  <c r="M63" i="11"/>
  <c r="M62" i="11"/>
  <c r="M70" i="11"/>
  <c r="N19" i="5"/>
  <c r="N27" i="5"/>
  <c r="N35" i="5"/>
  <c r="N43" i="5"/>
  <c r="N11" i="5"/>
  <c r="N19" i="11"/>
  <c r="N27" i="11"/>
  <c r="N11" i="11"/>
  <c r="N35" i="11"/>
  <c r="N43" i="11"/>
  <c r="N35" i="9"/>
  <c r="N11" i="9"/>
  <c r="N19" i="9"/>
  <c r="N43" i="9"/>
  <c r="N27" i="9"/>
  <c r="N35" i="13"/>
  <c r="N11" i="13"/>
  <c r="N43" i="13"/>
  <c r="N27" i="13"/>
  <c r="N19" i="13"/>
  <c r="M65" i="13"/>
  <c r="M63" i="13"/>
  <c r="M62" i="13"/>
  <c r="M61" i="13"/>
  <c r="M64" i="13"/>
  <c r="M69" i="13"/>
  <c r="M64" i="9"/>
  <c r="M63" i="9"/>
  <c r="M66" i="9"/>
  <c r="M62" i="9"/>
  <c r="M65" i="9"/>
  <c r="M70" i="9"/>
  <c r="M72" i="13"/>
  <c r="M73" i="13" s="1"/>
  <c r="N47" i="11" l="1"/>
  <c r="N51" i="11"/>
  <c r="N56" i="11"/>
  <c r="N57" i="11" s="1"/>
  <c r="N58" i="11" s="1"/>
  <c r="N20" i="13"/>
  <c r="O15" i="13"/>
  <c r="N47" i="9"/>
  <c r="N44" i="13"/>
  <c r="O39" i="13"/>
  <c r="N56" i="9"/>
  <c r="O15" i="5"/>
  <c r="N20" i="5"/>
  <c r="N28" i="13"/>
  <c r="O23" i="13"/>
  <c r="N51" i="9"/>
  <c r="N52" i="11"/>
  <c r="N47" i="5"/>
  <c r="O23" i="5"/>
  <c r="N28" i="5"/>
  <c r="M82" i="13"/>
  <c r="M76" i="13" s="1"/>
  <c r="N36" i="13"/>
  <c r="O31" i="13"/>
  <c r="N28" i="9"/>
  <c r="O23" i="9"/>
  <c r="N44" i="11"/>
  <c r="O39" i="11"/>
  <c r="N12" i="13"/>
  <c r="O7" i="13"/>
  <c r="N47" i="13"/>
  <c r="O39" i="9"/>
  <c r="N44" i="9"/>
  <c r="N36" i="11"/>
  <c r="O31" i="11"/>
  <c r="M78" i="11"/>
  <c r="M87" i="11" s="1"/>
  <c r="M72" i="11"/>
  <c r="N51" i="13"/>
  <c r="M72" i="9"/>
  <c r="M78" i="9"/>
  <c r="M87" i="9" s="1"/>
  <c r="N20" i="9"/>
  <c r="O15" i="9"/>
  <c r="N12" i="11"/>
  <c r="O7" i="11"/>
  <c r="N12" i="5"/>
  <c r="O7" i="5"/>
  <c r="L91" i="13"/>
  <c r="L100" i="13" s="1"/>
  <c r="L108" i="13" s="1"/>
  <c r="L117" i="13" s="1"/>
  <c r="L87" i="13"/>
  <c r="L96" i="13" s="1"/>
  <c r="L89" i="13"/>
  <c r="L98" i="13" s="1"/>
  <c r="L106" i="13" s="1"/>
  <c r="L115" i="13" s="1"/>
  <c r="L90" i="13"/>
  <c r="L99" i="13" s="1"/>
  <c r="L107" i="13" s="1"/>
  <c r="L116" i="13" s="1"/>
  <c r="L88" i="13"/>
  <c r="L97" i="13" s="1"/>
  <c r="L105" i="13" s="1"/>
  <c r="L114" i="13" s="1"/>
  <c r="N56" i="13"/>
  <c r="N12" i="9"/>
  <c r="O7" i="9"/>
  <c r="O23" i="11"/>
  <c r="N28" i="11"/>
  <c r="O39" i="5"/>
  <c r="N44" i="5"/>
  <c r="N36" i="9"/>
  <c r="O31" i="9"/>
  <c r="O15" i="11"/>
  <c r="N20" i="11"/>
  <c r="N36" i="5"/>
  <c r="O31" i="5"/>
  <c r="O32" i="13" l="1"/>
  <c r="O33" i="13" s="1"/>
  <c r="N21" i="11"/>
  <c r="N53" i="11"/>
  <c r="N67" i="11" s="1"/>
  <c r="N61" i="11"/>
  <c r="O24" i="11"/>
  <c r="O25" i="11" s="1"/>
  <c r="O8" i="11"/>
  <c r="O9" i="11" s="1"/>
  <c r="O50" i="11"/>
  <c r="N21" i="5"/>
  <c r="N21" i="13"/>
  <c r="O32" i="11"/>
  <c r="O33" i="11" s="1"/>
  <c r="N29" i="11"/>
  <c r="N13" i="11"/>
  <c r="M74" i="13"/>
  <c r="O16" i="5"/>
  <c r="O17" i="5" s="1"/>
  <c r="N37" i="13"/>
  <c r="O8" i="9"/>
  <c r="O9" i="9" s="1"/>
  <c r="O40" i="9"/>
  <c r="O41" i="9" s="1"/>
  <c r="O40" i="11"/>
  <c r="O41" i="11" s="1"/>
  <c r="N52" i="9"/>
  <c r="N57" i="9"/>
  <c r="N58" i="9" s="1"/>
  <c r="O40" i="5"/>
  <c r="O41" i="5" s="1"/>
  <c r="N13" i="13"/>
  <c r="O16" i="11"/>
  <c r="O17" i="11" s="1"/>
  <c r="O32" i="9"/>
  <c r="O33" i="9" s="1"/>
  <c r="L104" i="13"/>
  <c r="L113" i="13" s="1"/>
  <c r="L95" i="13"/>
  <c r="O16" i="9"/>
  <c r="O17" i="9" s="1"/>
  <c r="N52" i="13"/>
  <c r="N45" i="11"/>
  <c r="N29" i="5"/>
  <c r="O40" i="13"/>
  <c r="O41" i="13" s="1"/>
  <c r="N37" i="5"/>
  <c r="O8" i="5"/>
  <c r="O9" i="5" s="1"/>
  <c r="N29" i="13"/>
  <c r="N13" i="5"/>
  <c r="N37" i="11"/>
  <c r="M76" i="9"/>
  <c r="M85" i="9" s="1"/>
  <c r="M93" i="9" s="1"/>
  <c r="M102" i="9" s="1"/>
  <c r="M74" i="9"/>
  <c r="M83" i="9" s="1"/>
  <c r="M91" i="9" s="1"/>
  <c r="M100" i="9" s="1"/>
  <c r="M77" i="9"/>
  <c r="M86" i="9" s="1"/>
  <c r="M94" i="9" s="1"/>
  <c r="M103" i="9" s="1"/>
  <c r="M75" i="9"/>
  <c r="M84" i="9" s="1"/>
  <c r="M92" i="9" s="1"/>
  <c r="M101" i="9" s="1"/>
  <c r="M73" i="9"/>
  <c r="M82" i="9" s="1"/>
  <c r="N45" i="9"/>
  <c r="N37" i="9"/>
  <c r="N57" i="13"/>
  <c r="N58" i="13" s="1"/>
  <c r="N21" i="9"/>
  <c r="M74" i="11"/>
  <c r="M83" i="11" s="1"/>
  <c r="M91" i="11" s="1"/>
  <c r="M100" i="11" s="1"/>
  <c r="M75" i="11"/>
  <c r="M84" i="11" s="1"/>
  <c r="M92" i="11" s="1"/>
  <c r="M101" i="11" s="1"/>
  <c r="M73" i="11"/>
  <c r="M82" i="11" s="1"/>
  <c r="M77" i="11"/>
  <c r="M86" i="11" s="1"/>
  <c r="M94" i="11" s="1"/>
  <c r="M103" i="11" s="1"/>
  <c r="M76" i="11"/>
  <c r="M85" i="11" s="1"/>
  <c r="M93" i="11" s="1"/>
  <c r="M102" i="11" s="1"/>
  <c r="O24" i="9"/>
  <c r="O25" i="9" s="1"/>
  <c r="O24" i="5"/>
  <c r="O25" i="5" s="1"/>
  <c r="N45" i="13"/>
  <c r="N50" i="5"/>
  <c r="N56" i="5"/>
  <c r="N65" i="5" s="1"/>
  <c r="O16" i="13"/>
  <c r="O17" i="13" s="1"/>
  <c r="N13" i="9"/>
  <c r="O32" i="5"/>
  <c r="O33" i="5" s="1"/>
  <c r="N45" i="5"/>
  <c r="O8" i="13"/>
  <c r="O9" i="13" s="1"/>
  <c r="N29" i="9"/>
  <c r="O24" i="13"/>
  <c r="O25" i="13" s="1"/>
  <c r="O55" i="11"/>
  <c r="O55" i="13" l="1"/>
  <c r="M81" i="9"/>
  <c r="M90" i="9"/>
  <c r="M99" i="9" s="1"/>
  <c r="O10" i="9"/>
  <c r="O18" i="9"/>
  <c r="O26" i="9"/>
  <c r="O34" i="9"/>
  <c r="O42" i="9"/>
  <c r="O34" i="11"/>
  <c r="O42" i="11"/>
  <c r="O10" i="11"/>
  <c r="O18" i="11"/>
  <c r="O26" i="11"/>
  <c r="O55" i="9"/>
  <c r="N64" i="11"/>
  <c r="N62" i="11"/>
  <c r="N63" i="11"/>
  <c r="N66" i="11"/>
  <c r="N65" i="11"/>
  <c r="N70" i="11"/>
  <c r="N60" i="13"/>
  <c r="N53" i="13"/>
  <c r="N66" i="13" s="1"/>
  <c r="N53" i="9"/>
  <c r="N67" i="9" s="1"/>
  <c r="N61" i="9"/>
  <c r="O42" i="5"/>
  <c r="O10" i="5"/>
  <c r="O18" i="5"/>
  <c r="O26" i="5"/>
  <c r="O34" i="5"/>
  <c r="O34" i="13"/>
  <c r="O42" i="13"/>
  <c r="O10" i="13"/>
  <c r="O18" i="13"/>
  <c r="O26" i="13"/>
  <c r="N51" i="5"/>
  <c r="N60" i="5" s="1"/>
  <c r="N53" i="5"/>
  <c r="N62" i="5" s="1"/>
  <c r="N70" i="5" s="1"/>
  <c r="N79" i="5" s="1"/>
  <c r="N54" i="5"/>
  <c r="N63" i="5" s="1"/>
  <c r="N71" i="5" s="1"/>
  <c r="N80" i="5" s="1"/>
  <c r="N55" i="5"/>
  <c r="N64" i="5" s="1"/>
  <c r="N72" i="5" s="1"/>
  <c r="N81" i="5" s="1"/>
  <c r="N52" i="5"/>
  <c r="N61" i="5" s="1"/>
  <c r="N69" i="5" s="1"/>
  <c r="N78" i="5" s="1"/>
  <c r="O50" i="13"/>
  <c r="O50" i="9"/>
  <c r="M80" i="13"/>
  <c r="M79" i="13"/>
  <c r="M81" i="13"/>
  <c r="M78" i="13"/>
  <c r="M77" i="13"/>
  <c r="M84" i="13"/>
  <c r="M81" i="11"/>
  <c r="M90" i="11"/>
  <c r="M99" i="11" s="1"/>
  <c r="N63" i="9" l="1"/>
  <c r="N66" i="9"/>
  <c r="N62" i="9"/>
  <c r="N65" i="9"/>
  <c r="N64" i="9"/>
  <c r="N70" i="9"/>
  <c r="N72" i="13"/>
  <c r="N73" i="13" s="1"/>
  <c r="N78" i="11"/>
  <c r="N87" i="11" s="1"/>
  <c r="N72" i="11"/>
  <c r="O11" i="9"/>
  <c r="O19" i="9"/>
  <c r="O27" i="9"/>
  <c r="O35" i="9"/>
  <c r="O43" i="9"/>
  <c r="N68" i="5"/>
  <c r="N77" i="5" s="1"/>
  <c r="N59" i="5"/>
  <c r="N62" i="13"/>
  <c r="N61" i="13"/>
  <c r="N63" i="13"/>
  <c r="N65" i="13"/>
  <c r="N64" i="13"/>
  <c r="N69" i="13"/>
  <c r="O27" i="13"/>
  <c r="O19" i="13"/>
  <c r="O11" i="13"/>
  <c r="O43" i="13"/>
  <c r="O35" i="13"/>
  <c r="O11" i="11"/>
  <c r="O19" i="11"/>
  <c r="O27" i="11"/>
  <c r="O35" i="11"/>
  <c r="O43" i="11"/>
  <c r="O27" i="5"/>
  <c r="O35" i="5"/>
  <c r="O43" i="5"/>
  <c r="O19" i="5"/>
  <c r="O11" i="5"/>
  <c r="M92" i="13"/>
  <c r="M101" i="13" s="1"/>
  <c r="M86" i="13"/>
  <c r="O47" i="5" l="1"/>
  <c r="O50" i="5" s="1"/>
  <c r="O47" i="9"/>
  <c r="O56" i="9"/>
  <c r="O57" i="9" s="1"/>
  <c r="O58" i="9" s="1"/>
  <c r="O20" i="13"/>
  <c r="P15" i="13"/>
  <c r="P7" i="13"/>
  <c r="O12" i="13"/>
  <c r="O28" i="13"/>
  <c r="P23" i="13"/>
  <c r="O12" i="5"/>
  <c r="P7" i="5"/>
  <c r="O44" i="9"/>
  <c r="P39" i="9"/>
  <c r="O51" i="9"/>
  <c r="P7" i="11"/>
  <c r="O12" i="11"/>
  <c r="O20" i="5"/>
  <c r="P15" i="5"/>
  <c r="P39" i="11"/>
  <c r="O44" i="11"/>
  <c r="O51" i="11"/>
  <c r="O36" i="9"/>
  <c r="P31" i="9"/>
  <c r="O56" i="5"/>
  <c r="O65" i="5" s="1"/>
  <c r="M90" i="13"/>
  <c r="M99" i="13" s="1"/>
  <c r="M107" i="13" s="1"/>
  <c r="M116" i="13" s="1"/>
  <c r="M87" i="13"/>
  <c r="M96" i="13" s="1"/>
  <c r="M91" i="13"/>
  <c r="M100" i="13" s="1"/>
  <c r="M108" i="13" s="1"/>
  <c r="M117" i="13" s="1"/>
  <c r="M89" i="13"/>
  <c r="M98" i="13" s="1"/>
  <c r="M106" i="13" s="1"/>
  <c r="M115" i="13" s="1"/>
  <c r="M88" i="13"/>
  <c r="M97" i="13" s="1"/>
  <c r="M105" i="13" s="1"/>
  <c r="M114" i="13" s="1"/>
  <c r="O56" i="11"/>
  <c r="O44" i="5"/>
  <c r="P39" i="5"/>
  <c r="O36" i="11"/>
  <c r="P31" i="11"/>
  <c r="O51" i="13"/>
  <c r="O28" i="9"/>
  <c r="P23" i="9"/>
  <c r="N77" i="11"/>
  <c r="N86" i="11" s="1"/>
  <c r="N94" i="11" s="1"/>
  <c r="N103" i="11" s="1"/>
  <c r="N76" i="11"/>
  <c r="N85" i="11" s="1"/>
  <c r="N93" i="11" s="1"/>
  <c r="N102" i="11" s="1"/>
  <c r="N73" i="11"/>
  <c r="N82" i="11" s="1"/>
  <c r="N74" i="11"/>
  <c r="N83" i="11" s="1"/>
  <c r="N91" i="11" s="1"/>
  <c r="N100" i="11" s="1"/>
  <c r="N75" i="11"/>
  <c r="N84" i="11" s="1"/>
  <c r="N92" i="11" s="1"/>
  <c r="N101" i="11" s="1"/>
  <c r="N72" i="9"/>
  <c r="N78" i="9"/>
  <c r="N87" i="9" s="1"/>
  <c r="O47" i="13"/>
  <c r="P31" i="5"/>
  <c r="O36" i="5"/>
  <c r="P23" i="11"/>
  <c r="O28" i="11"/>
  <c r="P31" i="13"/>
  <c r="O36" i="13"/>
  <c r="O56" i="13"/>
  <c r="P15" i="9"/>
  <c r="O20" i="9"/>
  <c r="O47" i="11"/>
  <c r="N82" i="13"/>
  <c r="N76" i="13" s="1"/>
  <c r="O28" i="5"/>
  <c r="P23" i="5"/>
  <c r="O20" i="11"/>
  <c r="P15" i="11"/>
  <c r="O44" i="13"/>
  <c r="P39" i="13"/>
  <c r="O12" i="9"/>
  <c r="P7" i="9"/>
  <c r="O52" i="13" l="1"/>
  <c r="P50" i="13" s="1"/>
  <c r="P24" i="5"/>
  <c r="P25" i="5" s="1"/>
  <c r="O52" i="11"/>
  <c r="P16" i="9"/>
  <c r="P17" i="9" s="1"/>
  <c r="O13" i="11"/>
  <c r="P32" i="11"/>
  <c r="P33" i="11" s="1"/>
  <c r="P24" i="13"/>
  <c r="P25" i="13" s="1"/>
  <c r="N90" i="11"/>
  <c r="N99" i="11" s="1"/>
  <c r="N81" i="11"/>
  <c r="O13" i="9"/>
  <c r="P40" i="5"/>
  <c r="P41" i="5" s="1"/>
  <c r="O45" i="5"/>
  <c r="P40" i="11"/>
  <c r="P41" i="11" s="1"/>
  <c r="P40" i="9"/>
  <c r="P41" i="9" s="1"/>
  <c r="P8" i="13"/>
  <c r="P9" i="13" s="1"/>
  <c r="P8" i="11"/>
  <c r="P9" i="11" s="1"/>
  <c r="P8" i="9"/>
  <c r="P9" i="9" s="1"/>
  <c r="O37" i="5"/>
  <c r="P32" i="5"/>
  <c r="P33" i="5" s="1"/>
  <c r="O51" i="5"/>
  <c r="O60" i="5" s="1"/>
  <c r="O54" i="5"/>
  <c r="O63" i="5" s="1"/>
  <c r="O71" i="5" s="1"/>
  <c r="O80" i="5" s="1"/>
  <c r="O55" i="5"/>
  <c r="O64" i="5" s="1"/>
  <c r="O72" i="5" s="1"/>
  <c r="O81" i="5" s="1"/>
  <c r="O52" i="5"/>
  <c r="O61" i="5" s="1"/>
  <c r="O69" i="5" s="1"/>
  <c r="O78" i="5" s="1"/>
  <c r="O53" i="5"/>
  <c r="O62" i="5" s="1"/>
  <c r="O70" i="5" s="1"/>
  <c r="O79" i="5" s="1"/>
  <c r="O13" i="13"/>
  <c r="O57" i="11"/>
  <c r="O58" i="11" s="1"/>
  <c r="P16" i="5"/>
  <c r="P17" i="5" s="1"/>
  <c r="O45" i="9"/>
  <c r="O21" i="11"/>
  <c r="O29" i="11"/>
  <c r="P24" i="11"/>
  <c r="P25" i="11" s="1"/>
  <c r="O29" i="5"/>
  <c r="O21" i="9"/>
  <c r="O37" i="11"/>
  <c r="O45" i="11"/>
  <c r="P40" i="13"/>
  <c r="P41" i="13" s="1"/>
  <c r="O57" i="13"/>
  <c r="O58" i="13" s="1"/>
  <c r="P24" i="9"/>
  <c r="P25" i="9" s="1"/>
  <c r="O45" i="13"/>
  <c r="O37" i="13"/>
  <c r="O29" i="9"/>
  <c r="P32" i="9"/>
  <c r="P33" i="9" s="1"/>
  <c r="O21" i="5"/>
  <c r="P8" i="5"/>
  <c r="P9" i="5" s="1"/>
  <c r="P16" i="13"/>
  <c r="P17" i="13" s="1"/>
  <c r="P55" i="9"/>
  <c r="M95" i="13"/>
  <c r="M104" i="13"/>
  <c r="M113" i="13" s="1"/>
  <c r="O29" i="13"/>
  <c r="O52" i="9"/>
  <c r="P50" i="9"/>
  <c r="N74" i="13"/>
  <c r="P16" i="11"/>
  <c r="P17" i="11" s="1"/>
  <c r="P32" i="13"/>
  <c r="P33" i="13" s="1"/>
  <c r="N75" i="9"/>
  <c r="N84" i="9" s="1"/>
  <c r="N92" i="9" s="1"/>
  <c r="N101" i="9" s="1"/>
  <c r="N73" i="9"/>
  <c r="N82" i="9" s="1"/>
  <c r="N77" i="9"/>
  <c r="N86" i="9" s="1"/>
  <c r="N94" i="9" s="1"/>
  <c r="N103" i="9" s="1"/>
  <c r="N76" i="9"/>
  <c r="N85" i="9" s="1"/>
  <c r="N93" i="9" s="1"/>
  <c r="N102" i="9" s="1"/>
  <c r="N74" i="9"/>
  <c r="N83" i="9" s="1"/>
  <c r="N91" i="9" s="1"/>
  <c r="N100" i="9" s="1"/>
  <c r="O37" i="9"/>
  <c r="O13" i="5"/>
  <c r="O21" i="13"/>
  <c r="O61" i="11" l="1"/>
  <c r="O53" i="11"/>
  <c r="O67" i="11" s="1"/>
  <c r="P55" i="11"/>
  <c r="O68" i="5"/>
  <c r="O77" i="5" s="1"/>
  <c r="O59" i="5"/>
  <c r="P50" i="11"/>
  <c r="O53" i="9"/>
  <c r="O67" i="9" s="1"/>
  <c r="O61" i="9"/>
  <c r="N90" i="9"/>
  <c r="N99" i="9" s="1"/>
  <c r="N81" i="9"/>
  <c r="P42" i="9"/>
  <c r="P10" i="9"/>
  <c r="P18" i="9"/>
  <c r="P26" i="9"/>
  <c r="P34" i="9"/>
  <c r="P26" i="5"/>
  <c r="P34" i="5"/>
  <c r="P42" i="5"/>
  <c r="P10" i="5"/>
  <c r="P18" i="5"/>
  <c r="P55" i="13"/>
  <c r="P18" i="13"/>
  <c r="P26" i="13"/>
  <c r="P34" i="13"/>
  <c r="P42" i="13"/>
  <c r="P10" i="13"/>
  <c r="N80" i="13"/>
  <c r="N81" i="13"/>
  <c r="N79" i="13"/>
  <c r="N78" i="13"/>
  <c r="N77" i="13"/>
  <c r="N84" i="13"/>
  <c r="P10" i="11"/>
  <c r="P18" i="11"/>
  <c r="P26" i="11"/>
  <c r="P34" i="11"/>
  <c r="P42" i="11"/>
  <c r="O53" i="13"/>
  <c r="O66" i="13" s="1"/>
  <c r="O60" i="13"/>
  <c r="P11" i="11" l="1"/>
  <c r="P35" i="11"/>
  <c r="P27" i="11"/>
  <c r="P43" i="11"/>
  <c r="P19" i="11"/>
  <c r="P43" i="9"/>
  <c r="P27" i="9"/>
  <c r="P35" i="9"/>
  <c r="P11" i="9"/>
  <c r="P19" i="9"/>
  <c r="P11" i="5"/>
  <c r="P19" i="5"/>
  <c r="P27" i="5"/>
  <c r="P35" i="5"/>
  <c r="P43" i="5"/>
  <c r="P43" i="13"/>
  <c r="P19" i="13"/>
  <c r="P11" i="13"/>
  <c r="P27" i="13"/>
  <c r="P35" i="13"/>
  <c r="O63" i="13"/>
  <c r="O62" i="13"/>
  <c r="O61" i="13"/>
  <c r="O64" i="13"/>
  <c r="O65" i="13"/>
  <c r="O69" i="13"/>
  <c r="O72" i="13"/>
  <c r="O73" i="13" s="1"/>
  <c r="O63" i="11"/>
  <c r="O65" i="11"/>
  <c r="O62" i="11"/>
  <c r="O64" i="11"/>
  <c r="O66" i="11"/>
  <c r="O70" i="11"/>
  <c r="O63" i="9"/>
  <c r="O66" i="9"/>
  <c r="O64" i="9"/>
  <c r="O65" i="9"/>
  <c r="O62" i="9"/>
  <c r="O70" i="9"/>
  <c r="N86" i="13"/>
  <c r="N92" i="13"/>
  <c r="N101" i="13" s="1"/>
  <c r="P51" i="13" l="1"/>
  <c r="P56" i="9"/>
  <c r="P36" i="5"/>
  <c r="Q31" i="5"/>
  <c r="P28" i="5"/>
  <c r="Q23" i="5"/>
  <c r="P28" i="9"/>
  <c r="Q23" i="9"/>
  <c r="Q23" i="11"/>
  <c r="P28" i="11"/>
  <c r="Q31" i="9"/>
  <c r="P36" i="9"/>
  <c r="O72" i="9"/>
  <c r="O78" i="9"/>
  <c r="O87" i="9" s="1"/>
  <c r="P12" i="13"/>
  <c r="Q7" i="13"/>
  <c r="Q15" i="5"/>
  <c r="P20" i="5"/>
  <c r="P44" i="9"/>
  <c r="Q39" i="9"/>
  <c r="Q31" i="11"/>
  <c r="P36" i="11"/>
  <c r="P20" i="13"/>
  <c r="Q15" i="13"/>
  <c r="P12" i="5"/>
  <c r="Q7" i="5"/>
  <c r="P47" i="9"/>
  <c r="P57" i="9" s="1"/>
  <c r="P58" i="9" s="1"/>
  <c r="P12" i="11"/>
  <c r="Q7" i="11"/>
  <c r="P36" i="13"/>
  <c r="Q31" i="13"/>
  <c r="Q23" i="13"/>
  <c r="P28" i="13"/>
  <c r="O78" i="11"/>
  <c r="O87" i="11" s="1"/>
  <c r="O72" i="11"/>
  <c r="Q39" i="13"/>
  <c r="P44" i="13"/>
  <c r="P47" i="5"/>
  <c r="P51" i="9"/>
  <c r="P47" i="11"/>
  <c r="Q39" i="11"/>
  <c r="P44" i="11"/>
  <c r="O82" i="13"/>
  <c r="O76" i="13" s="1"/>
  <c r="P47" i="13"/>
  <c r="N88" i="13"/>
  <c r="N97" i="13" s="1"/>
  <c r="N105" i="13" s="1"/>
  <c r="N114" i="13" s="1"/>
  <c r="N89" i="13"/>
  <c r="N98" i="13" s="1"/>
  <c r="N106" i="13" s="1"/>
  <c r="N115" i="13" s="1"/>
  <c r="N91" i="13"/>
  <c r="N100" i="13" s="1"/>
  <c r="N108" i="13" s="1"/>
  <c r="N117" i="13" s="1"/>
  <c r="N87" i="13"/>
  <c r="N96" i="13" s="1"/>
  <c r="N90" i="13"/>
  <c r="N99" i="13" s="1"/>
  <c r="N107" i="13" s="1"/>
  <c r="N116" i="13" s="1"/>
  <c r="P20" i="9"/>
  <c r="Q15" i="9"/>
  <c r="P56" i="11"/>
  <c r="P56" i="13"/>
  <c r="Q39" i="5"/>
  <c r="P44" i="5"/>
  <c r="P12" i="9"/>
  <c r="Q7" i="9"/>
  <c r="Q15" i="11"/>
  <c r="P20" i="11"/>
  <c r="P51" i="11"/>
  <c r="Q55" i="9" l="1"/>
  <c r="P13" i="9"/>
  <c r="Q24" i="13"/>
  <c r="Q25" i="13" s="1"/>
  <c r="P45" i="5"/>
  <c r="Q32" i="13"/>
  <c r="Q33" i="13" s="1"/>
  <c r="P37" i="5"/>
  <c r="P45" i="9"/>
  <c r="Q40" i="5"/>
  <c r="Q41" i="5" s="1"/>
  <c r="Q40" i="11"/>
  <c r="Q41" i="11" s="1"/>
  <c r="P37" i="13"/>
  <c r="P21" i="13"/>
  <c r="P21" i="5"/>
  <c r="P29" i="11"/>
  <c r="Q40" i="9"/>
  <c r="Q41" i="9" s="1"/>
  <c r="P57" i="13"/>
  <c r="P58" i="13" s="1"/>
  <c r="Q32" i="5"/>
  <c r="Q33" i="5" s="1"/>
  <c r="P45" i="11"/>
  <c r="Q32" i="9"/>
  <c r="Q33" i="9" s="1"/>
  <c r="Q24" i="11"/>
  <c r="Q25" i="11" s="1"/>
  <c r="P52" i="9"/>
  <c r="Q50" i="9" s="1"/>
  <c r="Q8" i="11"/>
  <c r="Q9" i="11" s="1"/>
  <c r="Q8" i="13"/>
  <c r="Q9" i="13" s="1"/>
  <c r="Q24" i="9"/>
  <c r="Q25" i="9" s="1"/>
  <c r="P37" i="9"/>
  <c r="Q16" i="13"/>
  <c r="Q17" i="13" s="1"/>
  <c r="Q16" i="5"/>
  <c r="Q17" i="5" s="1"/>
  <c r="P50" i="5"/>
  <c r="P56" i="5"/>
  <c r="P65" i="5" s="1"/>
  <c r="P13" i="11"/>
  <c r="P13" i="13"/>
  <c r="P29" i="9"/>
  <c r="O74" i="13"/>
  <c r="Q16" i="11"/>
  <c r="Q17" i="11" s="1"/>
  <c r="Q16" i="9"/>
  <c r="Q17" i="9" s="1"/>
  <c r="N95" i="13"/>
  <c r="N104" i="13"/>
  <c r="N113" i="13" s="1"/>
  <c r="P45" i="13"/>
  <c r="P37" i="11"/>
  <c r="Q24" i="5"/>
  <c r="Q25" i="5" s="1"/>
  <c r="P13" i="5"/>
  <c r="O75" i="11"/>
  <c r="O84" i="11" s="1"/>
  <c r="O92" i="11" s="1"/>
  <c r="O101" i="11" s="1"/>
  <c r="O73" i="11"/>
  <c r="O82" i="11" s="1"/>
  <c r="O77" i="11"/>
  <c r="O86" i="11" s="1"/>
  <c r="O94" i="11" s="1"/>
  <c r="O103" i="11" s="1"/>
  <c r="O74" i="11"/>
  <c r="O83" i="11" s="1"/>
  <c r="O91" i="11" s="1"/>
  <c r="O100" i="11" s="1"/>
  <c r="O76" i="11"/>
  <c r="O85" i="11" s="1"/>
  <c r="O93" i="11" s="1"/>
  <c r="O102" i="11" s="1"/>
  <c r="P52" i="11"/>
  <c r="Q50" i="11" s="1"/>
  <c r="P21" i="11"/>
  <c r="P57" i="11"/>
  <c r="P58" i="11" s="1"/>
  <c r="Q8" i="9"/>
  <c r="Q9" i="9" s="1"/>
  <c r="P21" i="9"/>
  <c r="Q40" i="13"/>
  <c r="Q41" i="13" s="1"/>
  <c r="P29" i="13"/>
  <c r="Q8" i="5"/>
  <c r="Q9" i="5" s="1"/>
  <c r="Q32" i="11"/>
  <c r="Q33" i="11" s="1"/>
  <c r="O75" i="9"/>
  <c r="O84" i="9" s="1"/>
  <c r="O92" i="9" s="1"/>
  <c r="O101" i="9" s="1"/>
  <c r="O77" i="9"/>
  <c r="O86" i="9" s="1"/>
  <c r="O94" i="9" s="1"/>
  <c r="O103" i="9" s="1"/>
  <c r="O73" i="9"/>
  <c r="O82" i="9" s="1"/>
  <c r="O74" i="9"/>
  <c r="O83" i="9" s="1"/>
  <c r="O91" i="9" s="1"/>
  <c r="O100" i="9" s="1"/>
  <c r="O76" i="9"/>
  <c r="O85" i="9" s="1"/>
  <c r="O93" i="9" s="1"/>
  <c r="O102" i="9" s="1"/>
  <c r="P29" i="5"/>
  <c r="P52" i="13"/>
  <c r="Q55" i="11" l="1"/>
  <c r="Q10" i="5"/>
  <c r="Q18" i="5"/>
  <c r="Q26" i="5"/>
  <c r="Q34" i="5"/>
  <c r="Q42" i="5"/>
  <c r="P53" i="9"/>
  <c r="P67" i="9" s="1"/>
  <c r="P61" i="9"/>
  <c r="Q10" i="13"/>
  <c r="Q18" i="13"/>
  <c r="Q26" i="13"/>
  <c r="Q42" i="13"/>
  <c r="Q34" i="13"/>
  <c r="Q34" i="11"/>
  <c r="Q42" i="11"/>
  <c r="Q10" i="11"/>
  <c r="Q18" i="11"/>
  <c r="Q26" i="11"/>
  <c r="O81" i="9"/>
  <c r="O90" i="9"/>
  <c r="O99" i="9" s="1"/>
  <c r="P51" i="5"/>
  <c r="P60" i="5" s="1"/>
  <c r="P55" i="5"/>
  <c r="P64" i="5" s="1"/>
  <c r="P72" i="5" s="1"/>
  <c r="P81" i="5" s="1"/>
  <c r="P52" i="5"/>
  <c r="P61" i="5" s="1"/>
  <c r="P69" i="5" s="1"/>
  <c r="P78" i="5" s="1"/>
  <c r="P53" i="5"/>
  <c r="P62" i="5" s="1"/>
  <c r="P70" i="5" s="1"/>
  <c r="P79" i="5" s="1"/>
  <c r="P54" i="5"/>
  <c r="P63" i="5" s="1"/>
  <c r="P71" i="5" s="1"/>
  <c r="P80" i="5" s="1"/>
  <c r="Q55" i="13"/>
  <c r="P61" i="11"/>
  <c r="P53" i="11"/>
  <c r="P67" i="11" s="1"/>
  <c r="Q26" i="9"/>
  <c r="Q34" i="9"/>
  <c r="Q42" i="9"/>
  <c r="Q10" i="9"/>
  <c r="Q18" i="9"/>
  <c r="O90" i="11"/>
  <c r="O99" i="11" s="1"/>
  <c r="O81" i="11"/>
  <c r="P53" i="13"/>
  <c r="P66" i="13" s="1"/>
  <c r="P60" i="13"/>
  <c r="Q50" i="13"/>
  <c r="O79" i="13"/>
  <c r="O81" i="13"/>
  <c r="O80" i="13"/>
  <c r="O77" i="13"/>
  <c r="O78" i="13"/>
  <c r="O84" i="13"/>
  <c r="P72" i="13" l="1"/>
  <c r="P73" i="13" s="1"/>
  <c r="Q11" i="11"/>
  <c r="Q19" i="11"/>
  <c r="Q27" i="11"/>
  <c r="Q35" i="11"/>
  <c r="Q43" i="11"/>
  <c r="P62" i="9"/>
  <c r="P64" i="9"/>
  <c r="P66" i="9"/>
  <c r="P65" i="9"/>
  <c r="P63" i="9"/>
  <c r="P70" i="9"/>
  <c r="P62" i="11"/>
  <c r="P63" i="11"/>
  <c r="P64" i="11"/>
  <c r="P66" i="11"/>
  <c r="P65" i="11"/>
  <c r="P70" i="11"/>
  <c r="P68" i="5"/>
  <c r="P77" i="5" s="1"/>
  <c r="P59" i="5"/>
  <c r="O86" i="13"/>
  <c r="O92" i="13"/>
  <c r="O101" i="13" s="1"/>
  <c r="Q27" i="13"/>
  <c r="Q11" i="13"/>
  <c r="Q19" i="13"/>
  <c r="Q35" i="13"/>
  <c r="Q43" i="13"/>
  <c r="Q19" i="9"/>
  <c r="Q43" i="9"/>
  <c r="Q11" i="9"/>
  <c r="Q27" i="9"/>
  <c r="Q35" i="9"/>
  <c r="P63" i="13"/>
  <c r="P62" i="13"/>
  <c r="P65" i="13"/>
  <c r="P61" i="13"/>
  <c r="P64" i="13"/>
  <c r="P69" i="13"/>
  <c r="Q35" i="5"/>
  <c r="Q19" i="5"/>
  <c r="Q43" i="5"/>
  <c r="Q11" i="5"/>
  <c r="Q27" i="5"/>
  <c r="Q47" i="9" l="1"/>
  <c r="Q51" i="13"/>
  <c r="Q56" i="9"/>
  <c r="Q36" i="13"/>
  <c r="R31" i="13"/>
  <c r="R7" i="11"/>
  <c r="Q12" i="11"/>
  <c r="Q51" i="9"/>
  <c r="R15" i="13"/>
  <c r="Q20" i="13"/>
  <c r="O90" i="13"/>
  <c r="O99" i="13" s="1"/>
  <c r="O107" i="13" s="1"/>
  <c r="O116" i="13" s="1"/>
  <c r="O88" i="13"/>
  <c r="O97" i="13" s="1"/>
  <c r="O105" i="13" s="1"/>
  <c r="O114" i="13" s="1"/>
  <c r="O89" i="13"/>
  <c r="O98" i="13" s="1"/>
  <c r="O106" i="13" s="1"/>
  <c r="O115" i="13" s="1"/>
  <c r="O87" i="13"/>
  <c r="O96" i="13" s="1"/>
  <c r="O91" i="13"/>
  <c r="O100" i="13" s="1"/>
  <c r="O108" i="13" s="1"/>
  <c r="O117" i="13" s="1"/>
  <c r="Q47" i="11"/>
  <c r="R7" i="13"/>
  <c r="Q12" i="13"/>
  <c r="R23" i="5"/>
  <c r="Q28" i="5"/>
  <c r="R7" i="5"/>
  <c r="Q12" i="5"/>
  <c r="Q57" i="9"/>
  <c r="Q58" i="9" s="1"/>
  <c r="R23" i="9"/>
  <c r="Q28" i="9"/>
  <c r="P82" i="13"/>
  <c r="P76" i="13" s="1"/>
  <c r="Q51" i="11"/>
  <c r="Q44" i="13"/>
  <c r="R39" i="13"/>
  <c r="Q44" i="5"/>
  <c r="R39" i="5"/>
  <c r="Q20" i="5"/>
  <c r="R15" i="5"/>
  <c r="Q12" i="9"/>
  <c r="R7" i="9"/>
  <c r="R39" i="9"/>
  <c r="Q44" i="9"/>
  <c r="Q47" i="13"/>
  <c r="Q52" i="13" s="1"/>
  <c r="Q44" i="11"/>
  <c r="R39" i="11"/>
  <c r="Q56" i="11"/>
  <c r="R15" i="11"/>
  <c r="Q20" i="11"/>
  <c r="Q36" i="9"/>
  <c r="R31" i="9"/>
  <c r="Q36" i="5"/>
  <c r="R31" i="5"/>
  <c r="R23" i="13"/>
  <c r="Q28" i="13"/>
  <c r="Q47" i="5"/>
  <c r="R15" i="9"/>
  <c r="Q20" i="9"/>
  <c r="R31" i="11"/>
  <c r="Q36" i="11"/>
  <c r="Q56" i="13"/>
  <c r="P78" i="11"/>
  <c r="P87" i="11" s="1"/>
  <c r="P72" i="11"/>
  <c r="P72" i="9"/>
  <c r="P78" i="9"/>
  <c r="P87" i="9" s="1"/>
  <c r="R23" i="11"/>
  <c r="Q28" i="11"/>
  <c r="R55" i="9" l="1"/>
  <c r="Q53" i="13"/>
  <c r="R50" i="13"/>
  <c r="Q52" i="11"/>
  <c r="R50" i="11" s="1"/>
  <c r="Q21" i="13"/>
  <c r="R8" i="13"/>
  <c r="R9" i="13" s="1"/>
  <c r="R24" i="11"/>
  <c r="R25" i="11" s="1"/>
  <c r="Q45" i="9"/>
  <c r="Q21" i="5"/>
  <c r="P74" i="13"/>
  <c r="Q29" i="5"/>
  <c r="R16" i="13"/>
  <c r="R17" i="13" s="1"/>
  <c r="R32" i="13"/>
  <c r="R33" i="13" s="1"/>
  <c r="Q37" i="11"/>
  <c r="Q56" i="5"/>
  <c r="Q65" i="5" s="1"/>
  <c r="Q50" i="5"/>
  <c r="R40" i="5"/>
  <c r="R41" i="5" s="1"/>
  <c r="R24" i="5"/>
  <c r="R25" i="5" s="1"/>
  <c r="Q52" i="9"/>
  <c r="R50" i="9"/>
  <c r="Q37" i="13"/>
  <c r="Q29" i="11"/>
  <c r="R32" i="9"/>
  <c r="R33" i="9" s="1"/>
  <c r="Q37" i="9"/>
  <c r="R16" i="5"/>
  <c r="R17" i="5" s="1"/>
  <c r="R8" i="5"/>
  <c r="R9" i="5" s="1"/>
  <c r="R32" i="11"/>
  <c r="R33" i="11" s="1"/>
  <c r="R40" i="9"/>
  <c r="R41" i="9" s="1"/>
  <c r="P75" i="9"/>
  <c r="P84" i="9" s="1"/>
  <c r="P92" i="9" s="1"/>
  <c r="P101" i="9" s="1"/>
  <c r="P74" i="9"/>
  <c r="P83" i="9" s="1"/>
  <c r="P91" i="9" s="1"/>
  <c r="P100" i="9" s="1"/>
  <c r="P77" i="9"/>
  <c r="P86" i="9" s="1"/>
  <c r="P94" i="9" s="1"/>
  <c r="P103" i="9" s="1"/>
  <c r="P73" i="9"/>
  <c r="P82" i="9" s="1"/>
  <c r="P76" i="9"/>
  <c r="P85" i="9" s="1"/>
  <c r="P93" i="9" s="1"/>
  <c r="P102" i="9" s="1"/>
  <c r="R16" i="11"/>
  <c r="R17" i="11" s="1"/>
  <c r="P77" i="11"/>
  <c r="P86" i="11" s="1"/>
  <c r="P94" i="11" s="1"/>
  <c r="P103" i="11" s="1"/>
  <c r="P76" i="11"/>
  <c r="P85" i="11" s="1"/>
  <c r="P93" i="11" s="1"/>
  <c r="P102" i="11" s="1"/>
  <c r="P75" i="11"/>
  <c r="P84" i="11" s="1"/>
  <c r="P92" i="11" s="1"/>
  <c r="P101" i="11" s="1"/>
  <c r="P73" i="11"/>
  <c r="P82" i="11" s="1"/>
  <c r="P74" i="11"/>
  <c r="P83" i="11" s="1"/>
  <c r="P91" i="11" s="1"/>
  <c r="P100" i="11" s="1"/>
  <c r="Q57" i="11"/>
  <c r="Q58" i="11" s="1"/>
  <c r="Q45" i="5"/>
  <c r="R24" i="13"/>
  <c r="R25" i="13" s="1"/>
  <c r="R24" i="9"/>
  <c r="R25" i="9" s="1"/>
  <c r="O104" i="13"/>
  <c r="O113" i="13" s="1"/>
  <c r="O95" i="13"/>
  <c r="Q13" i="5"/>
  <c r="Q21" i="11"/>
  <c r="Q29" i="13"/>
  <c r="Q29" i="9"/>
  <c r="R40" i="11"/>
  <c r="R41" i="11" s="1"/>
  <c r="Q45" i="11"/>
  <c r="R8" i="9"/>
  <c r="R9" i="9" s="1"/>
  <c r="R40" i="13"/>
  <c r="R41" i="13" s="1"/>
  <c r="Q13" i="11"/>
  <c r="Q57" i="13"/>
  <c r="Q58" i="13" s="1"/>
  <c r="Q21" i="9"/>
  <c r="R32" i="5"/>
  <c r="R33" i="5" s="1"/>
  <c r="R16" i="9"/>
  <c r="R17" i="9" s="1"/>
  <c r="Q37" i="5"/>
  <c r="Q13" i="9"/>
  <c r="Q45" i="13"/>
  <c r="Q13" i="13"/>
  <c r="R8" i="11"/>
  <c r="R9" i="11" s="1"/>
  <c r="R55" i="11" l="1"/>
  <c r="R10" i="5"/>
  <c r="R18" i="5"/>
  <c r="R26" i="5"/>
  <c r="R34" i="5"/>
  <c r="R42" i="5"/>
  <c r="R10" i="13"/>
  <c r="R18" i="13"/>
  <c r="R26" i="13"/>
  <c r="R34" i="13"/>
  <c r="R42" i="13"/>
  <c r="R10" i="9"/>
  <c r="R18" i="9"/>
  <c r="R26" i="9"/>
  <c r="R34" i="9"/>
  <c r="R42" i="9"/>
  <c r="Q53" i="9"/>
  <c r="Q67" i="9" s="1"/>
  <c r="Q61" i="9"/>
  <c r="Q53" i="11"/>
  <c r="Q67" i="11" s="1"/>
  <c r="Q61" i="11"/>
  <c r="P81" i="9"/>
  <c r="P90" i="9"/>
  <c r="P99" i="9" s="1"/>
  <c r="P90" i="11"/>
  <c r="P99" i="11" s="1"/>
  <c r="P81" i="11"/>
  <c r="Q51" i="5"/>
  <c r="Q60" i="5" s="1"/>
  <c r="Q53" i="5"/>
  <c r="Q62" i="5" s="1"/>
  <c r="Q70" i="5" s="1"/>
  <c r="Q79" i="5" s="1"/>
  <c r="Q54" i="5"/>
  <c r="Q63" i="5" s="1"/>
  <c r="Q71" i="5" s="1"/>
  <c r="Q80" i="5" s="1"/>
  <c r="Q52" i="5"/>
  <c r="Q61" i="5" s="1"/>
  <c r="Q69" i="5" s="1"/>
  <c r="Q78" i="5" s="1"/>
  <c r="Q55" i="5"/>
  <c r="Q64" i="5" s="1"/>
  <c r="Q72" i="5" s="1"/>
  <c r="Q81" i="5" s="1"/>
  <c r="P81" i="13"/>
  <c r="P80" i="13"/>
  <c r="P79" i="13"/>
  <c r="P77" i="13"/>
  <c r="P78" i="13"/>
  <c r="P84" i="13"/>
  <c r="R10" i="11"/>
  <c r="R18" i="11"/>
  <c r="R34" i="11"/>
  <c r="R42" i="11"/>
  <c r="R26" i="11"/>
  <c r="R55" i="13"/>
  <c r="Q60" i="13"/>
  <c r="Q66" i="13"/>
  <c r="R43" i="13" l="1"/>
  <c r="R11" i="13"/>
  <c r="R19" i="13"/>
  <c r="R27" i="13"/>
  <c r="R35" i="13"/>
  <c r="Q68" i="5"/>
  <c r="Q77" i="5" s="1"/>
  <c r="Q59" i="5"/>
  <c r="R27" i="9"/>
  <c r="R43" i="9"/>
  <c r="R35" i="9"/>
  <c r="R11" i="9"/>
  <c r="R51" i="9" s="1"/>
  <c r="R19" i="9"/>
  <c r="Q66" i="11"/>
  <c r="Q65" i="11"/>
  <c r="Q63" i="11"/>
  <c r="Q64" i="11"/>
  <c r="Q62" i="11"/>
  <c r="Q70" i="11"/>
  <c r="Q72" i="13"/>
  <c r="Q73" i="13" s="1"/>
  <c r="P86" i="13"/>
  <c r="P92" i="13"/>
  <c r="P101" i="13" s="1"/>
  <c r="Q65" i="13"/>
  <c r="Q62" i="13"/>
  <c r="Q61" i="13"/>
  <c r="Q64" i="13"/>
  <c r="Q63" i="13"/>
  <c r="Q69" i="13"/>
  <c r="R19" i="11"/>
  <c r="R27" i="11"/>
  <c r="R43" i="11"/>
  <c r="R11" i="11"/>
  <c r="R35" i="11"/>
  <c r="Q62" i="9"/>
  <c r="Q66" i="9"/>
  <c r="Q63" i="9"/>
  <c r="Q65" i="9"/>
  <c r="Q64" i="9"/>
  <c r="Q70" i="9"/>
  <c r="R19" i="5"/>
  <c r="R27" i="5"/>
  <c r="R35" i="5"/>
  <c r="R43" i="5"/>
  <c r="R11" i="5"/>
  <c r="R56" i="9" l="1"/>
  <c r="R56" i="13"/>
  <c r="R51" i="11"/>
  <c r="R47" i="9"/>
  <c r="R52" i="9" s="1"/>
  <c r="S50" i="9" s="1"/>
  <c r="S15" i="13"/>
  <c r="R20" i="13"/>
  <c r="Q82" i="13"/>
  <c r="Q76" i="13" s="1"/>
  <c r="S39" i="11"/>
  <c r="R44" i="11"/>
  <c r="R28" i="11"/>
  <c r="S23" i="11"/>
  <c r="S15" i="9"/>
  <c r="R20" i="9"/>
  <c r="R47" i="13"/>
  <c r="R57" i="13" s="1"/>
  <c r="R58" i="13" s="1"/>
  <c r="R12" i="11"/>
  <c r="S7" i="11"/>
  <c r="P90" i="13"/>
  <c r="P99" i="13" s="1"/>
  <c r="P107" i="13" s="1"/>
  <c r="P116" i="13" s="1"/>
  <c r="P88" i="13"/>
  <c r="P97" i="13" s="1"/>
  <c r="P105" i="13" s="1"/>
  <c r="P114" i="13" s="1"/>
  <c r="P91" i="13"/>
  <c r="P100" i="13" s="1"/>
  <c r="P108" i="13" s="1"/>
  <c r="P117" i="13" s="1"/>
  <c r="P87" i="13"/>
  <c r="P96" i="13" s="1"/>
  <c r="P89" i="13"/>
  <c r="P98" i="13" s="1"/>
  <c r="P106" i="13" s="1"/>
  <c r="P115" i="13" s="1"/>
  <c r="R12" i="9"/>
  <c r="S7" i="9"/>
  <c r="R12" i="5"/>
  <c r="S7" i="5"/>
  <c r="S15" i="11"/>
  <c r="R20" i="11"/>
  <c r="S31" i="11"/>
  <c r="R36" i="11"/>
  <c r="S7" i="13"/>
  <c r="R12" i="13"/>
  <c r="S39" i="5"/>
  <c r="R44" i="5"/>
  <c r="S31" i="5"/>
  <c r="R36" i="5"/>
  <c r="S23" i="5"/>
  <c r="R28" i="5"/>
  <c r="R20" i="5"/>
  <c r="S15" i="5"/>
  <c r="Q72" i="9"/>
  <c r="Q78" i="9"/>
  <c r="Q87" i="9" s="1"/>
  <c r="R44" i="13"/>
  <c r="S39" i="13"/>
  <c r="Q78" i="11"/>
  <c r="Q87" i="11" s="1"/>
  <c r="Q72" i="11"/>
  <c r="R47" i="11"/>
  <c r="S31" i="9"/>
  <c r="R36" i="9"/>
  <c r="R44" i="9"/>
  <c r="S39" i="9"/>
  <c r="S31" i="13"/>
  <c r="R36" i="13"/>
  <c r="R51" i="13"/>
  <c r="R47" i="5"/>
  <c r="R56" i="11"/>
  <c r="R28" i="9"/>
  <c r="S23" i="9"/>
  <c r="S23" i="13"/>
  <c r="R28" i="13"/>
  <c r="R57" i="9" l="1"/>
  <c r="R58" i="9" s="1"/>
  <c r="R52" i="11"/>
  <c r="R53" i="11" s="1"/>
  <c r="S50" i="11"/>
  <c r="S32" i="9"/>
  <c r="S33" i="9" s="1"/>
  <c r="R13" i="9"/>
  <c r="P104" i="13"/>
  <c r="P113" i="13" s="1"/>
  <c r="P95" i="13"/>
  <c r="R29" i="11"/>
  <c r="S55" i="13"/>
  <c r="R57" i="11"/>
  <c r="R58" i="11" s="1"/>
  <c r="Q77" i="9"/>
  <c r="Q86" i="9" s="1"/>
  <c r="Q94" i="9" s="1"/>
  <c r="Q103" i="9" s="1"/>
  <c r="Q75" i="9"/>
  <c r="Q84" i="9" s="1"/>
  <c r="Q92" i="9" s="1"/>
  <c r="Q101" i="9" s="1"/>
  <c r="Q73" i="9"/>
  <c r="Q82" i="9" s="1"/>
  <c r="Q76" i="9"/>
  <c r="Q85" i="9" s="1"/>
  <c r="Q93" i="9" s="1"/>
  <c r="Q102" i="9" s="1"/>
  <c r="Q74" i="9"/>
  <c r="Q83" i="9" s="1"/>
  <c r="Q91" i="9" s="1"/>
  <c r="Q100" i="9" s="1"/>
  <c r="R21" i="5"/>
  <c r="S40" i="5"/>
  <c r="S41" i="5" s="1"/>
  <c r="S8" i="5"/>
  <c r="S9" i="5" s="1"/>
  <c r="S8" i="11"/>
  <c r="S9" i="11" s="1"/>
  <c r="R45" i="11"/>
  <c r="S32" i="13"/>
  <c r="S33" i="13" s="1"/>
  <c r="S32" i="11"/>
  <c r="S33" i="11" s="1"/>
  <c r="R13" i="11"/>
  <c r="S40" i="11"/>
  <c r="S41" i="11" s="1"/>
  <c r="S40" i="13"/>
  <c r="S41" i="13" s="1"/>
  <c r="R21" i="11"/>
  <c r="R50" i="5"/>
  <c r="R56" i="5"/>
  <c r="R65" i="5" s="1"/>
  <c r="Q74" i="11"/>
  <c r="Q83" i="11" s="1"/>
  <c r="Q91" i="11" s="1"/>
  <c r="Q100" i="11" s="1"/>
  <c r="Q75" i="11"/>
  <c r="Q84" i="11" s="1"/>
  <c r="Q92" i="11" s="1"/>
  <c r="Q101" i="11" s="1"/>
  <c r="Q73" i="11"/>
  <c r="Q82" i="11" s="1"/>
  <c r="Q76" i="11"/>
  <c r="Q85" i="11" s="1"/>
  <c r="Q93" i="11" s="1"/>
  <c r="Q102" i="11" s="1"/>
  <c r="Q77" i="11"/>
  <c r="Q86" i="11" s="1"/>
  <c r="Q94" i="11" s="1"/>
  <c r="Q103" i="11" s="1"/>
  <c r="R61" i="9"/>
  <c r="R53" i="9"/>
  <c r="R67" i="9" s="1"/>
  <c r="S8" i="13"/>
  <c r="S9" i="13" s="1"/>
  <c r="S16" i="13"/>
  <c r="S17" i="13" s="1"/>
  <c r="R45" i="13"/>
  <c r="S32" i="5"/>
  <c r="S33" i="5" s="1"/>
  <c r="S24" i="11"/>
  <c r="S25" i="11" s="1"/>
  <c r="R45" i="9"/>
  <c r="S16" i="5"/>
  <c r="S17" i="5" s="1"/>
  <c r="S16" i="11"/>
  <c r="S17" i="11" s="1"/>
  <c r="R29" i="13"/>
  <c r="R13" i="13"/>
  <c r="R13" i="5"/>
  <c r="S24" i="13"/>
  <c r="S25" i="13" s="1"/>
  <c r="S24" i="9"/>
  <c r="S25" i="9" s="1"/>
  <c r="R37" i="5"/>
  <c r="S16" i="9"/>
  <c r="S17" i="9" s="1"/>
  <c r="S40" i="9"/>
  <c r="S41" i="9" s="1"/>
  <c r="R45" i="5"/>
  <c r="R52" i="13"/>
  <c r="R29" i="5"/>
  <c r="Q74" i="13"/>
  <c r="R29" i="9"/>
  <c r="R37" i="13"/>
  <c r="R37" i="9"/>
  <c r="S24" i="5"/>
  <c r="S25" i="5" s="1"/>
  <c r="R37" i="11"/>
  <c r="S8" i="9"/>
  <c r="S9" i="9" s="1"/>
  <c r="R21" i="9"/>
  <c r="R21" i="13"/>
  <c r="S55" i="9"/>
  <c r="S10" i="9" l="1"/>
  <c r="S18" i="9"/>
  <c r="S26" i="9"/>
  <c r="S34" i="9"/>
  <c r="S42" i="9"/>
  <c r="S34" i="13"/>
  <c r="S42" i="13"/>
  <c r="S10" i="13"/>
  <c r="S18" i="13"/>
  <c r="S26" i="13"/>
  <c r="R66" i="9"/>
  <c r="R65" i="9"/>
  <c r="R64" i="9"/>
  <c r="R63" i="9"/>
  <c r="R62" i="9"/>
  <c r="R70" i="9"/>
  <c r="S42" i="5"/>
  <c r="S10" i="5"/>
  <c r="S18" i="5"/>
  <c r="S26" i="5"/>
  <c r="S34" i="5"/>
  <c r="R51" i="5"/>
  <c r="R60" i="5" s="1"/>
  <c r="R53" i="5"/>
  <c r="R62" i="5" s="1"/>
  <c r="R70" i="5" s="1"/>
  <c r="R79" i="5" s="1"/>
  <c r="R54" i="5"/>
  <c r="R63" i="5" s="1"/>
  <c r="R71" i="5" s="1"/>
  <c r="R80" i="5" s="1"/>
  <c r="R55" i="5"/>
  <c r="R64" i="5" s="1"/>
  <c r="R72" i="5" s="1"/>
  <c r="R81" i="5" s="1"/>
  <c r="R52" i="5"/>
  <c r="R61" i="5" s="1"/>
  <c r="R69" i="5" s="1"/>
  <c r="R78" i="5" s="1"/>
  <c r="Q79" i="13"/>
  <c r="Q81" i="13"/>
  <c r="Q80" i="13"/>
  <c r="Q77" i="13"/>
  <c r="Q78" i="13"/>
  <c r="Q84" i="13"/>
  <c r="S34" i="11"/>
  <c r="S42" i="11"/>
  <c r="S10" i="11"/>
  <c r="S18" i="11"/>
  <c r="S26" i="11"/>
  <c r="S55" i="11"/>
  <c r="R60" i="13"/>
  <c r="R53" i="13"/>
  <c r="R66" i="13" s="1"/>
  <c r="R61" i="11"/>
  <c r="Q81" i="11"/>
  <c r="Q90" i="11"/>
  <c r="Q99" i="11" s="1"/>
  <c r="S50" i="13"/>
  <c r="Q90" i="9"/>
  <c r="Q99" i="9" s="1"/>
  <c r="Q81" i="9"/>
  <c r="R67" i="11"/>
  <c r="R68" i="5" l="1"/>
  <c r="R77" i="5" s="1"/>
  <c r="R59" i="5"/>
  <c r="S19" i="11"/>
  <c r="S35" i="11"/>
  <c r="S43" i="11"/>
  <c r="S27" i="11"/>
  <c r="S11" i="11"/>
  <c r="R62" i="13"/>
  <c r="R61" i="13"/>
  <c r="R63" i="13"/>
  <c r="R64" i="13"/>
  <c r="R65" i="13"/>
  <c r="R69" i="13"/>
  <c r="S27" i="9"/>
  <c r="S11" i="9"/>
  <c r="S19" i="9"/>
  <c r="S35" i="9"/>
  <c r="S43" i="9"/>
  <c r="R63" i="11"/>
  <c r="R62" i="11"/>
  <c r="R65" i="11"/>
  <c r="R66" i="11"/>
  <c r="R64" i="11"/>
  <c r="R70" i="11"/>
  <c r="S19" i="5"/>
  <c r="S27" i="5"/>
  <c r="S35" i="5"/>
  <c r="S43" i="5"/>
  <c r="S11" i="5"/>
  <c r="T7" i="5" s="1"/>
  <c r="T8" i="5" s="1"/>
  <c r="T9" i="5" s="1"/>
  <c r="R72" i="13"/>
  <c r="R73" i="13" s="1"/>
  <c r="Q92" i="13"/>
  <c r="Q101" i="13" s="1"/>
  <c r="Q86" i="13"/>
  <c r="R72" i="9"/>
  <c r="R78" i="9"/>
  <c r="R87" i="9" s="1"/>
  <c r="S27" i="13"/>
  <c r="S35" i="13"/>
  <c r="S11" i="13"/>
  <c r="S19" i="13"/>
  <c r="S43" i="13"/>
  <c r="S51" i="13" l="1"/>
  <c r="S56" i="11"/>
  <c r="S56" i="13"/>
  <c r="S44" i="11"/>
  <c r="T39" i="11"/>
  <c r="T7" i="9"/>
  <c r="S12" i="9"/>
  <c r="S28" i="11"/>
  <c r="T23" i="11"/>
  <c r="T15" i="9"/>
  <c r="S20" i="9"/>
  <c r="S44" i="5"/>
  <c r="T39" i="5"/>
  <c r="S28" i="9"/>
  <c r="T23" i="9"/>
  <c r="R82" i="13"/>
  <c r="R76" i="13" s="1"/>
  <c r="S20" i="11"/>
  <c r="T15" i="11"/>
  <c r="S12" i="5"/>
  <c r="T31" i="11"/>
  <c r="S36" i="11"/>
  <c r="S28" i="13"/>
  <c r="T23" i="13"/>
  <c r="S47" i="9"/>
  <c r="S47" i="11"/>
  <c r="S44" i="13"/>
  <c r="T39" i="13"/>
  <c r="T7" i="13"/>
  <c r="S12" i="13"/>
  <c r="S36" i="5"/>
  <c r="T31" i="5"/>
  <c r="T15" i="5"/>
  <c r="S20" i="5"/>
  <c r="S36" i="9"/>
  <c r="T31" i="9"/>
  <c r="S20" i="13"/>
  <c r="T15" i="13"/>
  <c r="R78" i="11"/>
  <c r="R87" i="11" s="1"/>
  <c r="R72" i="11"/>
  <c r="R77" i="9"/>
  <c r="R86" i="9" s="1"/>
  <c r="R94" i="9" s="1"/>
  <c r="R103" i="9" s="1"/>
  <c r="R76" i="9"/>
  <c r="R85" i="9" s="1"/>
  <c r="R93" i="9" s="1"/>
  <c r="R102" i="9" s="1"/>
  <c r="R74" i="9"/>
  <c r="R83" i="9" s="1"/>
  <c r="R91" i="9" s="1"/>
  <c r="R100" i="9" s="1"/>
  <c r="R75" i="9"/>
  <c r="R84" i="9" s="1"/>
  <c r="R92" i="9" s="1"/>
  <c r="R101" i="9" s="1"/>
  <c r="R73" i="9"/>
  <c r="R82" i="9" s="1"/>
  <c r="T31" i="13"/>
  <c r="S36" i="13"/>
  <c r="Q88" i="13"/>
  <c r="Q97" i="13" s="1"/>
  <c r="Q105" i="13" s="1"/>
  <c r="Q114" i="13" s="1"/>
  <c r="Q87" i="13"/>
  <c r="Q96" i="13" s="1"/>
  <c r="Q90" i="13"/>
  <c r="Q99" i="13" s="1"/>
  <c r="Q107" i="13" s="1"/>
  <c r="Q116" i="13" s="1"/>
  <c r="Q89" i="13"/>
  <c r="Q98" i="13" s="1"/>
  <c r="Q106" i="13" s="1"/>
  <c r="Q115" i="13" s="1"/>
  <c r="Q91" i="13"/>
  <c r="Q100" i="13" s="1"/>
  <c r="Q108" i="13" s="1"/>
  <c r="Q117" i="13" s="1"/>
  <c r="S28" i="5"/>
  <c r="T23" i="5"/>
  <c r="S47" i="13"/>
  <c r="S52" i="13" s="1"/>
  <c r="T50" i="13" s="1"/>
  <c r="S47" i="5"/>
  <c r="S51" i="9"/>
  <c r="S44" i="9"/>
  <c r="T39" i="9"/>
  <c r="S56" i="9"/>
  <c r="S12" i="11"/>
  <c r="T7" i="11"/>
  <c r="S51" i="11"/>
  <c r="S57" i="11" l="1"/>
  <c r="S58" i="11"/>
  <c r="T55" i="11"/>
  <c r="S52" i="9"/>
  <c r="T50" i="9"/>
  <c r="T32" i="9"/>
  <c r="T33" i="9" s="1"/>
  <c r="R74" i="13"/>
  <c r="S29" i="11"/>
  <c r="S13" i="5"/>
  <c r="T40" i="5"/>
  <c r="T41" i="5" s="1"/>
  <c r="S45" i="9"/>
  <c r="T16" i="11"/>
  <c r="T17" i="11" s="1"/>
  <c r="S13" i="11"/>
  <c r="T24" i="11"/>
  <c r="T25" i="11" s="1"/>
  <c r="S37" i="9"/>
  <c r="S37" i="5"/>
  <c r="S45" i="5"/>
  <c r="S37" i="13"/>
  <c r="T8" i="13"/>
  <c r="T9" i="13" s="1"/>
  <c r="T24" i="13"/>
  <c r="T25" i="13" s="1"/>
  <c r="S21" i="11"/>
  <c r="S45" i="11"/>
  <c r="T32" i="11"/>
  <c r="T33" i="11" s="1"/>
  <c r="S50" i="5"/>
  <c r="S56" i="5"/>
  <c r="S65" i="5" s="1"/>
  <c r="S13" i="9"/>
  <c r="T40" i="9"/>
  <c r="T41" i="9" s="1"/>
  <c r="T8" i="9"/>
  <c r="T9" i="9" s="1"/>
  <c r="S53" i="13"/>
  <c r="S52" i="11"/>
  <c r="T50" i="11" s="1"/>
  <c r="T24" i="5"/>
  <c r="T25" i="5" s="1"/>
  <c r="T32" i="13"/>
  <c r="T33" i="13" s="1"/>
  <c r="T16" i="13"/>
  <c r="T17" i="13" s="1"/>
  <c r="S21" i="5"/>
  <c r="T40" i="13"/>
  <c r="T41" i="13" s="1"/>
  <c r="S29" i="13"/>
  <c r="S21" i="9"/>
  <c r="T32" i="5"/>
  <c r="T33" i="5" s="1"/>
  <c r="T24" i="9"/>
  <c r="T25" i="9" s="1"/>
  <c r="S57" i="9"/>
  <c r="S58" i="9" s="1"/>
  <c r="S29" i="9"/>
  <c r="Q95" i="13"/>
  <c r="Q104" i="13"/>
  <c r="Q113" i="13" s="1"/>
  <c r="R74" i="11"/>
  <c r="R83" i="11" s="1"/>
  <c r="R91" i="11" s="1"/>
  <c r="R100" i="11" s="1"/>
  <c r="R77" i="11"/>
  <c r="R86" i="11" s="1"/>
  <c r="R94" i="11" s="1"/>
  <c r="R103" i="11" s="1"/>
  <c r="R76" i="11"/>
  <c r="R85" i="11" s="1"/>
  <c r="R93" i="11" s="1"/>
  <c r="R102" i="11" s="1"/>
  <c r="R75" i="11"/>
  <c r="R84" i="11" s="1"/>
  <c r="R92" i="11" s="1"/>
  <c r="R101" i="11" s="1"/>
  <c r="R73" i="11"/>
  <c r="R82" i="11" s="1"/>
  <c r="S13" i="13"/>
  <c r="T40" i="11"/>
  <c r="T41" i="11" s="1"/>
  <c r="T8" i="11"/>
  <c r="T9" i="11" s="1"/>
  <c r="S29" i="5"/>
  <c r="R90" i="9"/>
  <c r="R99" i="9" s="1"/>
  <c r="R81" i="9"/>
  <c r="S21" i="13"/>
  <c r="T16" i="5"/>
  <c r="T17" i="5" s="1"/>
  <c r="S45" i="13"/>
  <c r="S37" i="11"/>
  <c r="T16" i="9"/>
  <c r="T17" i="9" s="1"/>
  <c r="S57" i="13"/>
  <c r="S58" i="13" s="1"/>
  <c r="T55" i="13" l="1"/>
  <c r="T10" i="5"/>
  <c r="S60" i="13"/>
  <c r="S62" i="13" s="1"/>
  <c r="S66" i="13"/>
  <c r="S69" i="13" s="1"/>
  <c r="R81" i="13"/>
  <c r="R79" i="13"/>
  <c r="R80" i="13"/>
  <c r="R78" i="13"/>
  <c r="R77" i="13"/>
  <c r="R84" i="13"/>
  <c r="T55" i="9"/>
  <c r="T42" i="9"/>
  <c r="T10" i="9"/>
  <c r="T18" i="9"/>
  <c r="T26" i="9"/>
  <c r="T34" i="9"/>
  <c r="S51" i="5"/>
  <c r="S60" i="5" s="1"/>
  <c r="S54" i="5"/>
  <c r="S63" i="5" s="1"/>
  <c r="S71" i="5" s="1"/>
  <c r="S80" i="5" s="1"/>
  <c r="S55" i="5"/>
  <c r="S64" i="5" s="1"/>
  <c r="S72" i="5" s="1"/>
  <c r="S81" i="5" s="1"/>
  <c r="S52" i="5"/>
  <c r="S61" i="5" s="1"/>
  <c r="S69" i="5" s="1"/>
  <c r="S78" i="5" s="1"/>
  <c r="S53" i="5"/>
  <c r="S62" i="5" s="1"/>
  <c r="S70" i="5" s="1"/>
  <c r="S79" i="5" s="1"/>
  <c r="T26" i="5"/>
  <c r="T34" i="5"/>
  <c r="T42" i="5"/>
  <c r="T18" i="5"/>
  <c r="S61" i="9"/>
  <c r="S53" i="9"/>
  <c r="S67" i="9" s="1"/>
  <c r="T34" i="13"/>
  <c r="T10" i="13"/>
  <c r="T18" i="13"/>
  <c r="T26" i="13"/>
  <c r="T42" i="13"/>
  <c r="R90" i="11"/>
  <c r="R99" i="11" s="1"/>
  <c r="R81" i="11"/>
  <c r="T10" i="11"/>
  <c r="T18" i="11"/>
  <c r="T34" i="11"/>
  <c r="T42" i="11"/>
  <c r="T26" i="11"/>
  <c r="S53" i="11"/>
  <c r="S67" i="11" s="1"/>
  <c r="S61" i="11"/>
  <c r="S65" i="13" l="1"/>
  <c r="S63" i="13"/>
  <c r="S64" i="13"/>
  <c r="S61" i="13"/>
  <c r="S72" i="13"/>
  <c r="S73" i="13" s="1"/>
  <c r="S82" i="13" s="1"/>
  <c r="S76" i="13" s="1"/>
  <c r="T11" i="9"/>
  <c r="T27" i="9"/>
  <c r="T43" i="9"/>
  <c r="T19" i="9"/>
  <c r="T35" i="9"/>
  <c r="T11" i="11"/>
  <c r="T43" i="11"/>
  <c r="T19" i="11"/>
  <c r="T35" i="11"/>
  <c r="T27" i="11"/>
  <c r="S66" i="11"/>
  <c r="S62" i="11"/>
  <c r="S64" i="11"/>
  <c r="S65" i="11"/>
  <c r="S63" i="11"/>
  <c r="S70" i="11"/>
  <c r="R92" i="13"/>
  <c r="R101" i="13" s="1"/>
  <c r="R86" i="13"/>
  <c r="T11" i="13"/>
  <c r="T35" i="13"/>
  <c r="T43" i="13"/>
  <c r="T27" i="13"/>
  <c r="T19" i="13"/>
  <c r="T11" i="5"/>
  <c r="T35" i="5"/>
  <c r="T19" i="5"/>
  <c r="T27" i="5"/>
  <c r="T43" i="5"/>
  <c r="S66" i="9"/>
  <c r="S64" i="9"/>
  <c r="S62" i="9"/>
  <c r="S65" i="9"/>
  <c r="S63" i="9"/>
  <c r="S70" i="9"/>
  <c r="S68" i="5"/>
  <c r="S77" i="5" s="1"/>
  <c r="S59" i="5"/>
  <c r="T51" i="11" l="1"/>
  <c r="T56" i="11"/>
  <c r="T47" i="9"/>
  <c r="U31" i="5"/>
  <c r="T36" i="5"/>
  <c r="T12" i="13"/>
  <c r="U7" i="13"/>
  <c r="T47" i="13"/>
  <c r="R87" i="13"/>
  <c r="R96" i="13" s="1"/>
  <c r="R88" i="13"/>
  <c r="R97" i="13" s="1"/>
  <c r="R105" i="13" s="1"/>
  <c r="R114" i="13" s="1"/>
  <c r="R90" i="13"/>
  <c r="R99" i="13" s="1"/>
  <c r="R107" i="13" s="1"/>
  <c r="R116" i="13" s="1"/>
  <c r="R91" i="13"/>
  <c r="R100" i="13" s="1"/>
  <c r="R108" i="13" s="1"/>
  <c r="R117" i="13" s="1"/>
  <c r="R89" i="13"/>
  <c r="R98" i="13" s="1"/>
  <c r="R106" i="13" s="1"/>
  <c r="R115" i="13" s="1"/>
  <c r="T28" i="11"/>
  <c r="U23" i="11"/>
  <c r="U31" i="11"/>
  <c r="T36" i="11"/>
  <c r="U15" i="11"/>
  <c r="T20" i="11"/>
  <c r="T56" i="9"/>
  <c r="T56" i="13"/>
  <c r="U15" i="13"/>
  <c r="T20" i="13"/>
  <c r="T51" i="13"/>
  <c r="U7" i="11"/>
  <c r="T12" i="11"/>
  <c r="T36" i="9"/>
  <c r="U31" i="9"/>
  <c r="T51" i="9"/>
  <c r="T36" i="13"/>
  <c r="U31" i="13"/>
  <c r="U7" i="5"/>
  <c r="T12" i="5"/>
  <c r="T47" i="5"/>
  <c r="S78" i="11"/>
  <c r="S87" i="11" s="1"/>
  <c r="S72" i="11"/>
  <c r="U39" i="5"/>
  <c r="T44" i="5"/>
  <c r="U23" i="13"/>
  <c r="T28" i="13"/>
  <c r="T47" i="11"/>
  <c r="T52" i="11" s="1"/>
  <c r="T20" i="9"/>
  <c r="U15" i="9"/>
  <c r="U23" i="9"/>
  <c r="T28" i="9"/>
  <c r="U7" i="9"/>
  <c r="T12" i="9"/>
  <c r="S74" i="13"/>
  <c r="U39" i="11"/>
  <c r="T44" i="11"/>
  <c r="T28" i="5"/>
  <c r="U23" i="5"/>
  <c r="S72" i="9"/>
  <c r="S78" i="9"/>
  <c r="S87" i="9" s="1"/>
  <c r="T20" i="5"/>
  <c r="U15" i="5"/>
  <c r="T44" i="13"/>
  <c r="U39" i="13"/>
  <c r="U39" i="9"/>
  <c r="T44" i="9"/>
  <c r="T53" i="11" l="1"/>
  <c r="U50" i="11"/>
  <c r="U40" i="13"/>
  <c r="U41" i="13" s="1"/>
  <c r="T37" i="13"/>
  <c r="T13" i="13"/>
  <c r="T13" i="9"/>
  <c r="S74" i="11"/>
  <c r="S83" i="11" s="1"/>
  <c r="S91" i="11" s="1"/>
  <c r="S100" i="11" s="1"/>
  <c r="S76" i="11"/>
  <c r="S85" i="11" s="1"/>
  <c r="S93" i="11" s="1"/>
  <c r="S102" i="11" s="1"/>
  <c r="S77" i="11"/>
  <c r="S86" i="11" s="1"/>
  <c r="S94" i="11" s="1"/>
  <c r="S103" i="11" s="1"/>
  <c r="S73" i="11"/>
  <c r="S82" i="11" s="1"/>
  <c r="S75" i="11"/>
  <c r="S84" i="11" s="1"/>
  <c r="S92" i="11" s="1"/>
  <c r="S101" i="11" s="1"/>
  <c r="U32" i="11"/>
  <c r="U33" i="11" s="1"/>
  <c r="R95" i="13"/>
  <c r="R104" i="13"/>
  <c r="R113" i="13" s="1"/>
  <c r="S81" i="13"/>
  <c r="S80" i="13"/>
  <c r="S79" i="13"/>
  <c r="S77" i="13"/>
  <c r="S78" i="13"/>
  <c r="S84" i="13"/>
  <c r="T52" i="13"/>
  <c r="U50" i="13" s="1"/>
  <c r="T52" i="9"/>
  <c r="U50" i="9" s="1"/>
  <c r="T37" i="5"/>
  <c r="U8" i="9"/>
  <c r="U9" i="9" s="1"/>
  <c r="U32" i="9"/>
  <c r="U33" i="9" s="1"/>
  <c r="U24" i="11"/>
  <c r="U25" i="11" s="1"/>
  <c r="T56" i="5"/>
  <c r="T65" i="5" s="1"/>
  <c r="T50" i="5"/>
  <c r="T37" i="9"/>
  <c r="T29" i="11"/>
  <c r="T45" i="9"/>
  <c r="U40" i="9"/>
  <c r="U41" i="9" s="1"/>
  <c r="S73" i="9"/>
  <c r="S82" i="9" s="1"/>
  <c r="S77" i="9"/>
  <c r="S86" i="9" s="1"/>
  <c r="S94" i="9" s="1"/>
  <c r="S103" i="9" s="1"/>
  <c r="S75" i="9"/>
  <c r="S84" i="9" s="1"/>
  <c r="S92" i="9" s="1"/>
  <c r="S101" i="9" s="1"/>
  <c r="S76" i="9"/>
  <c r="S85" i="9" s="1"/>
  <c r="S93" i="9" s="1"/>
  <c r="S102" i="9" s="1"/>
  <c r="S74" i="9"/>
  <c r="S83" i="9" s="1"/>
  <c r="S91" i="9" s="1"/>
  <c r="S100" i="9" s="1"/>
  <c r="U16" i="9"/>
  <c r="U17" i="9" s="1"/>
  <c r="U40" i="5"/>
  <c r="U41" i="5" s="1"/>
  <c r="T13" i="5"/>
  <c r="U8" i="11"/>
  <c r="U9" i="11" s="1"/>
  <c r="T57" i="9"/>
  <c r="T58" i="9" s="1"/>
  <c r="T57" i="11"/>
  <c r="U40" i="11"/>
  <c r="U41" i="11" s="1"/>
  <c r="U24" i="13"/>
  <c r="U25" i="13" s="1"/>
  <c r="U16" i="13"/>
  <c r="U17" i="13" s="1"/>
  <c r="T57" i="13"/>
  <c r="T58" i="13" s="1"/>
  <c r="U24" i="9"/>
  <c r="U25" i="9" s="1"/>
  <c r="T45" i="5"/>
  <c r="T13" i="11"/>
  <c r="U24" i="5"/>
  <c r="U25" i="5" s="1"/>
  <c r="T21" i="9"/>
  <c r="U8" i="5"/>
  <c r="U9" i="5" s="1"/>
  <c r="T21" i="11"/>
  <c r="T37" i="11"/>
  <c r="T45" i="13"/>
  <c r="T45" i="11"/>
  <c r="T29" i="13"/>
  <c r="T21" i="13"/>
  <c r="U16" i="5"/>
  <c r="U17" i="5" s="1"/>
  <c r="U32" i="5"/>
  <c r="U33" i="5" s="1"/>
  <c r="T21" i="5"/>
  <c r="T29" i="9"/>
  <c r="T29" i="5"/>
  <c r="U32" i="13"/>
  <c r="U33" i="13" s="1"/>
  <c r="U16" i="11"/>
  <c r="U17" i="11" s="1"/>
  <c r="U8" i="13"/>
  <c r="U9" i="13" s="1"/>
  <c r="T60" i="13" l="1"/>
  <c r="U55" i="13"/>
  <c r="S90" i="11"/>
  <c r="S99" i="11" s="1"/>
  <c r="S81" i="11"/>
  <c r="T51" i="5"/>
  <c r="T60" i="5" s="1"/>
  <c r="T52" i="5"/>
  <c r="T61" i="5" s="1"/>
  <c r="T69" i="5" s="1"/>
  <c r="T78" i="5" s="1"/>
  <c r="T55" i="5"/>
  <c r="T64" i="5" s="1"/>
  <c r="T72" i="5" s="1"/>
  <c r="T81" i="5" s="1"/>
  <c r="T54" i="5"/>
  <c r="T63" i="5" s="1"/>
  <c r="T71" i="5" s="1"/>
  <c r="T80" i="5" s="1"/>
  <c r="T53" i="5"/>
  <c r="T62" i="5" s="1"/>
  <c r="T70" i="5" s="1"/>
  <c r="T79" i="5" s="1"/>
  <c r="T61" i="9"/>
  <c r="T53" i="9"/>
  <c r="T67" i="9" s="1"/>
  <c r="U42" i="9"/>
  <c r="U18" i="9"/>
  <c r="U34" i="9"/>
  <c r="U26" i="9"/>
  <c r="U10" i="9"/>
  <c r="U18" i="13"/>
  <c r="U42" i="13"/>
  <c r="U26" i="13"/>
  <c r="U10" i="13"/>
  <c r="U34" i="13"/>
  <c r="S90" i="9"/>
  <c r="S99" i="9" s="1"/>
  <c r="S81" i="9"/>
  <c r="U34" i="5"/>
  <c r="U42" i="5"/>
  <c r="U18" i="5"/>
  <c r="U26" i="5"/>
  <c r="U10" i="5"/>
  <c r="T53" i="13"/>
  <c r="T66" i="13" s="1"/>
  <c r="T58" i="11"/>
  <c r="T67" i="11" s="1"/>
  <c r="U55" i="11"/>
  <c r="S92" i="13"/>
  <c r="S101" i="13" s="1"/>
  <c r="S86" i="13"/>
  <c r="T61" i="11"/>
  <c r="U42" i="11"/>
  <c r="U26" i="11"/>
  <c r="U10" i="11"/>
  <c r="U34" i="11"/>
  <c r="U18" i="11"/>
  <c r="U55" i="9"/>
  <c r="U27" i="9" l="1"/>
  <c r="V23" i="9" s="1"/>
  <c r="V24" i="9" s="1"/>
  <c r="V25" i="9" s="1"/>
  <c r="U43" i="9"/>
  <c r="V39" i="9" s="1"/>
  <c r="V40" i="9" s="1"/>
  <c r="V41" i="9" s="1"/>
  <c r="U35" i="9"/>
  <c r="V31" i="9" s="1"/>
  <c r="V32" i="9" s="1"/>
  <c r="V33" i="9" s="1"/>
  <c r="U11" i="9"/>
  <c r="V7" i="9" s="1"/>
  <c r="U19" i="9"/>
  <c r="U56" i="9" s="1"/>
  <c r="U27" i="5"/>
  <c r="V23" i="5" s="1"/>
  <c r="V24" i="5" s="1"/>
  <c r="V25" i="5" s="1"/>
  <c r="U35" i="5"/>
  <c r="V31" i="5" s="1"/>
  <c r="V32" i="5" s="1"/>
  <c r="V33" i="5" s="1"/>
  <c r="U43" i="5"/>
  <c r="V39" i="5" s="1"/>
  <c r="V40" i="5" s="1"/>
  <c r="V41" i="5" s="1"/>
  <c r="U11" i="5"/>
  <c r="V7" i="5" s="1"/>
  <c r="V8" i="5" s="1"/>
  <c r="U19" i="5"/>
  <c r="V15" i="5" s="1"/>
  <c r="V16" i="5" s="1"/>
  <c r="V17" i="5" s="1"/>
  <c r="U35" i="13"/>
  <c r="V31" i="13" s="1"/>
  <c r="V32" i="13" s="1"/>
  <c r="V33" i="13" s="1"/>
  <c r="U43" i="13"/>
  <c r="V39" i="13" s="1"/>
  <c r="V40" i="13" s="1"/>
  <c r="V41" i="13" s="1"/>
  <c r="U11" i="13"/>
  <c r="V7" i="13" s="1"/>
  <c r="V8" i="13" s="1"/>
  <c r="V9" i="13" s="1"/>
  <c r="U27" i="13"/>
  <c r="V23" i="13" s="1"/>
  <c r="V24" i="13" s="1"/>
  <c r="V25" i="13" s="1"/>
  <c r="U19" i="13"/>
  <c r="V15" i="13" s="1"/>
  <c r="V16" i="13" s="1"/>
  <c r="V17" i="13" s="1"/>
  <c r="U28" i="5"/>
  <c r="U29" i="5" s="1"/>
  <c r="U11" i="11"/>
  <c r="V7" i="11" s="1"/>
  <c r="V8" i="11" s="1"/>
  <c r="U35" i="11"/>
  <c r="V31" i="11" s="1"/>
  <c r="V32" i="11" s="1"/>
  <c r="V33" i="11" s="1"/>
  <c r="U43" i="11"/>
  <c r="V39" i="11" s="1"/>
  <c r="V40" i="11" s="1"/>
  <c r="V41" i="11" s="1"/>
  <c r="U19" i="11"/>
  <c r="V15" i="11" s="1"/>
  <c r="V16" i="11" s="1"/>
  <c r="V17" i="11" s="1"/>
  <c r="U27" i="11"/>
  <c r="V23" i="11" s="1"/>
  <c r="V24" i="11" s="1"/>
  <c r="V25" i="11" s="1"/>
  <c r="T69" i="13"/>
  <c r="V9" i="11"/>
  <c r="V9" i="5"/>
  <c r="U28" i="9"/>
  <c r="T64" i="11"/>
  <c r="T66" i="11"/>
  <c r="T63" i="11"/>
  <c r="T65" i="11"/>
  <c r="T62" i="11"/>
  <c r="T70" i="11"/>
  <c r="U36" i="9"/>
  <c r="T68" i="5"/>
  <c r="T77" i="5" s="1"/>
  <c r="T59" i="5"/>
  <c r="S91" i="13"/>
  <c r="S100" i="13" s="1"/>
  <c r="S108" i="13" s="1"/>
  <c r="S117" i="13" s="1"/>
  <c r="S89" i="13"/>
  <c r="S98" i="13" s="1"/>
  <c r="S106" i="13" s="1"/>
  <c r="S115" i="13" s="1"/>
  <c r="S90" i="13"/>
  <c r="S99" i="13" s="1"/>
  <c r="S107" i="13" s="1"/>
  <c r="S116" i="13" s="1"/>
  <c r="S88" i="13"/>
  <c r="S97" i="13" s="1"/>
  <c r="S105" i="13" s="1"/>
  <c r="S114" i="13" s="1"/>
  <c r="S87" i="13"/>
  <c r="S96" i="13" s="1"/>
  <c r="U12" i="5"/>
  <c r="T72" i="13"/>
  <c r="T73" i="13" s="1"/>
  <c r="T63" i="9"/>
  <c r="T62" i="9"/>
  <c r="T66" i="9"/>
  <c r="T65" i="9"/>
  <c r="T64" i="9"/>
  <c r="T70" i="9"/>
  <c r="U12" i="11"/>
  <c r="T65" i="13"/>
  <c r="T62" i="13"/>
  <c r="T64" i="13"/>
  <c r="T63" i="13"/>
  <c r="T61" i="13"/>
  <c r="U20" i="5"/>
  <c r="U36" i="13" l="1"/>
  <c r="U47" i="9"/>
  <c r="U51" i="9"/>
  <c r="U12" i="13"/>
  <c r="U13" i="13" s="1"/>
  <c r="U36" i="5"/>
  <c r="U37" i="5" s="1"/>
  <c r="U36" i="11"/>
  <c r="U37" i="11" s="1"/>
  <c r="V42" i="11"/>
  <c r="U47" i="5"/>
  <c r="U56" i="5" s="1"/>
  <c r="U65" i="5" s="1"/>
  <c r="U56" i="13"/>
  <c r="U20" i="13"/>
  <c r="U21" i="13" s="1"/>
  <c r="U28" i="11"/>
  <c r="U47" i="13"/>
  <c r="U51" i="13"/>
  <c r="U52" i="13" s="1"/>
  <c r="V8" i="9"/>
  <c r="V9" i="9" s="1"/>
  <c r="U12" i="9"/>
  <c r="U13" i="9" s="1"/>
  <c r="U47" i="11"/>
  <c r="U57" i="11" s="1"/>
  <c r="U58" i="11" s="1"/>
  <c r="U28" i="13"/>
  <c r="U29" i="13" s="1"/>
  <c r="U20" i="11"/>
  <c r="U21" i="11" s="1"/>
  <c r="U56" i="11"/>
  <c r="U44" i="5"/>
  <c r="U45" i="5" s="1"/>
  <c r="U51" i="11"/>
  <c r="U44" i="9"/>
  <c r="U45" i="9" s="1"/>
  <c r="V10" i="11"/>
  <c r="U44" i="11"/>
  <c r="U45" i="11" s="1"/>
  <c r="V15" i="9"/>
  <c r="V16" i="9" s="1"/>
  <c r="V17" i="9" s="1"/>
  <c r="U20" i="9"/>
  <c r="U21" i="9" s="1"/>
  <c r="U44" i="13"/>
  <c r="U45" i="13" s="1"/>
  <c r="V10" i="5"/>
  <c r="V34" i="13"/>
  <c r="V18" i="5"/>
  <c r="V18" i="13"/>
  <c r="S104" i="13"/>
  <c r="S113" i="13" s="1"/>
  <c r="S95" i="13"/>
  <c r="T72" i="9"/>
  <c r="T78" i="9"/>
  <c r="T87" i="9" s="1"/>
  <c r="U52" i="9"/>
  <c r="V50" i="9" s="1"/>
  <c r="U37" i="9"/>
  <c r="V42" i="5"/>
  <c r="V26" i="13"/>
  <c r="V18" i="11"/>
  <c r="V34" i="5"/>
  <c r="V42" i="13"/>
  <c r="U29" i="9"/>
  <c r="V26" i="11"/>
  <c r="U37" i="13"/>
  <c r="T82" i="13"/>
  <c r="U13" i="11"/>
  <c r="V26" i="5"/>
  <c r="V10" i="13"/>
  <c r="V34" i="11"/>
  <c r="U29" i="11"/>
  <c r="U13" i="5"/>
  <c r="T78" i="11"/>
  <c r="T87" i="11" s="1"/>
  <c r="T72" i="11"/>
  <c r="U57" i="9"/>
  <c r="U21" i="5"/>
  <c r="T74" i="13" l="1"/>
  <c r="T76" i="13"/>
  <c r="U52" i="11"/>
  <c r="U61" i="11" s="1"/>
  <c r="U50" i="5"/>
  <c r="V10" i="9"/>
  <c r="U57" i="13"/>
  <c r="U58" i="13" s="1"/>
  <c r="V26" i="9"/>
  <c r="V27" i="9" s="1"/>
  <c r="V34" i="9"/>
  <c r="V55" i="11"/>
  <c r="V42" i="9"/>
  <c r="V35" i="11"/>
  <c r="W31" i="11" s="1"/>
  <c r="W32" i="11" s="1"/>
  <c r="W33" i="11" s="1"/>
  <c r="V18" i="9"/>
  <c r="V27" i="13"/>
  <c r="V28" i="13" s="1"/>
  <c r="V29" i="13" s="1"/>
  <c r="V43" i="5"/>
  <c r="W39" i="5" s="1"/>
  <c r="W40" i="5" s="1"/>
  <c r="W41" i="5" s="1"/>
  <c r="V19" i="5"/>
  <c r="W15" i="5" s="1"/>
  <c r="W16" i="5" s="1"/>
  <c r="W17" i="5" s="1"/>
  <c r="V11" i="5"/>
  <c r="V35" i="5"/>
  <c r="W31" i="5" s="1"/>
  <c r="W32" i="5" s="1"/>
  <c r="W33" i="5" s="1"/>
  <c r="V27" i="5"/>
  <c r="W23" i="5" s="1"/>
  <c r="W24" i="5" s="1"/>
  <c r="W25" i="5" s="1"/>
  <c r="V11" i="13"/>
  <c r="W7" i="13" s="1"/>
  <c r="W8" i="13" s="1"/>
  <c r="W9" i="13" s="1"/>
  <c r="V35" i="13"/>
  <c r="V19" i="13"/>
  <c r="W15" i="13" s="1"/>
  <c r="W16" i="13" s="1"/>
  <c r="W17" i="13" s="1"/>
  <c r="V43" i="13"/>
  <c r="W39" i="13" s="1"/>
  <c r="W40" i="13" s="1"/>
  <c r="W41" i="13" s="1"/>
  <c r="V35" i="9"/>
  <c r="W31" i="9" s="1"/>
  <c r="W32" i="9" s="1"/>
  <c r="V27" i="11"/>
  <c r="V43" i="11"/>
  <c r="V11" i="11"/>
  <c r="V19" i="11"/>
  <c r="W15" i="11" s="1"/>
  <c r="W16" i="11" s="1"/>
  <c r="W17" i="11" s="1"/>
  <c r="U51" i="5"/>
  <c r="U60" i="5" s="1"/>
  <c r="U52" i="5"/>
  <c r="U61" i="5" s="1"/>
  <c r="U69" i="5" s="1"/>
  <c r="U78" i="5" s="1"/>
  <c r="U53" i="5"/>
  <c r="U62" i="5" s="1"/>
  <c r="U70" i="5" s="1"/>
  <c r="U79" i="5" s="1"/>
  <c r="U55" i="5"/>
  <c r="U64" i="5" s="1"/>
  <c r="U72" i="5" s="1"/>
  <c r="U81" i="5" s="1"/>
  <c r="U54" i="5"/>
  <c r="U63" i="5" s="1"/>
  <c r="U71" i="5" s="1"/>
  <c r="U80" i="5" s="1"/>
  <c r="T75" i="9"/>
  <c r="T84" i="9" s="1"/>
  <c r="T92" i="9" s="1"/>
  <c r="T101" i="9" s="1"/>
  <c r="T77" i="9"/>
  <c r="T86" i="9" s="1"/>
  <c r="T94" i="9" s="1"/>
  <c r="T103" i="9" s="1"/>
  <c r="T74" i="9"/>
  <c r="T83" i="9" s="1"/>
  <c r="T91" i="9" s="1"/>
  <c r="T100" i="9" s="1"/>
  <c r="T73" i="9"/>
  <c r="T82" i="9" s="1"/>
  <c r="T76" i="9"/>
  <c r="T85" i="9" s="1"/>
  <c r="T93" i="9" s="1"/>
  <c r="T102" i="9" s="1"/>
  <c r="T77" i="11"/>
  <c r="T86" i="11" s="1"/>
  <c r="T94" i="11" s="1"/>
  <c r="T103" i="11" s="1"/>
  <c r="T75" i="11"/>
  <c r="T84" i="11" s="1"/>
  <c r="T92" i="11" s="1"/>
  <c r="T101" i="11" s="1"/>
  <c r="T74" i="11"/>
  <c r="T83" i="11" s="1"/>
  <c r="T91" i="11" s="1"/>
  <c r="T100" i="11" s="1"/>
  <c r="T73" i="11"/>
  <c r="T82" i="11" s="1"/>
  <c r="T76" i="11"/>
  <c r="T85" i="11" s="1"/>
  <c r="T93" i="11" s="1"/>
  <c r="T102" i="11" s="1"/>
  <c r="V20" i="11"/>
  <c r="U53" i="13"/>
  <c r="U58" i="9"/>
  <c r="V55" i="9"/>
  <c r="V50" i="13"/>
  <c r="U61" i="9"/>
  <c r="U53" i="9"/>
  <c r="U53" i="11" l="1"/>
  <c r="U67" i="11" s="1"/>
  <c r="V50" i="11"/>
  <c r="V55" i="13"/>
  <c r="U66" i="13"/>
  <c r="U72" i="13" s="1"/>
  <c r="U73" i="13" s="1"/>
  <c r="U60" i="13"/>
  <c r="U61" i="13" s="1"/>
  <c r="W33" i="9"/>
  <c r="W23" i="9"/>
  <c r="W24" i="9" s="1"/>
  <c r="W25" i="9" s="1"/>
  <c r="V28" i="9"/>
  <c r="W23" i="13"/>
  <c r="W24" i="13" s="1"/>
  <c r="W25" i="13" s="1"/>
  <c r="V43" i="9"/>
  <c r="V44" i="9" s="1"/>
  <c r="V45" i="9" s="1"/>
  <c r="V11" i="9"/>
  <c r="W7" i="9" s="1"/>
  <c r="W8" i="9" s="1"/>
  <c r="W9" i="9" s="1"/>
  <c r="V56" i="11"/>
  <c r="V12" i="13"/>
  <c r="V13" i="13" s="1"/>
  <c r="V44" i="13"/>
  <c r="V45" i="13" s="1"/>
  <c r="U67" i="9"/>
  <c r="U70" i="9" s="1"/>
  <c r="V19" i="9"/>
  <c r="V36" i="5"/>
  <c r="V37" i="5" s="1"/>
  <c r="V36" i="11"/>
  <c r="V37" i="11" s="1"/>
  <c r="V47" i="13"/>
  <c r="V20" i="5"/>
  <c r="V21" i="5" s="1"/>
  <c r="W39" i="11"/>
  <c r="W40" i="11" s="1"/>
  <c r="W41" i="11" s="1"/>
  <c r="V44" i="11"/>
  <c r="V45" i="11" s="1"/>
  <c r="W23" i="11"/>
  <c r="W24" i="11" s="1"/>
  <c r="W25" i="11" s="1"/>
  <c r="V28" i="11"/>
  <c r="V29" i="11" s="1"/>
  <c r="V28" i="5"/>
  <c r="V29" i="5" s="1"/>
  <c r="W31" i="13"/>
  <c r="V36" i="13"/>
  <c r="V37" i="13" s="1"/>
  <c r="V44" i="5"/>
  <c r="V45" i="5" s="1"/>
  <c r="V36" i="9"/>
  <c r="V37" i="9" s="1"/>
  <c r="V56" i="13"/>
  <c r="V20" i="13"/>
  <c r="V21" i="13" s="1"/>
  <c r="V51" i="13"/>
  <c r="V52" i="13" s="1"/>
  <c r="W50" i="13" s="1"/>
  <c r="V47" i="11"/>
  <c r="V57" i="11" s="1"/>
  <c r="V58" i="11" s="1"/>
  <c r="V47" i="5"/>
  <c r="V56" i="5" s="1"/>
  <c r="V65" i="5" s="1"/>
  <c r="V51" i="11"/>
  <c r="W7" i="11"/>
  <c r="V12" i="11"/>
  <c r="V13" i="11" s="1"/>
  <c r="W7" i="5"/>
  <c r="V12" i="5"/>
  <c r="V13" i="5" s="1"/>
  <c r="U68" i="5"/>
  <c r="U77" i="5" s="1"/>
  <c r="U59" i="5"/>
  <c r="V29" i="9"/>
  <c r="V21" i="11"/>
  <c r="U65" i="9"/>
  <c r="U62" i="9"/>
  <c r="U64" i="9"/>
  <c r="U66" i="9"/>
  <c r="U63" i="9"/>
  <c r="T90" i="9"/>
  <c r="T99" i="9" s="1"/>
  <c r="T81" i="9"/>
  <c r="T79" i="13"/>
  <c r="T81" i="13"/>
  <c r="T80" i="13"/>
  <c r="T78" i="13"/>
  <c r="T77" i="13"/>
  <c r="T84" i="13"/>
  <c r="U66" i="11"/>
  <c r="U62" i="11"/>
  <c r="U64" i="11"/>
  <c r="U63" i="11"/>
  <c r="U65" i="11"/>
  <c r="U70" i="11"/>
  <c r="T90" i="11"/>
  <c r="T99" i="11" s="1"/>
  <c r="T81" i="11"/>
  <c r="U64" i="13" l="1"/>
  <c r="U69" i="13"/>
  <c r="U63" i="13"/>
  <c r="U65" i="13"/>
  <c r="U62" i="13"/>
  <c r="V57" i="13"/>
  <c r="V58" i="13" s="1"/>
  <c r="W39" i="9"/>
  <c r="W40" i="9" s="1"/>
  <c r="W41" i="9" s="1"/>
  <c r="V52" i="11"/>
  <c r="W50" i="11" s="1"/>
  <c r="V12" i="9"/>
  <c r="V13" i="9" s="1"/>
  <c r="V50" i="5"/>
  <c r="V51" i="5" s="1"/>
  <c r="V60" i="5" s="1"/>
  <c r="W15" i="9"/>
  <c r="W16" i="9" s="1"/>
  <c r="W17" i="9" s="1"/>
  <c r="V20" i="9"/>
  <c r="V21" i="9" s="1"/>
  <c r="V51" i="9"/>
  <c r="V47" i="9"/>
  <c r="V56" i="9"/>
  <c r="W8" i="5"/>
  <c r="W9" i="5" s="1"/>
  <c r="W32" i="13"/>
  <c r="W33" i="13" s="1"/>
  <c r="W8" i="11"/>
  <c r="W9" i="11" s="1"/>
  <c r="W26" i="11" s="1"/>
  <c r="W55" i="11"/>
  <c r="T86" i="13"/>
  <c r="T92" i="13"/>
  <c r="T101" i="13" s="1"/>
  <c r="U72" i="9"/>
  <c r="U78" i="9"/>
  <c r="U87" i="9" s="1"/>
  <c r="U82" i="13"/>
  <c r="U76" i="13" s="1"/>
  <c r="V53" i="13"/>
  <c r="U78" i="11"/>
  <c r="U87" i="11" s="1"/>
  <c r="U72" i="11"/>
  <c r="V53" i="5"/>
  <c r="V62" i="5" s="1"/>
  <c r="V70" i="5" s="1"/>
  <c r="V79" i="5" s="1"/>
  <c r="V54" i="5"/>
  <c r="V63" i="5" s="1"/>
  <c r="V71" i="5" s="1"/>
  <c r="V80" i="5" s="1"/>
  <c r="V55" i="5"/>
  <c r="V64" i="5" s="1"/>
  <c r="V72" i="5" s="1"/>
  <c r="V81" i="5" s="1"/>
  <c r="V52" i="5"/>
  <c r="V61" i="5" s="1"/>
  <c r="V69" i="5" s="1"/>
  <c r="V78" i="5" s="1"/>
  <c r="V53" i="11" l="1"/>
  <c r="V67" i="11" s="1"/>
  <c r="V61" i="11"/>
  <c r="V65" i="11" s="1"/>
  <c r="V66" i="13"/>
  <c r="V72" i="13" s="1"/>
  <c r="W55" i="13"/>
  <c r="V60" i="13"/>
  <c r="V61" i="13" s="1"/>
  <c r="V57" i="9"/>
  <c r="V58" i="9" s="1"/>
  <c r="W55" i="9"/>
  <c r="V52" i="9"/>
  <c r="W42" i="9"/>
  <c r="W34" i="9"/>
  <c r="W26" i="9"/>
  <c r="W10" i="9"/>
  <c r="W18" i="9"/>
  <c r="W34" i="11"/>
  <c r="W10" i="11"/>
  <c r="W18" i="11"/>
  <c r="W42" i="11"/>
  <c r="W42" i="5"/>
  <c r="W34" i="5"/>
  <c r="W18" i="5"/>
  <c r="W10" i="5"/>
  <c r="W26" i="5"/>
  <c r="W42" i="13"/>
  <c r="W18" i="13"/>
  <c r="W34" i="13"/>
  <c r="W26" i="13"/>
  <c r="W10" i="13"/>
  <c r="U77" i="11"/>
  <c r="U86" i="11" s="1"/>
  <c r="U94" i="11" s="1"/>
  <c r="U103" i="11" s="1"/>
  <c r="U76" i="11"/>
  <c r="U85" i="11" s="1"/>
  <c r="U93" i="11" s="1"/>
  <c r="U102" i="11" s="1"/>
  <c r="U74" i="11"/>
  <c r="U83" i="11" s="1"/>
  <c r="U91" i="11" s="1"/>
  <c r="U100" i="11" s="1"/>
  <c r="U75" i="11"/>
  <c r="U84" i="11" s="1"/>
  <c r="U92" i="11" s="1"/>
  <c r="U101" i="11" s="1"/>
  <c r="U73" i="11"/>
  <c r="U82" i="11" s="1"/>
  <c r="T90" i="13"/>
  <c r="T99" i="13" s="1"/>
  <c r="T107" i="13" s="1"/>
  <c r="T116" i="13" s="1"/>
  <c r="T87" i="13"/>
  <c r="T96" i="13" s="1"/>
  <c r="T104" i="13" s="1"/>
  <c r="T91" i="13"/>
  <c r="T100" i="13" s="1"/>
  <c r="T108" i="13" s="1"/>
  <c r="T117" i="13" s="1"/>
  <c r="T88" i="13"/>
  <c r="T89" i="13"/>
  <c r="T98" i="13" s="1"/>
  <c r="T106" i="13" s="1"/>
  <c r="T115" i="13" s="1"/>
  <c r="U74" i="13"/>
  <c r="U76" i="9"/>
  <c r="U85" i="9" s="1"/>
  <c r="U93" i="9" s="1"/>
  <c r="U102" i="9" s="1"/>
  <c r="U74" i="9"/>
  <c r="U83" i="9" s="1"/>
  <c r="U91" i="9" s="1"/>
  <c r="U100" i="9" s="1"/>
  <c r="U77" i="9"/>
  <c r="U86" i="9" s="1"/>
  <c r="U94" i="9" s="1"/>
  <c r="U103" i="9" s="1"/>
  <c r="U75" i="9"/>
  <c r="U84" i="9" s="1"/>
  <c r="U92" i="9" s="1"/>
  <c r="U101" i="9" s="1"/>
  <c r="U73" i="9"/>
  <c r="U82" i="9" s="1"/>
  <c r="V62" i="11"/>
  <c r="V64" i="11"/>
  <c r="V63" i="11"/>
  <c r="V66" i="11"/>
  <c r="V70" i="11"/>
  <c r="V68" i="5"/>
  <c r="V77" i="5" s="1"/>
  <c r="V59" i="5"/>
  <c r="V69" i="13" l="1"/>
  <c r="V65" i="13"/>
  <c r="V62" i="13"/>
  <c r="V64" i="13"/>
  <c r="V63" i="13"/>
  <c r="W35" i="9"/>
  <c r="W27" i="9"/>
  <c r="W43" i="9"/>
  <c r="W19" i="9"/>
  <c r="W11" i="9"/>
  <c r="W51" i="9" s="1"/>
  <c r="V61" i="9"/>
  <c r="V53" i="9"/>
  <c r="V67" i="9" s="1"/>
  <c r="W50" i="9"/>
  <c r="W27" i="5"/>
  <c r="W35" i="5"/>
  <c r="W11" i="5"/>
  <c r="W43" i="5"/>
  <c r="X39" i="5" s="1"/>
  <c r="X40" i="5" s="1"/>
  <c r="X41" i="5" s="1"/>
  <c r="W19" i="5"/>
  <c r="T97" i="13"/>
  <c r="T105" i="13" s="1"/>
  <c r="T114" i="13" s="1"/>
  <c r="W19" i="11"/>
  <c r="X15" i="11" s="1"/>
  <c r="X16" i="11" s="1"/>
  <c r="X17" i="11" s="1"/>
  <c r="W27" i="11"/>
  <c r="W43" i="11"/>
  <c r="W35" i="11"/>
  <c r="X31" i="11" s="1"/>
  <c r="X32" i="11" s="1"/>
  <c r="X33" i="11" s="1"/>
  <c r="W11" i="11"/>
  <c r="W11" i="13"/>
  <c r="W43" i="13"/>
  <c r="W27" i="13"/>
  <c r="W35" i="13"/>
  <c r="X31" i="13" s="1"/>
  <c r="X32" i="13" s="1"/>
  <c r="X33" i="13" s="1"/>
  <c r="W19" i="13"/>
  <c r="V73" i="13"/>
  <c r="V82" i="13" s="1"/>
  <c r="V76" i="13" s="1"/>
  <c r="U81" i="9"/>
  <c r="U90" i="9"/>
  <c r="U99" i="9" s="1"/>
  <c r="U81" i="11"/>
  <c r="U90" i="11"/>
  <c r="U99" i="11" s="1"/>
  <c r="T113" i="13"/>
  <c r="U81" i="13"/>
  <c r="U79" i="13"/>
  <c r="U80" i="13"/>
  <c r="U77" i="13"/>
  <c r="U78" i="13"/>
  <c r="U84" i="13"/>
  <c r="V78" i="11"/>
  <c r="V87" i="11" s="1"/>
  <c r="V72" i="11"/>
  <c r="V63" i="9" l="1"/>
  <c r="V62" i="9"/>
  <c r="V66" i="9"/>
  <c r="V64" i="9"/>
  <c r="V65" i="9"/>
  <c r="X7" i="9"/>
  <c r="X8" i="9" s="1"/>
  <c r="X9" i="9" s="1"/>
  <c r="W12" i="9"/>
  <c r="W13" i="9" s="1"/>
  <c r="X15" i="9"/>
  <c r="X16" i="9" s="1"/>
  <c r="X17" i="9" s="1"/>
  <c r="W20" i="9"/>
  <c r="W21" i="9" s="1"/>
  <c r="W56" i="9"/>
  <c r="W20" i="11"/>
  <c r="W47" i="9"/>
  <c r="W52" i="9" s="1"/>
  <c r="X39" i="9"/>
  <c r="X40" i="9" s="1"/>
  <c r="X41" i="9" s="1"/>
  <c r="W44" i="9"/>
  <c r="W45" i="9" s="1"/>
  <c r="W47" i="5"/>
  <c r="W56" i="5" s="1"/>
  <c r="W65" i="5" s="1"/>
  <c r="W56" i="13"/>
  <c r="X23" i="9"/>
  <c r="X24" i="9" s="1"/>
  <c r="X25" i="9" s="1"/>
  <c r="W28" i="9"/>
  <c r="W29" i="9" s="1"/>
  <c r="V70" i="9"/>
  <c r="X31" i="9"/>
  <c r="X32" i="9" s="1"/>
  <c r="X33" i="9" s="1"/>
  <c r="W36" i="9"/>
  <c r="W37" i="9" s="1"/>
  <c r="T95" i="13"/>
  <c r="X15" i="13"/>
  <c r="W20" i="13"/>
  <c r="X7" i="11"/>
  <c r="W12" i="11"/>
  <c r="W21" i="11"/>
  <c r="W36" i="13"/>
  <c r="X15" i="5"/>
  <c r="X16" i="5" s="1"/>
  <c r="X17" i="5" s="1"/>
  <c r="W20" i="5"/>
  <c r="W21" i="5" s="1"/>
  <c r="X23" i="13"/>
  <c r="X24" i="13" s="1"/>
  <c r="X25" i="13" s="1"/>
  <c r="W28" i="13"/>
  <c r="W47" i="13"/>
  <c r="W51" i="11"/>
  <c r="X7" i="5"/>
  <c r="W12" i="5"/>
  <c r="X31" i="5"/>
  <c r="W36" i="5"/>
  <c r="W37" i="5" s="1"/>
  <c r="X23" i="11"/>
  <c r="X24" i="11" s="1"/>
  <c r="X25" i="11" s="1"/>
  <c r="W28" i="11"/>
  <c r="W36" i="11"/>
  <c r="W47" i="11"/>
  <c r="X23" i="5"/>
  <c r="X24" i="5" s="1"/>
  <c r="X25" i="5" s="1"/>
  <c r="W28" i="5"/>
  <c r="X39" i="11"/>
  <c r="X40" i="11" s="1"/>
  <c r="X41" i="11" s="1"/>
  <c r="W44" i="11"/>
  <c r="X39" i="13"/>
  <c r="X40" i="13" s="1"/>
  <c r="X41" i="13" s="1"/>
  <c r="W44" i="13"/>
  <c r="W44" i="5"/>
  <c r="W45" i="5" s="1"/>
  <c r="X7" i="13"/>
  <c r="W12" i="13"/>
  <c r="W13" i="13" s="1"/>
  <c r="W51" i="13"/>
  <c r="W56" i="11"/>
  <c r="V74" i="13"/>
  <c r="U92" i="13"/>
  <c r="U101" i="13" s="1"/>
  <c r="U86" i="13"/>
  <c r="V75" i="11"/>
  <c r="V84" i="11" s="1"/>
  <c r="V92" i="11" s="1"/>
  <c r="V101" i="11" s="1"/>
  <c r="V73" i="11"/>
  <c r="V82" i="11" s="1"/>
  <c r="V74" i="11"/>
  <c r="V83" i="11" s="1"/>
  <c r="V91" i="11" s="1"/>
  <c r="V100" i="11" s="1"/>
  <c r="V76" i="11"/>
  <c r="V85" i="11" s="1"/>
  <c r="V93" i="11" s="1"/>
  <c r="V102" i="11" s="1"/>
  <c r="V77" i="11"/>
  <c r="V86" i="11" s="1"/>
  <c r="V94" i="11" s="1"/>
  <c r="V103" i="11" s="1"/>
  <c r="W50" i="5" l="1"/>
  <c r="X50" i="9"/>
  <c r="W53" i="9"/>
  <c r="X42" i="9"/>
  <c r="X26" i="9"/>
  <c r="X34" i="9"/>
  <c r="X18" i="9"/>
  <c r="X10" i="9"/>
  <c r="W57" i="9"/>
  <c r="W58" i="9" s="1"/>
  <c r="V72" i="9"/>
  <c r="V78" i="9"/>
  <c r="V87" i="9" s="1"/>
  <c r="W57" i="13"/>
  <c r="W58" i="13" s="1"/>
  <c r="W37" i="11"/>
  <c r="W52" i="11"/>
  <c r="W13" i="11"/>
  <c r="X8" i="11"/>
  <c r="X9" i="11" s="1"/>
  <c r="W29" i="13"/>
  <c r="W21" i="13"/>
  <c r="X16" i="13"/>
  <c r="X17" i="13" s="1"/>
  <c r="W45" i="11"/>
  <c r="W52" i="13"/>
  <c r="X50" i="13" s="1"/>
  <c r="W29" i="5"/>
  <c r="W37" i="13"/>
  <c r="W54" i="5"/>
  <c r="W63" i="5" s="1"/>
  <c r="W71" i="5" s="1"/>
  <c r="W80" i="5" s="1"/>
  <c r="W51" i="5"/>
  <c r="W60" i="5" s="1"/>
  <c r="W55" i="5"/>
  <c r="W64" i="5" s="1"/>
  <c r="W72" i="5" s="1"/>
  <c r="W81" i="5" s="1"/>
  <c r="W53" i="5"/>
  <c r="W62" i="5" s="1"/>
  <c r="W70" i="5" s="1"/>
  <c r="W79" i="5" s="1"/>
  <c r="W52" i="5"/>
  <c r="W61" i="5" s="1"/>
  <c r="W69" i="5" s="1"/>
  <c r="W78" i="5" s="1"/>
  <c r="W45" i="13"/>
  <c r="X32" i="5"/>
  <c r="X33" i="5" s="1"/>
  <c r="W13" i="5"/>
  <c r="W29" i="11"/>
  <c r="W57" i="11"/>
  <c r="W58" i="11" s="1"/>
  <c r="X8" i="13"/>
  <c r="X9" i="13" s="1"/>
  <c r="X8" i="5"/>
  <c r="X9" i="5" s="1"/>
  <c r="V90" i="11"/>
  <c r="V99" i="11" s="1"/>
  <c r="V81" i="11"/>
  <c r="U87" i="13"/>
  <c r="U96" i="13" s="1"/>
  <c r="U90" i="13"/>
  <c r="U99" i="13" s="1"/>
  <c r="U107" i="13" s="1"/>
  <c r="U116" i="13" s="1"/>
  <c r="U91" i="13"/>
  <c r="U100" i="13" s="1"/>
  <c r="U108" i="13" s="1"/>
  <c r="U117" i="13" s="1"/>
  <c r="U88" i="13"/>
  <c r="U97" i="13" s="1"/>
  <c r="U105" i="13" s="1"/>
  <c r="U114" i="13" s="1"/>
  <c r="U89" i="13"/>
  <c r="U98" i="13" s="1"/>
  <c r="U106" i="13" s="1"/>
  <c r="U115" i="13" s="1"/>
  <c r="V81" i="13"/>
  <c r="V79" i="13"/>
  <c r="V80" i="13"/>
  <c r="V78" i="13"/>
  <c r="V77" i="13"/>
  <c r="V84" i="13"/>
  <c r="X55" i="13" l="1"/>
  <c r="X11" i="9"/>
  <c r="Y7" i="9" s="1"/>
  <c r="V75" i="9"/>
  <c r="V84" i="9" s="1"/>
  <c r="V92" i="9" s="1"/>
  <c r="V101" i="9" s="1"/>
  <c r="V73" i="9"/>
  <c r="V82" i="9" s="1"/>
  <c r="V74" i="9"/>
  <c r="V83" i="9" s="1"/>
  <c r="V91" i="9" s="1"/>
  <c r="V100" i="9" s="1"/>
  <c r="V77" i="9"/>
  <c r="V86" i="9" s="1"/>
  <c r="V94" i="9" s="1"/>
  <c r="V103" i="9" s="1"/>
  <c r="V76" i="9"/>
  <c r="V85" i="9" s="1"/>
  <c r="V93" i="9" s="1"/>
  <c r="V102" i="9" s="1"/>
  <c r="X55" i="9"/>
  <c r="X47" i="9"/>
  <c r="X27" i="9"/>
  <c r="W61" i="9"/>
  <c r="X12" i="9"/>
  <c r="X13" i="9" s="1"/>
  <c r="X19" i="9"/>
  <c r="X35" i="9"/>
  <c r="X43" i="9"/>
  <c r="W67" i="9"/>
  <c r="W61" i="11"/>
  <c r="W53" i="11"/>
  <c r="W67" i="11" s="1"/>
  <c r="X42" i="5"/>
  <c r="X10" i="5"/>
  <c r="X18" i="5"/>
  <c r="X34" i="5"/>
  <c r="X26" i="5"/>
  <c r="X34" i="13"/>
  <c r="X42" i="13"/>
  <c r="X26" i="13"/>
  <c r="X18" i="13"/>
  <c r="X10" i="13"/>
  <c r="X42" i="11"/>
  <c r="X26" i="11"/>
  <c r="X34" i="11"/>
  <c r="X10" i="11"/>
  <c r="X18" i="11"/>
  <c r="X50" i="11"/>
  <c r="W53" i="13"/>
  <c r="W66" i="13" s="1"/>
  <c r="W72" i="13" s="1"/>
  <c r="W73" i="13" s="1"/>
  <c r="W60" i="13"/>
  <c r="Y8" i="9"/>
  <c r="Y9" i="9" s="1"/>
  <c r="W68" i="5"/>
  <c r="W77" i="5" s="1"/>
  <c r="W59" i="5"/>
  <c r="X55" i="11"/>
  <c r="U104" i="13"/>
  <c r="U113" i="13" s="1"/>
  <c r="U95" i="13"/>
  <c r="V92" i="13"/>
  <c r="V101" i="13" s="1"/>
  <c r="V86" i="13"/>
  <c r="X51" i="9" l="1"/>
  <c r="X52" i="9" s="1"/>
  <c r="X44" i="9"/>
  <c r="X45" i="9" s="1"/>
  <c r="Y39" i="9"/>
  <c r="Y40" i="9" s="1"/>
  <c r="Y41" i="9" s="1"/>
  <c r="Y15" i="9"/>
  <c r="Y16" i="9" s="1"/>
  <c r="Y17" i="9" s="1"/>
  <c r="X20" i="9"/>
  <c r="X21" i="9" s="1"/>
  <c r="W66" i="9"/>
  <c r="W62" i="9"/>
  <c r="W63" i="9"/>
  <c r="W64" i="9"/>
  <c r="W65" i="9"/>
  <c r="W70" i="9"/>
  <c r="V90" i="9"/>
  <c r="V99" i="9" s="1"/>
  <c r="V81" i="9"/>
  <c r="X36" i="9"/>
  <c r="X37" i="9" s="1"/>
  <c r="Y31" i="9"/>
  <c r="Y32" i="9" s="1"/>
  <c r="Y33" i="9" s="1"/>
  <c r="X56" i="9"/>
  <c r="X57" i="9" s="1"/>
  <c r="Y23" i="9"/>
  <c r="Y24" i="9" s="1"/>
  <c r="Y25" i="9" s="1"/>
  <c r="X28" i="9"/>
  <c r="X29" i="9" s="1"/>
  <c r="X35" i="13"/>
  <c r="X11" i="13"/>
  <c r="Y7" i="13" s="1"/>
  <c r="X43" i="13"/>
  <c r="X27" i="13"/>
  <c r="X19" i="13"/>
  <c r="X35" i="5"/>
  <c r="Y31" i="5" s="1"/>
  <c r="Y32" i="5" s="1"/>
  <c r="Y33" i="5" s="1"/>
  <c r="X27" i="5"/>
  <c r="X43" i="5"/>
  <c r="Y39" i="5" s="1"/>
  <c r="Y40" i="5" s="1"/>
  <c r="Y41" i="5" s="1"/>
  <c r="X19" i="5"/>
  <c r="Y15" i="5" s="1"/>
  <c r="Y16" i="5" s="1"/>
  <c r="Y17" i="5" s="1"/>
  <c r="X11" i="5"/>
  <c r="W65" i="11"/>
  <c r="W66" i="11"/>
  <c r="W70" i="11"/>
  <c r="W63" i="11"/>
  <c r="W64" i="11"/>
  <c r="W62" i="11"/>
  <c r="X53" i="9"/>
  <c r="W65" i="13"/>
  <c r="W62" i="13"/>
  <c r="W63" i="13"/>
  <c r="W61" i="13"/>
  <c r="W64" i="13"/>
  <c r="W69" i="13"/>
  <c r="Y50" i="9"/>
  <c r="X43" i="11"/>
  <c r="X27" i="11"/>
  <c r="X19" i="11"/>
  <c r="X11" i="11"/>
  <c r="X35" i="11"/>
  <c r="X20" i="5"/>
  <c r="V90" i="13"/>
  <c r="V99" i="13" s="1"/>
  <c r="V107" i="13" s="1"/>
  <c r="V116" i="13" s="1"/>
  <c r="V91" i="13"/>
  <c r="V100" i="13" s="1"/>
  <c r="V108" i="13" s="1"/>
  <c r="V117" i="13" s="1"/>
  <c r="V88" i="13"/>
  <c r="V97" i="13" s="1"/>
  <c r="V105" i="13" s="1"/>
  <c r="V114" i="13" s="1"/>
  <c r="V87" i="13"/>
  <c r="V96" i="13" s="1"/>
  <c r="V89" i="13"/>
  <c r="V98" i="13" s="1"/>
  <c r="V106" i="13" s="1"/>
  <c r="V115" i="13" s="1"/>
  <c r="X36" i="5" l="1"/>
  <c r="Y42" i="9"/>
  <c r="X58" i="9"/>
  <c r="X67" i="9" s="1"/>
  <c r="X61" i="9"/>
  <c r="X62" i="9" s="1"/>
  <c r="Y55" i="9"/>
  <c r="W72" i="9"/>
  <c r="W78" i="9"/>
  <c r="W87" i="9" s="1"/>
  <c r="Y34" i="9"/>
  <c r="Y18" i="9"/>
  <c r="Y10" i="9"/>
  <c r="Y26" i="9"/>
  <c r="Y23" i="11"/>
  <c r="Y24" i="11" s="1"/>
  <c r="Y25" i="11" s="1"/>
  <c r="X28" i="11"/>
  <c r="Y7" i="5"/>
  <c r="X12" i="5"/>
  <c r="Y23" i="13"/>
  <c r="Y24" i="13" s="1"/>
  <c r="Y25" i="13" s="1"/>
  <c r="X28" i="13"/>
  <c r="X29" i="13" s="1"/>
  <c r="Y39" i="11"/>
  <c r="Y40" i="11" s="1"/>
  <c r="Y41" i="11" s="1"/>
  <c r="X44" i="11"/>
  <c r="Y39" i="13"/>
  <c r="Y40" i="13" s="1"/>
  <c r="Y41" i="13" s="1"/>
  <c r="X44" i="13"/>
  <c r="X45" i="13" s="1"/>
  <c r="X21" i="5"/>
  <c r="X37" i="5"/>
  <c r="X47" i="11"/>
  <c r="Y8" i="13"/>
  <c r="Y9" i="13" s="1"/>
  <c r="X56" i="11"/>
  <c r="W78" i="11"/>
  <c r="W87" i="11" s="1"/>
  <c r="W72" i="11"/>
  <c r="Y23" i="5"/>
  <c r="Y24" i="5" s="1"/>
  <c r="Y25" i="5" s="1"/>
  <c r="X28" i="5"/>
  <c r="Y31" i="13"/>
  <c r="Y32" i="13" s="1"/>
  <c r="Y33" i="13" s="1"/>
  <c r="X36" i="13"/>
  <c r="X47" i="13"/>
  <c r="Y31" i="11"/>
  <c r="Y32" i="11" s="1"/>
  <c r="Y33" i="11" s="1"/>
  <c r="X36" i="11"/>
  <c r="X47" i="5"/>
  <c r="X51" i="13"/>
  <c r="W82" i="13"/>
  <c r="W76" i="13" s="1"/>
  <c r="X51" i="11"/>
  <c r="X12" i="11"/>
  <c r="X13" i="11" s="1"/>
  <c r="Y7" i="11"/>
  <c r="X56" i="13"/>
  <c r="Y15" i="11"/>
  <c r="Y16" i="11" s="1"/>
  <c r="Y17" i="11" s="1"/>
  <c r="X20" i="11"/>
  <c r="X21" i="11" s="1"/>
  <c r="X66" i="9"/>
  <c r="X64" i="9"/>
  <c r="X65" i="9"/>
  <c r="X63" i="9"/>
  <c r="X44" i="5"/>
  <c r="Y15" i="13"/>
  <c r="Y16" i="13" s="1"/>
  <c r="Y17" i="13" s="1"/>
  <c r="X20" i="13"/>
  <c r="X21" i="13" s="1"/>
  <c r="X12" i="13"/>
  <c r="V95" i="13"/>
  <c r="V104" i="13"/>
  <c r="V113" i="13" s="1"/>
  <c r="X52" i="11" l="1"/>
  <c r="X70" i="9"/>
  <c r="Y43" i="9"/>
  <c r="Y44" i="9" s="1"/>
  <c r="Y45" i="9" s="1"/>
  <c r="B45" i="9" s="1"/>
  <c r="Y35" i="9"/>
  <c r="Y36" i="9" s="1"/>
  <c r="Y37" i="9" s="1"/>
  <c r="B37" i="9" s="1"/>
  <c r="W73" i="9"/>
  <c r="W82" i="9" s="1"/>
  <c r="W77" i="9"/>
  <c r="W86" i="9" s="1"/>
  <c r="W94" i="9" s="1"/>
  <c r="W103" i="9" s="1"/>
  <c r="W75" i="9"/>
  <c r="W84" i="9" s="1"/>
  <c r="W92" i="9" s="1"/>
  <c r="W101" i="9" s="1"/>
  <c r="W74" i="9"/>
  <c r="W83" i="9" s="1"/>
  <c r="W91" i="9" s="1"/>
  <c r="W100" i="9" s="1"/>
  <c r="W76" i="9"/>
  <c r="W85" i="9" s="1"/>
  <c r="W93" i="9" s="1"/>
  <c r="W102" i="9" s="1"/>
  <c r="Y11" i="9"/>
  <c r="Y27" i="9"/>
  <c r="Y28" i="9" s="1"/>
  <c r="Y29" i="9" s="1"/>
  <c r="B29" i="9" s="1"/>
  <c r="Y19" i="9"/>
  <c r="Y20" i="9" s="1"/>
  <c r="Y21" i="9" s="1"/>
  <c r="B21" i="9" s="1"/>
  <c r="X57" i="11"/>
  <c r="X58" i="11" s="1"/>
  <c r="X13" i="13"/>
  <c r="W74" i="13"/>
  <c r="X37" i="13"/>
  <c r="Y34" i="13"/>
  <c r="Y26" i="13"/>
  <c r="Y42" i="13"/>
  <c r="Y18" i="13"/>
  <c r="Y10" i="13"/>
  <c r="X13" i="5"/>
  <c r="Y8" i="5"/>
  <c r="Y9" i="5" s="1"/>
  <c r="X52" i="13"/>
  <c r="X50" i="5"/>
  <c r="X56" i="5"/>
  <c r="X65" i="5" s="1"/>
  <c r="X29" i="11"/>
  <c r="Y50" i="11"/>
  <c r="X53" i="11"/>
  <c r="X61" i="11"/>
  <c r="X29" i="5"/>
  <c r="X57" i="13"/>
  <c r="X58" i="13" s="1"/>
  <c r="W76" i="11"/>
  <c r="W85" i="11" s="1"/>
  <c r="W93" i="11" s="1"/>
  <c r="W102" i="11" s="1"/>
  <c r="W75" i="11"/>
  <c r="W84" i="11" s="1"/>
  <c r="W92" i="11" s="1"/>
  <c r="W101" i="11" s="1"/>
  <c r="W73" i="11"/>
  <c r="W82" i="11" s="1"/>
  <c r="W74" i="11"/>
  <c r="W83" i="11" s="1"/>
  <c r="W91" i="11" s="1"/>
  <c r="W100" i="11" s="1"/>
  <c r="W77" i="11"/>
  <c r="W86" i="11" s="1"/>
  <c r="W94" i="11" s="1"/>
  <c r="W103" i="11" s="1"/>
  <c r="Y35" i="13"/>
  <c r="X72" i="9"/>
  <c r="X78" i="9"/>
  <c r="X87" i="9" s="1"/>
  <c r="X45" i="5"/>
  <c r="Y8" i="11"/>
  <c r="Y9" i="11" s="1"/>
  <c r="X37" i="11"/>
  <c r="X45" i="11"/>
  <c r="X67" i="11" l="1"/>
  <c r="X70" i="11"/>
  <c r="Y19" i="13"/>
  <c r="Y36" i="13"/>
  <c r="Y37" i="13" s="1"/>
  <c r="B37" i="13" s="1"/>
  <c r="Y47" i="9"/>
  <c r="Y12" i="9"/>
  <c r="Y13" i="9" s="1"/>
  <c r="B13" i="9" s="1"/>
  <c r="Y51" i="9"/>
  <c r="Y52" i="9" s="1"/>
  <c r="Y56" i="9"/>
  <c r="Y55" i="11"/>
  <c r="W81" i="9"/>
  <c r="W90" i="9"/>
  <c r="W99" i="9" s="1"/>
  <c r="X78" i="11"/>
  <c r="X87" i="11" s="1"/>
  <c r="X72" i="11"/>
  <c r="Y10" i="5"/>
  <c r="Y18" i="5"/>
  <c r="Y26" i="5"/>
  <c r="Y34" i="5"/>
  <c r="Y42" i="5"/>
  <c r="Y20" i="13"/>
  <c r="Y21" i="13" s="1"/>
  <c r="B21" i="13" s="1"/>
  <c r="X75" i="9"/>
  <c r="X84" i="9" s="1"/>
  <c r="X92" i="9" s="1"/>
  <c r="X74" i="9"/>
  <c r="X83" i="9" s="1"/>
  <c r="X91" i="9" s="1"/>
  <c r="X77" i="9"/>
  <c r="X86" i="9" s="1"/>
  <c r="X94" i="9" s="1"/>
  <c r="X73" i="9"/>
  <c r="X82" i="9" s="1"/>
  <c r="X76" i="9"/>
  <c r="X85" i="9" s="1"/>
  <c r="X93" i="9" s="1"/>
  <c r="Y55" i="13"/>
  <c r="X53" i="5"/>
  <c r="X62" i="5" s="1"/>
  <c r="X70" i="5" s="1"/>
  <c r="X54" i="5"/>
  <c r="X63" i="5" s="1"/>
  <c r="X71" i="5" s="1"/>
  <c r="X55" i="5"/>
  <c r="X64" i="5" s="1"/>
  <c r="X72" i="5" s="1"/>
  <c r="X51" i="5"/>
  <c r="X60" i="5" s="1"/>
  <c r="X52" i="5"/>
  <c r="X61" i="5" s="1"/>
  <c r="X69" i="5" s="1"/>
  <c r="X63" i="11"/>
  <c r="X65" i="11"/>
  <c r="X64" i="11"/>
  <c r="X62" i="11"/>
  <c r="X66" i="11"/>
  <c r="Y50" i="13"/>
  <c r="X53" i="13"/>
  <c r="X66" i="13" s="1"/>
  <c r="X72" i="13" s="1"/>
  <c r="X73" i="13" s="1"/>
  <c r="X60" i="13"/>
  <c r="W81" i="11"/>
  <c r="W90" i="11"/>
  <c r="W99" i="11" s="1"/>
  <c r="Y43" i="13"/>
  <c r="Y44" i="13" s="1"/>
  <c r="Y45" i="13" s="1"/>
  <c r="B45" i="13" s="1"/>
  <c r="Y42" i="11"/>
  <c r="Y18" i="11"/>
  <c r="Y10" i="11"/>
  <c r="Y34" i="11"/>
  <c r="Y26" i="11"/>
  <c r="Y27" i="13"/>
  <c r="Y28" i="13" s="1"/>
  <c r="Y29" i="13" s="1"/>
  <c r="B29" i="13" s="1"/>
  <c r="Y11" i="13"/>
  <c r="Y12" i="13" s="1"/>
  <c r="Y13" i="13" s="1"/>
  <c r="B13" i="13" s="1"/>
  <c r="W78" i="13"/>
  <c r="W80" i="13"/>
  <c r="W77" i="13"/>
  <c r="W79" i="13"/>
  <c r="W81" i="13"/>
  <c r="W84" i="13"/>
  <c r="Y57" i="9" l="1"/>
  <c r="Y58" i="9" s="1"/>
  <c r="Y53" i="9"/>
  <c r="Y67" i="9" s="1"/>
  <c r="Y61" i="9"/>
  <c r="Y56" i="13"/>
  <c r="Y47" i="13"/>
  <c r="Y57" i="13" s="1"/>
  <c r="Y58" i="13" s="1"/>
  <c r="Y51" i="13"/>
  <c r="Y52" i="13" s="1"/>
  <c r="X102" i="9"/>
  <c r="W92" i="13"/>
  <c r="W101" i="13" s="1"/>
  <c r="W86" i="13"/>
  <c r="X64" i="13"/>
  <c r="X61" i="13"/>
  <c r="X65" i="13"/>
  <c r="X62" i="13"/>
  <c r="X63" i="13"/>
  <c r="X69" i="13"/>
  <c r="X78" i="5"/>
  <c r="X90" i="9"/>
  <c r="X81" i="9"/>
  <c r="X68" i="5"/>
  <c r="X59" i="5"/>
  <c r="X103" i="9"/>
  <c r="X81" i="5"/>
  <c r="X80" i="5"/>
  <c r="X101" i="9"/>
  <c r="Y27" i="5"/>
  <c r="Y28" i="5" s="1"/>
  <c r="Y29" i="5" s="1"/>
  <c r="B29" i="5" s="1"/>
  <c r="Y19" i="5"/>
  <c r="Y20" i="5" s="1"/>
  <c r="Y21" i="5" s="1"/>
  <c r="B21" i="5" s="1"/>
  <c r="Y11" i="5"/>
  <c r="Y12" i="5" s="1"/>
  <c r="Y13" i="5" s="1"/>
  <c r="B13" i="5" s="1"/>
  <c r="Y35" i="5"/>
  <c r="Y36" i="5" s="1"/>
  <c r="Y37" i="5" s="1"/>
  <c r="B37" i="5" s="1"/>
  <c r="Y43" i="5"/>
  <c r="Y44" i="5" s="1"/>
  <c r="Y45" i="5" s="1"/>
  <c r="B45" i="5" s="1"/>
  <c r="X100" i="9"/>
  <c r="X79" i="5"/>
  <c r="X74" i="11"/>
  <c r="X83" i="11" s="1"/>
  <c r="X91" i="11" s="1"/>
  <c r="X76" i="11"/>
  <c r="X85" i="11" s="1"/>
  <c r="X93" i="11" s="1"/>
  <c r="X77" i="11"/>
  <c r="X86" i="11" s="1"/>
  <c r="X94" i="11" s="1"/>
  <c r="X73" i="11"/>
  <c r="X82" i="11" s="1"/>
  <c r="X75" i="11"/>
  <c r="X84" i="11" s="1"/>
  <c r="X92" i="11" s="1"/>
  <c r="Y19" i="11"/>
  <c r="Y20" i="11" s="1"/>
  <c r="Y21" i="11" s="1"/>
  <c r="B21" i="11" s="1"/>
  <c r="Y11" i="11"/>
  <c r="Y12" i="11" s="1"/>
  <c r="Y13" i="11" s="1"/>
  <c r="B13" i="11" s="1"/>
  <c r="Y27" i="11"/>
  <c r="Y28" i="11" s="1"/>
  <c r="Y29" i="11" s="1"/>
  <c r="B29" i="11" s="1"/>
  <c r="Y35" i="11"/>
  <c r="Y36" i="11" s="1"/>
  <c r="Y37" i="11" s="1"/>
  <c r="B37" i="11" s="1"/>
  <c r="Y43" i="11"/>
  <c r="Y44" i="11" s="1"/>
  <c r="Y45" i="11" s="1"/>
  <c r="B45" i="11" s="1"/>
  <c r="Y65" i="9" l="1"/>
  <c r="Y70" i="9"/>
  <c r="Y62" i="9"/>
  <c r="Y66" i="9"/>
  <c r="Y63" i="9"/>
  <c r="Y64" i="9"/>
  <c r="Y56" i="11"/>
  <c r="X100" i="11"/>
  <c r="W89" i="13"/>
  <c r="W98" i="13" s="1"/>
  <c r="W106" i="13" s="1"/>
  <c r="W115" i="13" s="1"/>
  <c r="W91" i="13"/>
  <c r="W100" i="13" s="1"/>
  <c r="W108" i="13" s="1"/>
  <c r="W117" i="13" s="1"/>
  <c r="W90" i="13"/>
  <c r="W99" i="13" s="1"/>
  <c r="W107" i="13" s="1"/>
  <c r="W116" i="13" s="1"/>
  <c r="W87" i="13"/>
  <c r="W96" i="13" s="1"/>
  <c r="W88" i="13"/>
  <c r="W97" i="13" s="1"/>
  <c r="W105" i="13" s="1"/>
  <c r="W114" i="13" s="1"/>
  <c r="X82" i="13"/>
  <c r="X76" i="13" s="1"/>
  <c r="X77" i="5"/>
  <c r="Y60" i="13"/>
  <c r="Y53" i="13"/>
  <c r="Y66" i="13" s="1"/>
  <c r="Y72" i="13" s="1"/>
  <c r="X90" i="11"/>
  <c r="X81" i="11"/>
  <c r="Y47" i="11"/>
  <c r="X101" i="11"/>
  <c r="Y51" i="11"/>
  <c r="Y47" i="5"/>
  <c r="X103" i="11"/>
  <c r="X102" i="11"/>
  <c r="X99" i="9"/>
  <c r="Y72" i="9" l="1"/>
  <c r="Y78" i="9"/>
  <c r="Y87" i="9" s="1"/>
  <c r="X99" i="11"/>
  <c r="Y56" i="5"/>
  <c r="Y65" i="5" s="1"/>
  <c r="Y50" i="5"/>
  <c r="Y52" i="11"/>
  <c r="W104" i="13"/>
  <c r="W113" i="13" s="1"/>
  <c r="W95" i="13"/>
  <c r="Y63" i="13"/>
  <c r="Y62" i="13"/>
  <c r="Y61" i="13"/>
  <c r="Y64" i="13"/>
  <c r="Y65" i="13"/>
  <c r="Y69" i="13"/>
  <c r="X74" i="13"/>
  <c r="Y73" i="13" s="1"/>
  <c r="Y57" i="11"/>
  <c r="Y58" i="11" s="1"/>
  <c r="Y77" i="9" l="1"/>
  <c r="Y86" i="9" s="1"/>
  <c r="Y94" i="9" s="1"/>
  <c r="Y76" i="9"/>
  <c r="Y85" i="9" s="1"/>
  <c r="Y93" i="9" s="1"/>
  <c r="Y75" i="9"/>
  <c r="Y84" i="9" s="1"/>
  <c r="Y92" i="9" s="1"/>
  <c r="Y73" i="9"/>
  <c r="Y82" i="9" s="1"/>
  <c r="Y74" i="9"/>
  <c r="Y83" i="9" s="1"/>
  <c r="Y91" i="9" s="1"/>
  <c r="Y53" i="5"/>
  <c r="Y62" i="5" s="1"/>
  <c r="Y70" i="5" s="1"/>
  <c r="Y54" i="5"/>
  <c r="Y63" i="5" s="1"/>
  <c r="Y71" i="5" s="1"/>
  <c r="Y55" i="5"/>
  <c r="Y64" i="5" s="1"/>
  <c r="Y72" i="5" s="1"/>
  <c r="Y52" i="5"/>
  <c r="Y61" i="5" s="1"/>
  <c r="Y69" i="5" s="1"/>
  <c r="Y51" i="5"/>
  <c r="Y60" i="5" s="1"/>
  <c r="X80" i="13"/>
  <c r="X77" i="13"/>
  <c r="X78" i="13"/>
  <c r="X81" i="13"/>
  <c r="X79" i="13"/>
  <c r="X84" i="13"/>
  <c r="Y82" i="13"/>
  <c r="Y76" i="13" s="1"/>
  <c r="Y53" i="11"/>
  <c r="Y67" i="11" s="1"/>
  <c r="Y61" i="11"/>
  <c r="Y90" i="9" l="1"/>
  <c r="Y81" i="9"/>
  <c r="B91" i="9"/>
  <c r="E7" i="8" s="1"/>
  <c r="E5" i="4" s="1"/>
  <c r="C91" i="9"/>
  <c r="G7" i="8" s="1"/>
  <c r="E6" i="4" s="1"/>
  <c r="Y100" i="9"/>
  <c r="D100" i="9" s="1"/>
  <c r="H7" i="8" s="1"/>
  <c r="E8" i="4" s="1"/>
  <c r="D91" i="9"/>
  <c r="F7" i="8" s="1"/>
  <c r="E7" i="4" s="1"/>
  <c r="Y101" i="9"/>
  <c r="D101" i="9" s="1"/>
  <c r="H8" i="8" s="1"/>
  <c r="F8" i="4" s="1"/>
  <c r="D92" i="9"/>
  <c r="F8" i="8" s="1"/>
  <c r="F7" i="4" s="1"/>
  <c r="B92" i="9"/>
  <c r="E8" i="8" s="1"/>
  <c r="F5" i="4" s="1"/>
  <c r="C92" i="9"/>
  <c r="G8" i="8" s="1"/>
  <c r="F6" i="4" s="1"/>
  <c r="C93" i="9"/>
  <c r="G9" i="8" s="1"/>
  <c r="G6" i="4" s="1"/>
  <c r="Y102" i="9"/>
  <c r="D102" i="9" s="1"/>
  <c r="H9" i="8" s="1"/>
  <c r="G8" i="4" s="1"/>
  <c r="D93" i="9"/>
  <c r="F9" i="8" s="1"/>
  <c r="G7" i="4" s="1"/>
  <c r="B93" i="9"/>
  <c r="E9" i="8" s="1"/>
  <c r="G5" i="4" s="1"/>
  <c r="B94" i="9"/>
  <c r="E10" i="8" s="1"/>
  <c r="H5" i="4" s="1"/>
  <c r="D94" i="9"/>
  <c r="F10" i="8" s="1"/>
  <c r="H7" i="4" s="1"/>
  <c r="C94" i="9"/>
  <c r="G10" i="8" s="1"/>
  <c r="H6" i="4" s="1"/>
  <c r="Y103" i="9"/>
  <c r="D103" i="9" s="1"/>
  <c r="H10" i="8" s="1"/>
  <c r="H8" i="4" s="1"/>
  <c r="C69" i="5"/>
  <c r="G7" i="1" s="1"/>
  <c r="E13" i="4" s="1"/>
  <c r="Y78" i="5"/>
  <c r="D78" i="5" s="1"/>
  <c r="H7" i="1" s="1"/>
  <c r="E15" i="4" s="1"/>
  <c r="B69" i="5"/>
  <c r="E7" i="1" s="1"/>
  <c r="E12" i="4" s="1"/>
  <c r="D69" i="5"/>
  <c r="F7" i="1" s="1"/>
  <c r="E14" i="4" s="1"/>
  <c r="X86" i="13"/>
  <c r="X92" i="13"/>
  <c r="X101" i="13" s="1"/>
  <c r="C72" i="5"/>
  <c r="G10" i="1" s="1"/>
  <c r="H13" i="4" s="1"/>
  <c r="Y81" i="5"/>
  <c r="D81" i="5" s="1"/>
  <c r="H10" i="1" s="1"/>
  <c r="H15" i="4" s="1"/>
  <c r="B72" i="5"/>
  <c r="E10" i="1" s="1"/>
  <c r="H12" i="4" s="1"/>
  <c r="D72" i="5"/>
  <c r="F10" i="1" s="1"/>
  <c r="H14" i="4" s="1"/>
  <c r="Y64" i="11"/>
  <c r="Y66" i="11"/>
  <c r="Y62" i="11"/>
  <c r="Y63" i="11"/>
  <c r="Y65" i="11"/>
  <c r="Y70" i="11"/>
  <c r="Y59" i="5"/>
  <c r="Y68" i="5"/>
  <c r="Y74" i="13"/>
  <c r="C71" i="5"/>
  <c r="G9" i="1" s="1"/>
  <c r="G13" i="4" s="1"/>
  <c r="Y80" i="5"/>
  <c r="D80" i="5" s="1"/>
  <c r="H9" i="1" s="1"/>
  <c r="G15" i="4" s="1"/>
  <c r="D71" i="5"/>
  <c r="F9" i="1" s="1"/>
  <c r="G14" i="4" s="1"/>
  <c r="B71" i="5"/>
  <c r="E9" i="1" s="1"/>
  <c r="G12" i="4" s="1"/>
  <c r="C70" i="5"/>
  <c r="G8" i="1" s="1"/>
  <c r="F13" i="4" s="1"/>
  <c r="Y79" i="5"/>
  <c r="D79" i="5" s="1"/>
  <c r="H8" i="1" s="1"/>
  <c r="F15" i="4" s="1"/>
  <c r="D70" i="5"/>
  <c r="F8" i="1" s="1"/>
  <c r="F14" i="4" s="1"/>
  <c r="B70" i="5"/>
  <c r="E8" i="1" s="1"/>
  <c r="F12" i="4" s="1"/>
  <c r="C90" i="9" l="1"/>
  <c r="G6" i="8" s="1"/>
  <c r="D6" i="4" s="1"/>
  <c r="B90" i="9"/>
  <c r="E6" i="8" s="1"/>
  <c r="D5" i="4" s="1"/>
  <c r="D90" i="9"/>
  <c r="F6" i="8" s="1"/>
  <c r="D7" i="4" s="1"/>
  <c r="Y99" i="9"/>
  <c r="D99" i="9" s="1"/>
  <c r="H6" i="8" s="1"/>
  <c r="D8" i="4" s="1"/>
  <c r="Y78" i="11"/>
  <c r="Y87" i="11" s="1"/>
  <c r="Y72" i="11"/>
  <c r="X87" i="13"/>
  <c r="X96" i="13" s="1"/>
  <c r="X89" i="13"/>
  <c r="X98" i="13" s="1"/>
  <c r="X106" i="13" s="1"/>
  <c r="X91" i="13"/>
  <c r="X100" i="13" s="1"/>
  <c r="X108" i="13" s="1"/>
  <c r="X90" i="13"/>
  <c r="X99" i="13" s="1"/>
  <c r="X107" i="13" s="1"/>
  <c r="X88" i="13"/>
  <c r="X97" i="13" s="1"/>
  <c r="X105" i="13" s="1"/>
  <c r="Y81" i="13"/>
  <c r="Y79" i="13"/>
  <c r="Y78" i="13"/>
  <c r="Y80" i="13"/>
  <c r="Y77" i="13"/>
  <c r="Y84" i="13"/>
  <c r="C68" i="5"/>
  <c r="G6" i="1" s="1"/>
  <c r="D13" i="4" s="1"/>
  <c r="Y77" i="5"/>
  <c r="D77" i="5" s="1"/>
  <c r="H6" i="1" s="1"/>
  <c r="D15" i="4" s="1"/>
  <c r="B68" i="5"/>
  <c r="E6" i="1" s="1"/>
  <c r="D12" i="4" s="1"/>
  <c r="D68" i="5"/>
  <c r="F6" i="1" s="1"/>
  <c r="D14" i="4" s="1"/>
  <c r="X95" i="13" l="1"/>
  <c r="X104" i="13"/>
  <c r="X117" i="13"/>
  <c r="Y75" i="11"/>
  <c r="Y84" i="11" s="1"/>
  <c r="Y92" i="11" s="1"/>
  <c r="Y73" i="11"/>
  <c r="Y82" i="11" s="1"/>
  <c r="Y77" i="11"/>
  <c r="Y86" i="11" s="1"/>
  <c r="Y94" i="11" s="1"/>
  <c r="Y74" i="11"/>
  <c r="Y83" i="11" s="1"/>
  <c r="Y91" i="11" s="1"/>
  <c r="Y76" i="11"/>
  <c r="Y85" i="11" s="1"/>
  <c r="Y93" i="11" s="1"/>
  <c r="X114" i="13"/>
  <c r="X116" i="13"/>
  <c r="Y92" i="13"/>
  <c r="Y101" i="13" s="1"/>
  <c r="Y86" i="13"/>
  <c r="X115" i="13"/>
  <c r="C92" i="11" l="1"/>
  <c r="G8" i="10" s="1"/>
  <c r="F20" i="4" s="1"/>
  <c r="Y101" i="11"/>
  <c r="D101" i="11" s="1"/>
  <c r="H8" i="10" s="1"/>
  <c r="F22" i="4" s="1"/>
  <c r="D92" i="11"/>
  <c r="F8" i="10" s="1"/>
  <c r="F21" i="4" s="1"/>
  <c r="B92" i="11"/>
  <c r="E8" i="10" s="1"/>
  <c r="F19" i="4" s="1"/>
  <c r="Y90" i="11"/>
  <c r="Y81" i="11"/>
  <c r="C93" i="11"/>
  <c r="G9" i="10" s="1"/>
  <c r="G20" i="4" s="1"/>
  <c r="Y102" i="11"/>
  <c r="D102" i="11" s="1"/>
  <c r="H9" i="10" s="1"/>
  <c r="G22" i="4" s="1"/>
  <c r="D93" i="11"/>
  <c r="F9" i="10" s="1"/>
  <c r="G21" i="4" s="1"/>
  <c r="B93" i="11"/>
  <c r="E9" i="10" s="1"/>
  <c r="G19" i="4" s="1"/>
  <c r="X113" i="13"/>
  <c r="C94" i="11"/>
  <c r="G10" i="10" s="1"/>
  <c r="H20" i="4" s="1"/>
  <c r="Y103" i="11"/>
  <c r="D103" i="11" s="1"/>
  <c r="H10" i="10" s="1"/>
  <c r="H22" i="4" s="1"/>
  <c r="B94" i="11"/>
  <c r="E10" i="10" s="1"/>
  <c r="H19" i="4" s="1"/>
  <c r="D94" i="11"/>
  <c r="F10" i="10" s="1"/>
  <c r="H21" i="4" s="1"/>
  <c r="Y88" i="13"/>
  <c r="Y97" i="13" s="1"/>
  <c r="Y105" i="13" s="1"/>
  <c r="C105" i="13" s="1"/>
  <c r="Y90" i="13"/>
  <c r="Y99" i="13" s="1"/>
  <c r="Y107" i="13" s="1"/>
  <c r="C107" i="13" s="1"/>
  <c r="Y87" i="13"/>
  <c r="Y96" i="13" s="1"/>
  <c r="Y91" i="13"/>
  <c r="Y100" i="13" s="1"/>
  <c r="Y108" i="13" s="1"/>
  <c r="C108" i="13" s="1"/>
  <c r="Y89" i="13"/>
  <c r="Y98" i="13" s="1"/>
  <c r="Y106" i="13" s="1"/>
  <c r="C106" i="13" s="1"/>
  <c r="C91" i="11"/>
  <c r="G7" i="10" s="1"/>
  <c r="E20" i="4" s="1"/>
  <c r="Y100" i="11"/>
  <c r="D100" i="11" s="1"/>
  <c r="H7" i="10" s="1"/>
  <c r="E22" i="4" s="1"/>
  <c r="B91" i="11"/>
  <c r="E7" i="10" s="1"/>
  <c r="E19" i="4" s="1"/>
  <c r="D91" i="11"/>
  <c r="F7" i="10" s="1"/>
  <c r="E21" i="4" s="1"/>
  <c r="C90" i="11" l="1"/>
  <c r="G6" i="10" s="1"/>
  <c r="D20" i="4" s="1"/>
  <c r="Y99" i="11"/>
  <c r="D99" i="11" s="1"/>
  <c r="H6" i="10" s="1"/>
  <c r="D22" i="4" s="1"/>
  <c r="D90" i="11"/>
  <c r="F6" i="10" s="1"/>
  <c r="D21" i="4" s="1"/>
  <c r="B90" i="11"/>
  <c r="E6" i="10" s="1"/>
  <c r="D19" i="4" s="1"/>
  <c r="G8" i="12"/>
  <c r="F27" i="4" s="1"/>
  <c r="Y115" i="13"/>
  <c r="D115" i="13" s="1"/>
  <c r="H8" i="12" s="1"/>
  <c r="F29" i="4" s="1"/>
  <c r="D106" i="13"/>
  <c r="F8" i="12" s="1"/>
  <c r="F28" i="4" s="1"/>
  <c r="B106" i="13"/>
  <c r="E8" i="12" s="1"/>
  <c r="F26" i="4" s="1"/>
  <c r="G10" i="12"/>
  <c r="H27" i="4" s="1"/>
  <c r="Y117" i="13"/>
  <c r="D117" i="13" s="1"/>
  <c r="H10" i="12" s="1"/>
  <c r="H29" i="4" s="1"/>
  <c r="D108" i="13"/>
  <c r="F10" i="12" s="1"/>
  <c r="H28" i="4" s="1"/>
  <c r="B108" i="13"/>
  <c r="E10" i="12" s="1"/>
  <c r="H26" i="4" s="1"/>
  <c r="Y95" i="13"/>
  <c r="Y104" i="13"/>
  <c r="G9" i="12"/>
  <c r="G27" i="4" s="1"/>
  <c r="Y116" i="13"/>
  <c r="D116" i="13" s="1"/>
  <c r="H9" i="12" s="1"/>
  <c r="G29" i="4" s="1"/>
  <c r="B107" i="13"/>
  <c r="E9" i="12" s="1"/>
  <c r="G26" i="4" s="1"/>
  <c r="D107" i="13"/>
  <c r="F9" i="12" s="1"/>
  <c r="G28" i="4" s="1"/>
  <c r="G7" i="12"/>
  <c r="E27" i="4" s="1"/>
  <c r="Y114" i="13"/>
  <c r="D114" i="13" s="1"/>
  <c r="H7" i="12" s="1"/>
  <c r="E29" i="4" s="1"/>
  <c r="D105" i="13"/>
  <c r="F7" i="12" s="1"/>
  <c r="E28" i="4" s="1"/>
  <c r="B105" i="13"/>
  <c r="E7" i="12" s="1"/>
  <c r="E26" i="4" s="1"/>
  <c r="C104" i="13" l="1"/>
  <c r="D104" i="13"/>
  <c r="F6" i="12" s="1"/>
  <c r="D28" i="4" s="1"/>
  <c r="G6" i="12"/>
  <c r="D27" i="4" s="1"/>
  <c r="Y113" i="13"/>
  <c r="B104" i="13"/>
  <c r="E6" i="12" s="1"/>
  <c r="D26" i="4" s="1"/>
  <c r="D113" i="13" l="1"/>
  <c r="H6" i="12" s="1"/>
  <c r="D29" i="4" s="1"/>
</calcChain>
</file>

<file path=xl/sharedStrings.xml><?xml version="1.0" encoding="utf-8"?>
<sst xmlns="http://schemas.openxmlformats.org/spreadsheetml/2006/main" count="266" uniqueCount="85">
  <si>
    <t>Investor Share Breakdown (%)</t>
  </si>
  <si>
    <t>Total Investment by Investor</t>
  </si>
  <si>
    <t>IRR</t>
  </si>
  <si>
    <t>Cash Multiple</t>
  </si>
  <si>
    <t>BCR Ratio</t>
  </si>
  <si>
    <t>Bobby</t>
  </si>
  <si>
    <t>Carl</t>
  </si>
  <si>
    <t>Derek</t>
  </si>
  <si>
    <t>Elizabeth</t>
  </si>
  <si>
    <t>WATERFALL STRUCTURE</t>
  </si>
  <si>
    <t>Equity Required (000's)</t>
  </si>
  <si>
    <t>Limited Members (Investors #2-5)</t>
  </si>
  <si>
    <t>Investor #1 (Manager)</t>
  </si>
  <si>
    <t>Preferred Return to ALL Investors (1st Hurdle)</t>
  </si>
  <si>
    <t>then</t>
  </si>
  <si>
    <t xml:space="preserve">1st Split to ALL Investors </t>
  </si>
  <si>
    <t xml:space="preserve">1st Incentive Split to Manager </t>
  </si>
  <si>
    <t xml:space="preserve">until </t>
  </si>
  <si>
    <t>Until ALL Investors get (2nd Hurdle)</t>
  </si>
  <si>
    <t>IRR AND</t>
  </si>
  <si>
    <t>x Gross Multiple, then</t>
  </si>
  <si>
    <t>Final Split to ALL Investors</t>
  </si>
  <si>
    <t>Final Incentive Split to Manager</t>
  </si>
  <si>
    <t>Year</t>
  </si>
  <si>
    <t>Equity Repaid</t>
  </si>
  <si>
    <t>Remaining Cashflow</t>
  </si>
  <si>
    <t>Investors Multiple Hurdle</t>
  </si>
  <si>
    <t>Paid Previously</t>
  </si>
  <si>
    <t>Split to Investors</t>
  </si>
  <si>
    <t>Split to Manager</t>
  </si>
  <si>
    <t>Investor IRR Hurdle Amount</t>
  </si>
  <si>
    <t>Actual to Investors</t>
  </si>
  <si>
    <t>Actual to Manager</t>
  </si>
  <si>
    <t>Remaining to Investors</t>
  </si>
  <si>
    <t>Remaining to Manager</t>
  </si>
  <si>
    <t>Total to Investors</t>
  </si>
  <si>
    <t>Total to Manager</t>
  </si>
  <si>
    <t>Final CF</t>
  </si>
  <si>
    <t>NPV</t>
  </si>
  <si>
    <t>Cash Mult</t>
  </si>
  <si>
    <t>YEAR</t>
  </si>
  <si>
    <t>Purchase</t>
  </si>
  <si>
    <t xml:space="preserve">   Gross Rental Revenue</t>
  </si>
  <si>
    <t xml:space="preserve">   Asset Management</t>
  </si>
  <si>
    <t xml:space="preserve">   Vacancy Allowance</t>
  </si>
  <si>
    <t>Net Rental Revenue</t>
  </si>
  <si>
    <t>Repair Reserve</t>
  </si>
  <si>
    <t>Property Tax</t>
  </si>
  <si>
    <t>Insurance</t>
  </si>
  <si>
    <t>Util. Coverage</t>
  </si>
  <si>
    <t>Net Revenue before Debt Service</t>
  </si>
  <si>
    <t>Sale Proceeds</t>
  </si>
  <si>
    <t>Unleveraged Cash Flow</t>
  </si>
  <si>
    <t>Debt Service</t>
  </si>
  <si>
    <t xml:space="preserve">   Interest</t>
  </si>
  <si>
    <t xml:space="preserve">   Principal Paid</t>
  </si>
  <si>
    <t>Total Debt Service</t>
  </si>
  <si>
    <t>Loan Balance</t>
  </si>
  <si>
    <t>Leveraged Cash Flow</t>
  </si>
  <si>
    <t>Return on Total Investment Cost</t>
  </si>
  <si>
    <t>Return on Equity Investment</t>
  </si>
  <si>
    <t>Product of WCI Education, Copyright 2012</t>
  </si>
  <si>
    <t>Yes</t>
  </si>
  <si>
    <t>No</t>
  </si>
  <si>
    <t>Total Project Investment</t>
  </si>
  <si>
    <t>Cash Flow From Investment</t>
  </si>
  <si>
    <t>Discount Rate</t>
  </si>
  <si>
    <t>Discounted Factor for BCR</t>
  </si>
  <si>
    <t>Catch up to Manager</t>
  </si>
  <si>
    <t>To ALL Investors</t>
  </si>
  <si>
    <t>% Investment</t>
  </si>
  <si>
    <t>No Waterfall</t>
  </si>
  <si>
    <t>2-Tier Waterfall</t>
  </si>
  <si>
    <t>3-Tier Waterfall</t>
  </si>
  <si>
    <t>Manager Catchup</t>
  </si>
  <si>
    <t>Investor During Manager Catchup</t>
  </si>
  <si>
    <t>Catch up Split to Managers</t>
  </si>
  <si>
    <t>Paid So Far</t>
  </si>
  <si>
    <t>NOTE: ALL of the waterfall examples here are based on the cashflow from this worksheet (row 26).  The purpose is to demonstrate how different structures affect the individual investors assuming the exact same investment econnomics.</t>
  </si>
  <si>
    <t>Multiplier</t>
  </si>
  <si>
    <t>Catch up Hurdle</t>
  </si>
  <si>
    <t>To Manager Catch up</t>
  </si>
  <si>
    <t>x Cash Multiple, then</t>
  </si>
  <si>
    <t>Cumulative Returns</t>
  </si>
  <si>
    <t>Albert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</si>
</sst>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_(&quot;$&quot;* \(#,##0.00\);_(&quot;$&quot;* &quot;-&quot;??_);_(@_)"/>
    <numFmt numFmtId="43" formatCode="_(* #,##0.00_);_(* \(#,##0.00\);_(* &quot;-&quot;??_);_(@_)"/>
    <numFmt numFmtId="164" formatCode="_(&quot;$&quot;* #,##0_);_(&quot;$&quot;* \(#,##0\);_(&quot;$&quot;* &quot;-&quot;??_);_(@_)"/>
    <numFmt numFmtId="165" formatCode="0.0%"/>
    <numFmt numFmtId="166" formatCode="_(&quot;$&quot;* #,##0.0_);_(&quot;$&quot;* \(#,##0.0\);_(&quot;$&quot;* &quot;-&quot;?_);_(@_)"/>
    <numFmt numFmtId="167" formatCode="_(* #,##0_);_(* \(#,##0\);_(* &quot;-&quot;??_);_(@_)"/>
    <numFmt numFmtId="168" formatCode="[&gt;1]&quot;10Q: &quot;0&quot; qtrs&quot;;&quot;10Q: &quot;0&quot; qtr&quot;"/>
    <numFmt numFmtId="169" formatCode="&quot;$&quot;#,##0.00_);[Red]\(&quot;$&quot;#,##0.00\);&quot;--  &quot;;_(@_)"/>
    <numFmt numFmtId="170" formatCode="mmm\-d\-yyyy"/>
    <numFmt numFmtId="171" formatCode="mmm\-dd\-yy"/>
    <numFmt numFmtId="172" formatCode="mmm\-dd\-yyyy"/>
    <numFmt numFmtId="173" formatCode="mmm\-yyyy"/>
    <numFmt numFmtId="174" formatCode="#,##0.0_);[Red]\(#,##0.0\)"/>
    <numFmt numFmtId="175" formatCode="#,##0.000_);[Red]\(#,##0.000\)"/>
    <numFmt numFmtId="176" formatCode="0_);\(0\)"/>
    <numFmt numFmtId="177" formatCode="#,##0.0_);[Red]\(#,##0.0\);&quot;--  &quot;"/>
    <numFmt numFmtId="178" formatCode="#,##0.00&quot;x&quot;_);[Red]\(#,##0.00&quot;x&quot;\)"/>
    <numFmt numFmtId="179" formatCode="#,##0.0%_);[Red]\(#,##0.0%\)"/>
    <numFmt numFmtId="180" formatCode="#,##0.00%_);[Red]\(#,##0.00%\)"/>
    <numFmt numFmtId="181" formatCode="0.00\x"/>
    <numFmt numFmtId="182" formatCode="0.0&quot; years&quot;"/>
  </numFmts>
  <fonts count="31">
    <font>
      <sz val="12"/>
      <color theme="1"/>
      <name val="Calibri"/>
      <family val="2"/>
      <scheme val="minor"/>
    </font>
    <font>
      <sz val="12"/>
      <color theme="1"/>
      <name val="Calibri"/>
      <family val="2"/>
      <charset val="136"/>
      <scheme val="minor"/>
    </font>
    <font>
      <b/>
      <sz val="12"/>
      <color theme="1"/>
      <name val="Calibri"/>
      <family val="2"/>
      <charset val="136"/>
      <scheme val="minor"/>
    </font>
    <font>
      <sz val="12"/>
      <color theme="0"/>
      <name val="Calibri"/>
      <family val="2"/>
      <charset val="136"/>
      <scheme val="minor"/>
    </font>
    <font>
      <sz val="10"/>
      <name val="Arial"/>
      <family val="2"/>
    </font>
    <font>
      <b/>
      <sz val="10"/>
      <name val="Arial"/>
      <family val="2"/>
    </font>
    <font>
      <sz val="10"/>
      <color rgb="FF0070C0"/>
      <name val="Arial"/>
      <family val="2"/>
    </font>
    <font>
      <sz val="8"/>
      <name val="Arial"/>
      <family val="2"/>
    </font>
    <font>
      <sz val="10"/>
      <color theme="1"/>
      <name val="Arial"/>
      <family val="2"/>
    </font>
    <font>
      <sz val="10"/>
      <color indexed="48"/>
      <name val="Arial"/>
      <family val="2"/>
    </font>
    <font>
      <i/>
      <sz val="10"/>
      <name val="Arial"/>
      <family val="2"/>
    </font>
    <font>
      <sz val="10"/>
      <color indexed="12"/>
      <name val="Arial"/>
      <family val="2"/>
    </font>
    <font>
      <u/>
      <sz val="12"/>
      <color theme="10"/>
      <name val="Calibri"/>
      <family val="2"/>
      <charset val="136"/>
      <scheme val="minor"/>
    </font>
    <font>
      <u/>
      <sz val="12"/>
      <color theme="11"/>
      <name val="Calibri"/>
      <family val="2"/>
      <charset val="136"/>
      <scheme val="minor"/>
    </font>
    <font>
      <sz val="10"/>
      <color theme="0" tint="-4.9989318521683403E-2"/>
      <name val="Arial"/>
      <family val="2"/>
    </font>
    <font>
      <b/>
      <sz val="8"/>
      <name val="Arial"/>
      <family val="2"/>
    </font>
    <font>
      <sz val="10"/>
      <color indexed="8"/>
      <name val="Arial"/>
      <family val="2"/>
    </font>
    <font>
      <sz val="11"/>
      <color theme="1"/>
      <name val="Calibri"/>
      <family val="2"/>
      <scheme val="minor"/>
    </font>
    <font>
      <sz val="8"/>
      <color indexed="12"/>
      <name val="Arial"/>
      <family val="2"/>
    </font>
    <font>
      <b/>
      <sz val="11"/>
      <color theme="3"/>
      <name val="Arial"/>
      <family val="2"/>
    </font>
    <font>
      <sz val="10"/>
      <color theme="1"/>
      <name val="Times New Roman"/>
      <family val="2"/>
    </font>
    <font>
      <sz val="11"/>
      <color indexed="8"/>
      <name val="Calibri"/>
      <family val="2"/>
    </font>
    <font>
      <sz val="10"/>
      <name val="Times New Roman"/>
      <family val="1"/>
    </font>
    <font>
      <i/>
      <sz val="8"/>
      <name val="Arial"/>
      <family val="2"/>
    </font>
    <font>
      <sz val="8"/>
      <color indexed="10"/>
      <name val="Arial"/>
      <family val="2"/>
    </font>
    <font>
      <b/>
      <sz val="8"/>
      <color rgb="FFFF0000"/>
      <name val="Arial"/>
      <family val="2"/>
    </font>
    <font>
      <b/>
      <i/>
      <sz val="10"/>
      <name val="Arial"/>
      <family val="2"/>
    </font>
    <font>
      <sz val="8"/>
      <color theme="0"/>
      <name val="Arial"/>
      <family val="2"/>
    </font>
    <font>
      <sz val="12"/>
      <name val="Calibri"/>
      <family val="2"/>
      <scheme val="minor"/>
    </font>
    <font>
      <b/>
      <sz val="12"/>
      <name val="Calibri"/>
      <family val="2"/>
      <scheme val="minor"/>
    </font>
    <font>
      <sz val="8"/>
      <color theme="1"/>
      <name val="Arial"/>
      <family val="2"/>
    </font>
  </fonts>
  <fills count="11">
    <fill>
      <patternFill patternType="none"/>
    </fill>
    <fill>
      <patternFill patternType="gray125"/>
    </fill>
    <fill>
      <patternFill patternType="solid">
        <fgColor rgb="FF92D05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26"/>
        <bgColor indexed="64"/>
      </patternFill>
    </fill>
    <fill>
      <patternFill patternType="solid">
        <fgColor indexed="43"/>
        <bgColor indexed="64"/>
      </patternFill>
    </fill>
    <fill>
      <patternFill patternType="solid">
        <fgColor indexed="22"/>
        <bgColor indexed="64"/>
      </patternFill>
    </fill>
    <fill>
      <patternFill patternType="solid">
        <fgColor theme="2" tint="-0.249977111117893"/>
        <bgColor indexed="64"/>
      </patternFill>
    </fill>
    <fill>
      <patternFill patternType="solid">
        <fgColor theme="4" tint="0.79998168889431442"/>
        <bgColor indexed="64"/>
      </patternFill>
    </fill>
  </fills>
  <borders count="3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indexed="23"/>
      </left>
      <right style="thin">
        <color indexed="23"/>
      </right>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thin">
        <color auto="1"/>
      </left>
      <right/>
      <top/>
      <bottom/>
      <diagonal/>
    </border>
  </borders>
  <cellStyleXfs count="21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168" fontId="15" fillId="0" borderId="0" applyFill="0" applyBorder="0" applyAlignment="0" applyProtection="0">
      <alignment horizontal="right"/>
    </xf>
    <xf numFmtId="43" fontId="16" fillId="0" borderId="0" applyFont="0" applyFill="0" applyBorder="0" applyAlignment="0" applyProtection="0">
      <alignment vertical="top"/>
    </xf>
    <xf numFmtId="43" fontId="4" fillId="0" borderId="0" applyFont="0" applyFill="0" applyBorder="0" applyAlignment="0" applyProtection="0"/>
    <xf numFmtId="44" fontId="17" fillId="0" borderId="0" applyFont="0" applyFill="0" applyBorder="0" applyAlignment="0" applyProtection="0"/>
    <xf numFmtId="169" fontId="7" fillId="0" borderId="12" applyFont="0" applyFill="0" applyBorder="0" applyAlignment="0" applyProtection="0"/>
    <xf numFmtId="170" fontId="18" fillId="6" borderId="13" applyFont="0" applyFill="0" applyBorder="0" applyAlignment="0" applyProtection="0"/>
    <xf numFmtId="171" fontId="15" fillId="0" borderId="0" applyFont="0" applyFill="0" applyBorder="0" applyAlignment="0" applyProtection="0"/>
    <xf numFmtId="172" fontId="7" fillId="0" borderId="0" applyFont="0" applyFill="0" applyBorder="0" applyAlignment="0" applyProtection="0"/>
    <xf numFmtId="173" fontId="15" fillId="0" borderId="1" applyFont="0" applyFill="0" applyBorder="0" applyAlignment="0" applyProtection="0"/>
    <xf numFmtId="0" fontId="19" fillId="0" borderId="0" applyNumberFormat="0" applyFill="0" applyBorder="0" applyAlignment="0" applyProtection="0"/>
    <xf numFmtId="14" fontId="15" fillId="0" borderId="1" applyFont="0" applyFill="0" applyBorder="0" applyAlignment="0" applyProtection="0"/>
    <xf numFmtId="37" fontId="18" fillId="7" borderId="0" applyFont="0" applyFill="0" applyBorder="0" applyAlignment="0" applyProtection="0"/>
    <xf numFmtId="174" fontId="4" fillId="0" borderId="0" applyFont="0" applyFill="0" applyBorder="0" applyAlignment="0"/>
    <xf numFmtId="175" fontId="7" fillId="0" borderId="0" applyFont="0" applyFill="0" applyBorder="0" applyAlignment="0"/>
    <xf numFmtId="176" fontId="7" fillId="0" borderId="0" applyFont="0" applyFill="0" applyBorder="0" applyAlignment="0"/>
    <xf numFmtId="0" fontId="4" fillId="0" borderId="0"/>
    <xf numFmtId="0" fontId="20" fillId="0" borderId="0"/>
    <xf numFmtId="0" fontId="21" fillId="0" borderId="0"/>
    <xf numFmtId="0" fontId="4" fillId="0" borderId="0"/>
    <xf numFmtId="0" fontId="4" fillId="0" borderId="0"/>
    <xf numFmtId="0" fontId="17" fillId="0" borderId="0"/>
    <xf numFmtId="0" fontId="4" fillId="0" borderId="0"/>
    <xf numFmtId="0" fontId="22" fillId="0" borderId="0"/>
    <xf numFmtId="0" fontId="22" fillId="0" borderId="0"/>
    <xf numFmtId="0" fontId="4" fillId="0" borderId="0"/>
    <xf numFmtId="0" fontId="22" fillId="0" borderId="0"/>
    <xf numFmtId="0" fontId="22" fillId="0" borderId="0"/>
    <xf numFmtId="0" fontId="16" fillId="0" borderId="0">
      <alignment vertical="top"/>
    </xf>
    <xf numFmtId="0" fontId="22" fillId="0" borderId="0"/>
    <xf numFmtId="0" fontId="22" fillId="0" borderId="0"/>
    <xf numFmtId="0" fontId="17" fillId="0" borderId="0"/>
    <xf numFmtId="0" fontId="22" fillId="0" borderId="0"/>
    <xf numFmtId="0" fontId="22" fillId="0" borderId="0"/>
    <xf numFmtId="0" fontId="22" fillId="0" borderId="0"/>
    <xf numFmtId="0" fontId="22" fillId="0" borderId="0"/>
    <xf numFmtId="177" fontId="7" fillId="0" borderId="0" applyFont="0" applyFill="0" applyBorder="0" applyAlignment="0" applyProtection="0">
      <alignment horizontal="right"/>
    </xf>
    <xf numFmtId="178" fontId="7" fillId="0" borderId="0" applyFont="0" applyFill="0" applyBorder="0" applyAlignment="0" applyProtection="0"/>
    <xf numFmtId="179" fontId="23" fillId="6" borderId="2" applyFill="0" applyBorder="0" applyAlignment="0" applyProtection="0">
      <alignment horizontal="right"/>
      <protection locked="0"/>
    </xf>
    <xf numFmtId="180" fontId="23" fillId="8" borderId="0" applyFill="0" applyBorder="0" applyAlignment="0" applyProtection="0">
      <protection hidden="1"/>
    </xf>
    <xf numFmtId="9" fontId="16" fillId="0" borderId="0" applyFont="0" applyFill="0" applyBorder="0" applyAlignment="0" applyProtection="0">
      <alignment vertical="top"/>
    </xf>
    <xf numFmtId="9" fontId="4" fillId="0" borderId="0" applyFont="0" applyFill="0" applyBorder="0" applyAlignment="0" applyProtection="0"/>
    <xf numFmtId="174" fontId="24" fillId="0" borderId="0" applyNumberFormat="0" applyFill="0" applyBorder="0" applyAlignment="0" applyProtection="0">
      <alignment horizontal="left"/>
    </xf>
    <xf numFmtId="181" fontId="7" fillId="0" borderId="0" applyFont="0" applyFill="0" applyBorder="0" applyAlignment="0" applyProtection="0">
      <alignment horizontal="right"/>
    </xf>
    <xf numFmtId="182" fontId="7" fillId="0" borderId="0" applyFont="0" applyFill="0" applyBorder="0" applyAlignment="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cellStyleXfs>
  <cellXfs count="198">
    <xf numFmtId="0" fontId="0" fillId="0" borderId="0" xfId="0"/>
    <xf numFmtId="10" fontId="5" fillId="0" borderId="2" xfId="0" applyNumberFormat="1" applyFont="1" applyFill="1" applyBorder="1" applyAlignment="1">
      <alignment horizontal="center"/>
    </xf>
    <xf numFmtId="0" fontId="5" fillId="2" borderId="2" xfId="0" applyFont="1" applyFill="1" applyBorder="1" applyAlignment="1">
      <alignment horizontal="center"/>
    </xf>
    <xf numFmtId="0" fontId="5" fillId="3" borderId="2" xfId="0" applyFont="1" applyFill="1" applyBorder="1" applyAlignment="1">
      <alignment horizontal="center"/>
    </xf>
    <xf numFmtId="0" fontId="0" fillId="0" borderId="0" xfId="0" applyFont="1" applyProtection="1">
      <protection hidden="1"/>
    </xf>
    <xf numFmtId="0" fontId="6" fillId="4" borderId="3" xfId="0" applyFont="1" applyFill="1" applyBorder="1" applyProtection="1">
      <protection locked="0"/>
    </xf>
    <xf numFmtId="9" fontId="4" fillId="0" borderId="4" xfId="3" applyFont="1" applyFill="1" applyBorder="1" applyProtection="1">
      <protection hidden="1"/>
    </xf>
    <xf numFmtId="164" fontId="0" fillId="0" borderId="2" xfId="2" applyNumberFormat="1" applyFont="1" applyFill="1" applyBorder="1" applyProtection="1">
      <protection hidden="1"/>
    </xf>
    <xf numFmtId="165" fontId="5" fillId="2" borderId="2" xfId="3" applyNumberFormat="1" applyFont="1" applyFill="1" applyBorder="1" applyProtection="1">
      <protection hidden="1"/>
    </xf>
    <xf numFmtId="164" fontId="5" fillId="2" borderId="2" xfId="2" applyNumberFormat="1" applyFont="1" applyFill="1" applyBorder="1" applyProtection="1">
      <protection hidden="1"/>
    </xf>
    <xf numFmtId="0" fontId="0" fillId="0" borderId="0" xfId="0" applyFont="1" applyBorder="1" applyProtection="1">
      <protection hidden="1"/>
    </xf>
    <xf numFmtId="9" fontId="6" fillId="4" borderId="4" xfId="3" applyFont="1" applyFill="1" applyBorder="1" applyProtection="1">
      <protection locked="0"/>
    </xf>
    <xf numFmtId="0" fontId="0" fillId="0" borderId="0" xfId="0" applyFont="1"/>
    <xf numFmtId="0" fontId="7" fillId="0" borderId="0" xfId="0" applyFont="1"/>
    <xf numFmtId="10" fontId="0" fillId="0" borderId="0" xfId="3" applyNumberFormat="1" applyFont="1" applyProtection="1">
      <protection hidden="1"/>
    </xf>
    <xf numFmtId="166" fontId="0" fillId="0" borderId="0" xfId="0" applyNumberFormat="1" applyFont="1"/>
    <xf numFmtId="43" fontId="0" fillId="0" borderId="0" xfId="1" applyFont="1"/>
    <xf numFmtId="0" fontId="0" fillId="0" borderId="0" xfId="0" applyBorder="1" applyAlignment="1">
      <alignment horizontal="center" vertical="center"/>
    </xf>
    <xf numFmtId="10" fontId="5" fillId="0" borderId="0" xfId="0" applyNumberFormat="1" applyFont="1" applyFill="1" applyBorder="1"/>
    <xf numFmtId="10" fontId="0" fillId="0" borderId="0" xfId="0" applyNumberFormat="1" applyFont="1" applyFill="1" applyBorder="1"/>
    <xf numFmtId="10" fontId="0" fillId="0" borderId="0" xfId="0" applyNumberFormat="1" applyFill="1" applyBorder="1"/>
    <xf numFmtId="0" fontId="7" fillId="0" borderId="0" xfId="0" applyFont="1" applyBorder="1"/>
    <xf numFmtId="0" fontId="0" fillId="0" borderId="5" xfId="0" applyBorder="1"/>
    <xf numFmtId="165" fontId="4" fillId="0" borderId="11" xfId="3" applyNumberFormat="1" applyFont="1" applyBorder="1"/>
    <xf numFmtId="0" fontId="0" fillId="0" borderId="6" xfId="0" applyBorder="1"/>
    <xf numFmtId="0" fontId="0" fillId="0" borderId="7" xfId="0" applyBorder="1"/>
    <xf numFmtId="167" fontId="8" fillId="0" borderId="0" xfId="1" applyNumberFormat="1" applyFont="1" applyBorder="1" applyProtection="1">
      <protection hidden="1"/>
    </xf>
    <xf numFmtId="0" fontId="0" fillId="0" borderId="8" xfId="0" applyBorder="1" applyProtection="1">
      <protection hidden="1"/>
    </xf>
    <xf numFmtId="0" fontId="7" fillId="0" borderId="0" xfId="0" applyFont="1" applyProtection="1">
      <protection hidden="1"/>
    </xf>
    <xf numFmtId="0" fontId="0" fillId="0" borderId="7" xfId="0" applyBorder="1" applyAlignment="1">
      <alignment horizontal="left" indent="1"/>
    </xf>
    <xf numFmtId="167" fontId="4" fillId="0" borderId="0" xfId="1" applyNumberFormat="1" applyFont="1" applyBorder="1" applyProtection="1">
      <protection hidden="1"/>
    </xf>
    <xf numFmtId="9" fontId="4" fillId="0" borderId="8" xfId="3" applyFont="1" applyBorder="1" applyProtection="1">
      <protection hidden="1"/>
    </xf>
    <xf numFmtId="10" fontId="0" fillId="0" borderId="0" xfId="3" applyNumberFormat="1" applyFont="1"/>
    <xf numFmtId="9" fontId="9" fillId="0" borderId="8" xfId="3" applyFont="1" applyBorder="1" applyProtection="1">
      <protection hidden="1"/>
    </xf>
    <xf numFmtId="165" fontId="9" fillId="4" borderId="0" xfId="3" applyNumberFormat="1" applyFont="1" applyFill="1" applyBorder="1" applyProtection="1">
      <protection locked="0"/>
    </xf>
    <xf numFmtId="9" fontId="4" fillId="0" borderId="8" xfId="3" applyFont="1" applyBorder="1"/>
    <xf numFmtId="165" fontId="9" fillId="0" borderId="0" xfId="3" applyNumberFormat="1" applyFont="1" applyBorder="1"/>
    <xf numFmtId="9" fontId="9" fillId="0" borderId="8" xfId="3" applyFont="1" applyBorder="1"/>
    <xf numFmtId="0" fontId="0" fillId="0" borderId="7" xfId="0" applyBorder="1" applyAlignment="1">
      <alignment horizontal="left"/>
    </xf>
    <xf numFmtId="0" fontId="0" fillId="0" borderId="8" xfId="0" applyBorder="1"/>
    <xf numFmtId="165" fontId="4" fillId="0" borderId="0" xfId="3" applyNumberFormat="1" applyFont="1" applyBorder="1" applyProtection="1">
      <protection hidden="1"/>
    </xf>
    <xf numFmtId="0" fontId="10" fillId="0" borderId="7" xfId="0" applyFont="1" applyBorder="1" applyAlignment="1">
      <alignment horizontal="right"/>
    </xf>
    <xf numFmtId="0" fontId="11" fillId="0" borderId="0" xfId="0" applyFont="1" applyBorder="1"/>
    <xf numFmtId="43" fontId="9" fillId="4" borderId="0" xfId="1" applyNumberFormat="1" applyFont="1" applyFill="1" applyBorder="1" applyProtection="1">
      <protection locked="0"/>
    </xf>
    <xf numFmtId="0" fontId="0" fillId="0" borderId="7" xfId="0" applyNumberFormat="1" applyFont="1" applyFill="1" applyBorder="1" applyAlignment="1"/>
    <xf numFmtId="0" fontId="0" fillId="0" borderId="0" xfId="0" applyNumberFormat="1" applyFont="1" applyFill="1" applyBorder="1" applyAlignment="1"/>
    <xf numFmtId="0" fontId="0" fillId="0" borderId="9" xfId="0" applyBorder="1" applyAlignment="1">
      <alignment horizontal="left"/>
    </xf>
    <xf numFmtId="165" fontId="4" fillId="0" borderId="1" xfId="3" applyNumberFormat="1" applyFont="1" applyBorder="1" applyProtection="1">
      <protection hidden="1"/>
    </xf>
    <xf numFmtId="0" fontId="0" fillId="0" borderId="10" xfId="0" applyBorder="1"/>
    <xf numFmtId="43" fontId="14" fillId="0" borderId="0" xfId="8" applyNumberFormat="1" applyFont="1" applyProtection="1">
      <protection hidden="1"/>
    </xf>
    <xf numFmtId="0" fontId="4" fillId="0" borderId="0" xfId="8" applyProtection="1">
      <protection hidden="1"/>
    </xf>
    <xf numFmtId="14" fontId="4" fillId="0" borderId="7" xfId="8" applyNumberFormat="1" applyBorder="1" applyProtection="1">
      <protection hidden="1"/>
    </xf>
    <xf numFmtId="14" fontId="4" fillId="0" borderId="0" xfId="8" applyNumberFormat="1" applyProtection="1">
      <protection hidden="1"/>
    </xf>
    <xf numFmtId="0" fontId="4" fillId="0" borderId="7" xfId="8" applyBorder="1" applyProtection="1">
      <protection hidden="1"/>
    </xf>
    <xf numFmtId="167" fontId="4" fillId="0" borderId="7" xfId="9" applyNumberFormat="1" applyFont="1" applyBorder="1" applyProtection="1">
      <protection hidden="1"/>
    </xf>
    <xf numFmtId="167" fontId="4" fillId="0" borderId="0" xfId="9" applyNumberFormat="1" applyFont="1" applyProtection="1">
      <protection hidden="1"/>
    </xf>
    <xf numFmtId="0" fontId="5" fillId="0" borderId="0" xfId="8" applyFont="1" applyProtection="1">
      <protection hidden="1"/>
    </xf>
    <xf numFmtId="167" fontId="5" fillId="0" borderId="7" xfId="9" applyNumberFormat="1" applyFont="1" applyBorder="1" applyProtection="1">
      <protection hidden="1"/>
    </xf>
    <xf numFmtId="167" fontId="5" fillId="0" borderId="0" xfId="9" applyNumberFormat="1" applyFont="1" applyProtection="1">
      <protection hidden="1"/>
    </xf>
    <xf numFmtId="167" fontId="4" fillId="0" borderId="0" xfId="8" applyNumberFormat="1" applyProtection="1">
      <protection hidden="1"/>
    </xf>
    <xf numFmtId="43" fontId="4" fillId="0" borderId="0" xfId="8" applyNumberFormat="1" applyProtection="1">
      <protection hidden="1"/>
    </xf>
    <xf numFmtId="9" fontId="4" fillId="0" borderId="0" xfId="8" applyNumberFormat="1" applyProtection="1">
      <protection hidden="1"/>
    </xf>
    <xf numFmtId="9" fontId="4" fillId="0" borderId="0" xfId="10" applyFont="1" applyProtection="1">
      <protection hidden="1"/>
    </xf>
    <xf numFmtId="43" fontId="4" fillId="0" borderId="0" xfId="9" applyNumberFormat="1" applyFont="1" applyProtection="1">
      <protection hidden="1"/>
    </xf>
    <xf numFmtId="0" fontId="4" fillId="0" borderId="0" xfId="8" applyFill="1" applyProtection="1">
      <protection hidden="1"/>
    </xf>
    <xf numFmtId="167" fontId="4" fillId="0" borderId="7" xfId="9" applyNumberFormat="1" applyFont="1" applyFill="1" applyBorder="1" applyProtection="1">
      <protection hidden="1"/>
    </xf>
    <xf numFmtId="167" fontId="4" fillId="0" borderId="0" xfId="8" applyNumberFormat="1" applyFill="1" applyProtection="1">
      <protection hidden="1"/>
    </xf>
    <xf numFmtId="167" fontId="4" fillId="0" borderId="7" xfId="8" applyNumberFormat="1" applyBorder="1" applyProtection="1">
      <protection hidden="1"/>
    </xf>
    <xf numFmtId="0" fontId="4" fillId="0" borderId="0" xfId="8" applyAlignment="1" applyProtection="1">
      <alignment horizontal="left" indent="2"/>
      <protection hidden="1"/>
    </xf>
    <xf numFmtId="167" fontId="5" fillId="0" borderId="7" xfId="8" applyNumberFormat="1" applyFont="1" applyBorder="1" applyProtection="1">
      <protection hidden="1"/>
    </xf>
    <xf numFmtId="167" fontId="5" fillId="0" borderId="0" xfId="8" applyNumberFormat="1" applyFont="1" applyProtection="1">
      <protection hidden="1"/>
    </xf>
    <xf numFmtId="167" fontId="4" fillId="0" borderId="0" xfId="8" applyNumberFormat="1" applyBorder="1" applyAlignment="1" applyProtection="1">
      <alignment horizontal="center"/>
      <protection hidden="1"/>
    </xf>
    <xf numFmtId="167" fontId="4" fillId="0" borderId="7" xfId="8" applyNumberFormat="1" applyBorder="1" applyAlignment="1" applyProtection="1">
      <alignment horizontal="center"/>
      <protection hidden="1"/>
    </xf>
    <xf numFmtId="167" fontId="4" fillId="0" borderId="0" xfId="8" applyNumberFormat="1" applyBorder="1" applyProtection="1">
      <protection hidden="1"/>
    </xf>
    <xf numFmtId="0" fontId="4" fillId="0" borderId="1" xfId="8" applyBorder="1" applyProtection="1">
      <protection hidden="1"/>
    </xf>
    <xf numFmtId="167" fontId="4" fillId="0" borderId="9" xfId="8" applyNumberFormat="1" applyBorder="1" applyProtection="1">
      <protection hidden="1"/>
    </xf>
    <xf numFmtId="167" fontId="4" fillId="0" borderId="1" xfId="8" applyNumberFormat="1" applyBorder="1" applyProtection="1">
      <protection hidden="1"/>
    </xf>
    <xf numFmtId="9" fontId="5" fillId="0" borderId="0" xfId="10" applyFont="1" applyProtection="1">
      <protection hidden="1"/>
    </xf>
    <xf numFmtId="43" fontId="5" fillId="0" borderId="0" xfId="8" applyNumberFormat="1" applyFont="1" applyProtection="1">
      <protection hidden="1"/>
    </xf>
    <xf numFmtId="0" fontId="5" fillId="0" borderId="0" xfId="8" applyFont="1" applyAlignment="1" applyProtection="1">
      <alignment horizontal="left" indent="2"/>
      <protection hidden="1"/>
    </xf>
    <xf numFmtId="165" fontId="4" fillId="5" borderId="0" xfId="10" applyNumberFormat="1" applyFont="1" applyFill="1" applyProtection="1">
      <protection hidden="1"/>
    </xf>
    <xf numFmtId="164" fontId="0" fillId="5" borderId="0" xfId="11" applyNumberFormat="1" applyFont="1" applyFill="1" applyProtection="1">
      <protection hidden="1"/>
    </xf>
    <xf numFmtId="43" fontId="4" fillId="5" borderId="0" xfId="8" applyNumberFormat="1" applyFill="1" applyProtection="1">
      <protection hidden="1"/>
    </xf>
    <xf numFmtId="0" fontId="4" fillId="0" borderId="0" xfId="27" applyFont="1" applyProtection="1">
      <protection hidden="1"/>
    </xf>
    <xf numFmtId="0" fontId="4" fillId="0" borderId="0" xfId="27" applyProtection="1">
      <protection hidden="1"/>
    </xf>
    <xf numFmtId="0" fontId="7" fillId="0" borderId="0" xfId="8" applyFont="1" applyFill="1" applyProtection="1">
      <protection hidden="1"/>
    </xf>
    <xf numFmtId="0" fontId="27" fillId="0" borderId="0" xfId="8" applyFont="1" applyFill="1" applyProtection="1">
      <protection hidden="1"/>
    </xf>
    <xf numFmtId="0" fontId="0" fillId="0" borderId="0" xfId="0" applyProtection="1">
      <protection hidden="1"/>
    </xf>
    <xf numFmtId="0" fontId="3" fillId="0" borderId="0" xfId="0" applyFont="1"/>
    <xf numFmtId="0" fontId="2" fillId="0" borderId="0" xfId="0" applyFont="1" applyAlignment="1">
      <alignment horizontal="right"/>
    </xf>
    <xf numFmtId="164" fontId="0" fillId="0" borderId="0" xfId="2" applyNumberFormat="1" applyFont="1"/>
    <xf numFmtId="43" fontId="0" fillId="0" borderId="0" xfId="0" applyNumberFormat="1" applyFont="1"/>
    <xf numFmtId="43" fontId="4" fillId="0" borderId="7" xfId="1" applyFont="1" applyFill="1" applyBorder="1" applyAlignment="1" applyProtection="1">
      <protection locked="0"/>
    </xf>
    <xf numFmtId="167" fontId="5" fillId="0" borderId="0" xfId="9" applyNumberFormat="1" applyFont="1" applyBorder="1" applyProtection="1">
      <protection hidden="1"/>
    </xf>
    <xf numFmtId="43" fontId="4" fillId="0" borderId="0" xfId="8" applyNumberFormat="1" applyAlignment="1" applyProtection="1">
      <alignment horizontal="right"/>
      <protection hidden="1"/>
    </xf>
    <xf numFmtId="2" fontId="4" fillId="0" borderId="0" xfId="8" applyNumberFormat="1" applyProtection="1">
      <protection hidden="1"/>
    </xf>
    <xf numFmtId="43" fontId="5" fillId="3" borderId="2" xfId="1" applyFont="1" applyFill="1" applyBorder="1" applyProtection="1">
      <protection hidden="1"/>
    </xf>
    <xf numFmtId="43" fontId="5" fillId="3" borderId="2" xfId="1" applyNumberFormat="1" applyFont="1" applyFill="1" applyBorder="1" applyProtection="1">
      <protection hidden="1"/>
    </xf>
    <xf numFmtId="10" fontId="0" fillId="0" borderId="0" xfId="10" applyNumberFormat="1" applyFont="1" applyBorder="1" applyProtection="1"/>
    <xf numFmtId="0" fontId="4" fillId="0" borderId="0" xfId="27" applyProtection="1"/>
    <xf numFmtId="0" fontId="4" fillId="0" borderId="0" xfId="27" applyFont="1" applyProtection="1"/>
    <xf numFmtId="164" fontId="4" fillId="0" borderId="0" xfId="27" applyNumberFormat="1" applyFont="1" applyProtection="1"/>
    <xf numFmtId="0" fontId="4" fillId="0" borderId="0" xfId="0" applyFont="1" applyProtection="1"/>
    <xf numFmtId="0" fontId="0" fillId="0" borderId="15" xfId="0" applyFont="1" applyBorder="1" applyProtection="1"/>
    <xf numFmtId="0" fontId="0" fillId="0" borderId="14" xfId="0" applyFont="1" applyBorder="1" applyProtection="1"/>
    <xf numFmtId="0" fontId="0" fillId="0" borderId="16" xfId="0" applyFont="1" applyBorder="1" applyProtection="1"/>
    <xf numFmtId="0" fontId="0" fillId="0" borderId="0" xfId="0" applyProtection="1"/>
    <xf numFmtId="0" fontId="25" fillId="0" borderId="17" xfId="0" applyFont="1" applyBorder="1" applyAlignment="1" applyProtection="1">
      <alignment horizontal="left" indent="1"/>
    </xf>
    <xf numFmtId="0" fontId="0" fillId="0" borderId="0" xfId="0" applyFont="1" applyBorder="1" applyProtection="1"/>
    <xf numFmtId="3" fontId="26" fillId="8" borderId="17" xfId="0" applyNumberFormat="1" applyFont="1" applyFill="1" applyBorder="1" applyAlignment="1" applyProtection="1">
      <alignment horizontal="center"/>
    </xf>
    <xf numFmtId="3" fontId="26" fillId="8" borderId="0" xfId="0" applyNumberFormat="1" applyFont="1" applyFill="1" applyBorder="1" applyProtection="1"/>
    <xf numFmtId="0" fontId="5" fillId="8" borderId="17" xfId="0" applyFont="1" applyFill="1" applyBorder="1" applyProtection="1"/>
    <xf numFmtId="0" fontId="5" fillId="8" borderId="0" xfId="0" applyFont="1" applyFill="1" applyBorder="1" applyProtection="1"/>
    <xf numFmtId="0" fontId="5" fillId="8" borderId="18" xfId="0" applyFont="1" applyFill="1" applyBorder="1" applyProtection="1"/>
    <xf numFmtId="0" fontId="0" fillId="0" borderId="17" xfId="0" applyBorder="1" applyProtection="1"/>
    <xf numFmtId="164" fontId="0" fillId="0" borderId="0" xfId="11" applyNumberFormat="1" applyFont="1" applyBorder="1" applyProtection="1"/>
    <xf numFmtId="164" fontId="0" fillId="0" borderId="18" xfId="11" applyNumberFormat="1" applyFont="1" applyBorder="1" applyProtection="1"/>
    <xf numFmtId="0" fontId="0" fillId="0" borderId="17" xfId="0" applyFont="1" applyBorder="1" applyAlignment="1" applyProtection="1">
      <alignment horizontal="left"/>
    </xf>
    <xf numFmtId="164" fontId="0" fillId="0" borderId="1" xfId="11" applyNumberFormat="1" applyFont="1" applyBorder="1" applyProtection="1"/>
    <xf numFmtId="164" fontId="28" fillId="0" borderId="20" xfId="11" applyNumberFormat="1" applyFont="1" applyBorder="1" applyProtection="1"/>
    <xf numFmtId="164" fontId="0" fillId="0" borderId="20" xfId="11" applyNumberFormat="1" applyFont="1" applyBorder="1" applyProtection="1"/>
    <xf numFmtId="44" fontId="5" fillId="0" borderId="17" xfId="11" applyFont="1" applyBorder="1" applyAlignment="1" applyProtection="1">
      <alignment horizontal="left"/>
    </xf>
    <xf numFmtId="44" fontId="29" fillId="0" borderId="0" xfId="11" applyFont="1" applyBorder="1" applyAlignment="1" applyProtection="1">
      <alignment horizontal="left"/>
    </xf>
    <xf numFmtId="164" fontId="29" fillId="0" borderId="0" xfId="11" applyNumberFormat="1" applyFont="1" applyBorder="1" applyProtection="1"/>
    <xf numFmtId="164" fontId="29" fillId="0" borderId="18" xfId="11" applyNumberFormat="1" applyFont="1" applyBorder="1" applyProtection="1"/>
    <xf numFmtId="164" fontId="29" fillId="0" borderId="17" xfId="11" applyNumberFormat="1" applyFont="1" applyBorder="1" applyProtection="1"/>
    <xf numFmtId="44" fontId="0" fillId="0" borderId="17" xfId="11" applyFont="1" applyBorder="1" applyProtection="1"/>
    <xf numFmtId="44" fontId="0" fillId="0" borderId="0" xfId="11" applyFont="1" applyBorder="1" applyProtection="1"/>
    <xf numFmtId="164" fontId="0" fillId="0" borderId="17" xfId="11" applyNumberFormat="1" applyFont="1" applyBorder="1" applyProtection="1"/>
    <xf numFmtId="44" fontId="5" fillId="0" borderId="17" xfId="11" applyFont="1" applyBorder="1" applyProtection="1"/>
    <xf numFmtId="44" fontId="29" fillId="0" borderId="0" xfId="11" applyFont="1" applyBorder="1" applyProtection="1"/>
    <xf numFmtId="164" fontId="28" fillId="0" borderId="1" xfId="11" applyNumberFormat="1" applyFont="1" applyBorder="1" applyProtection="1"/>
    <xf numFmtId="164" fontId="28" fillId="0" borderId="19" xfId="11" applyNumberFormat="1" applyFont="1" applyBorder="1" applyProtection="1"/>
    <xf numFmtId="44" fontId="5" fillId="3" borderId="17" xfId="11" applyFont="1" applyFill="1" applyBorder="1" applyProtection="1"/>
    <xf numFmtId="164" fontId="29" fillId="3" borderId="0" xfId="11" applyNumberFormat="1" applyFont="1" applyFill="1" applyBorder="1" applyProtection="1"/>
    <xf numFmtId="164" fontId="29" fillId="3" borderId="18" xfId="11" applyNumberFormat="1" applyFont="1" applyFill="1" applyBorder="1" applyProtection="1"/>
    <xf numFmtId="164" fontId="29" fillId="3" borderId="17" xfId="11" applyNumberFormat="1" applyFont="1" applyFill="1" applyBorder="1" applyProtection="1"/>
    <xf numFmtId="10" fontId="0" fillId="0" borderId="18" xfId="10" applyNumberFormat="1" applyFont="1" applyBorder="1" applyProtection="1"/>
    <xf numFmtId="10" fontId="0" fillId="0" borderId="17" xfId="10" applyNumberFormat="1" applyFont="1" applyBorder="1" applyProtection="1"/>
    <xf numFmtId="44" fontId="0" fillId="0" borderId="21" xfId="11" applyFont="1" applyBorder="1" applyProtection="1"/>
    <xf numFmtId="164" fontId="0" fillId="0" borderId="22" xfId="11" applyNumberFormat="1" applyFont="1" applyBorder="1" applyProtection="1"/>
    <xf numFmtId="10" fontId="0" fillId="0" borderId="22" xfId="10" applyNumberFormat="1" applyFont="1" applyBorder="1" applyProtection="1"/>
    <xf numFmtId="10" fontId="0" fillId="0" borderId="23" xfId="10" applyNumberFormat="1" applyFont="1" applyBorder="1" applyProtection="1"/>
    <xf numFmtId="10" fontId="0" fillId="0" borderId="21" xfId="10" applyNumberFormat="1" applyFont="1" applyBorder="1" applyProtection="1"/>
    <xf numFmtId="164" fontId="29" fillId="9" borderId="0" xfId="11" applyNumberFormat="1" applyFont="1" applyFill="1" applyBorder="1" applyProtection="1"/>
    <xf numFmtId="0" fontId="2" fillId="0" borderId="3" xfId="0" applyFont="1" applyBorder="1" applyAlignment="1">
      <alignment horizontal="right"/>
    </xf>
    <xf numFmtId="0" fontId="2" fillId="0" borderId="22" xfId="0" applyFont="1" applyBorder="1" applyAlignment="1">
      <alignment horizontal="right"/>
    </xf>
    <xf numFmtId="0" fontId="2" fillId="0" borderId="28" xfId="0" applyFont="1" applyBorder="1" applyAlignment="1">
      <alignment horizontal="center"/>
    </xf>
    <xf numFmtId="9" fontId="0" fillId="0" borderId="29" xfId="0" applyNumberFormat="1" applyBorder="1" applyAlignment="1">
      <alignment horizontal="center"/>
    </xf>
    <xf numFmtId="164" fontId="0" fillId="0" borderId="31" xfId="2" applyNumberFormat="1" applyFont="1" applyBorder="1" applyAlignment="1">
      <alignment horizontal="center"/>
    </xf>
    <xf numFmtId="0" fontId="2" fillId="10" borderId="25" xfId="0" applyFont="1" applyFill="1" applyBorder="1" applyAlignment="1">
      <alignment horizontal="right"/>
    </xf>
    <xf numFmtId="165" fontId="0" fillId="10" borderId="30" xfId="3" applyNumberFormat="1" applyFont="1" applyFill="1" applyBorder="1" applyAlignment="1">
      <alignment horizontal="center"/>
    </xf>
    <xf numFmtId="0" fontId="2" fillId="10" borderId="3" xfId="0" applyFont="1" applyFill="1" applyBorder="1" applyAlignment="1">
      <alignment horizontal="right"/>
    </xf>
    <xf numFmtId="0" fontId="2" fillId="5" borderId="28" xfId="0" applyFont="1" applyFill="1" applyBorder="1" applyAlignment="1">
      <alignment horizontal="center"/>
    </xf>
    <xf numFmtId="9" fontId="0" fillId="5" borderId="29" xfId="0" applyNumberFormat="1" applyFill="1" applyBorder="1" applyAlignment="1">
      <alignment horizontal="center"/>
    </xf>
    <xf numFmtId="164" fontId="0" fillId="5" borderId="31" xfId="2" applyNumberFormat="1" applyFont="1" applyFill="1" applyBorder="1" applyAlignment="1">
      <alignment horizontal="center"/>
    </xf>
    <xf numFmtId="9" fontId="4" fillId="0" borderId="0" xfId="3" applyFont="1" applyProtection="1">
      <protection hidden="1"/>
    </xf>
    <xf numFmtId="0" fontId="2" fillId="0" borderId="0" xfId="0" applyFont="1" applyBorder="1" applyAlignment="1">
      <alignment horizontal="right"/>
    </xf>
    <xf numFmtId="43" fontId="0" fillId="0" borderId="0" xfId="0" applyNumberFormat="1" applyBorder="1" applyAlignment="1">
      <alignment horizontal="center"/>
    </xf>
    <xf numFmtId="9" fontId="4" fillId="0" borderId="2" xfId="3" applyFont="1" applyFill="1" applyBorder="1" applyProtection="1">
      <protection hidden="1"/>
    </xf>
    <xf numFmtId="0" fontId="0" fillId="0" borderId="33" xfId="0" applyBorder="1"/>
    <xf numFmtId="0" fontId="0" fillId="0" borderId="33" xfId="0" applyBorder="1" applyAlignment="1">
      <alignment horizontal="left" indent="1"/>
    </xf>
    <xf numFmtId="0" fontId="0" fillId="0" borderId="33" xfId="0" applyBorder="1" applyAlignment="1">
      <alignment horizontal="left"/>
    </xf>
    <xf numFmtId="167" fontId="5" fillId="0" borderId="33" xfId="9" applyNumberFormat="1" applyFont="1" applyBorder="1" applyProtection="1">
      <protection hidden="1"/>
    </xf>
    <xf numFmtId="14" fontId="4" fillId="0" borderId="33" xfId="8" applyNumberFormat="1" applyBorder="1" applyProtection="1">
      <protection hidden="1"/>
    </xf>
    <xf numFmtId="0" fontId="4" fillId="0" borderId="33" xfId="8" applyBorder="1" applyProtection="1">
      <protection hidden="1"/>
    </xf>
    <xf numFmtId="167" fontId="4" fillId="0" borderId="33" xfId="9" applyNumberFormat="1" applyFont="1" applyBorder="1" applyProtection="1">
      <protection hidden="1"/>
    </xf>
    <xf numFmtId="167" fontId="4" fillId="0" borderId="33" xfId="9" applyNumberFormat="1" applyFont="1" applyFill="1" applyBorder="1" applyProtection="1">
      <protection hidden="1"/>
    </xf>
    <xf numFmtId="167" fontId="4" fillId="0" borderId="33" xfId="8" applyNumberFormat="1" applyBorder="1" applyProtection="1">
      <protection hidden="1"/>
    </xf>
    <xf numFmtId="167" fontId="4" fillId="0" borderId="33" xfId="8" applyNumberFormat="1" applyBorder="1" applyAlignment="1" applyProtection="1">
      <alignment horizontal="center"/>
      <protection hidden="1"/>
    </xf>
    <xf numFmtId="2" fontId="4" fillId="0" borderId="33" xfId="8" applyNumberFormat="1" applyBorder="1" applyProtection="1">
      <protection hidden="1"/>
    </xf>
    <xf numFmtId="0" fontId="15" fillId="0" borderId="14" xfId="0" applyFont="1" applyBorder="1" applyAlignment="1" applyProtection="1">
      <alignment horizontal="right"/>
    </xf>
    <xf numFmtId="9" fontId="30" fillId="0" borderId="15" xfId="3" applyFont="1" applyBorder="1" applyAlignment="1" applyProtection="1">
      <alignment horizontal="center"/>
    </xf>
    <xf numFmtId="164" fontId="0" fillId="0" borderId="19" xfId="11" applyNumberFormat="1" applyFont="1" applyBorder="1" applyProtection="1"/>
    <xf numFmtId="1" fontId="0" fillId="0" borderId="0" xfId="0" applyNumberFormat="1" applyProtection="1"/>
    <xf numFmtId="1" fontId="0" fillId="0" borderId="0" xfId="0" applyNumberFormat="1" applyProtection="1">
      <protection hidden="1"/>
    </xf>
    <xf numFmtId="43" fontId="3" fillId="0" borderId="0" xfId="0" applyNumberFormat="1" applyFont="1" applyBorder="1" applyProtection="1"/>
    <xf numFmtId="9" fontId="4" fillId="0" borderId="0" xfId="8" applyNumberFormat="1" applyAlignment="1" applyProtection="1">
      <alignment horizontal="left" indent="2"/>
      <protection hidden="1"/>
    </xf>
    <xf numFmtId="39" fontId="0" fillId="10" borderId="31" xfId="0" applyNumberFormat="1" applyFill="1" applyBorder="1" applyAlignment="1">
      <alignment horizontal="center"/>
    </xf>
    <xf numFmtId="39" fontId="0" fillId="5" borderId="32" xfId="0" applyNumberFormat="1" applyFill="1" applyBorder="1" applyAlignment="1">
      <alignment horizontal="center"/>
    </xf>
    <xf numFmtId="39" fontId="0" fillId="0" borderId="32" xfId="0" applyNumberFormat="1" applyBorder="1" applyAlignment="1">
      <alignment horizontal="center"/>
    </xf>
    <xf numFmtId="165" fontId="9" fillId="4" borderId="0" xfId="3" applyNumberFormat="1" applyFont="1" applyFill="1" applyBorder="1" applyProtection="1"/>
    <xf numFmtId="43" fontId="4" fillId="0" borderId="33" xfId="8" applyNumberFormat="1" applyBorder="1" applyProtection="1">
      <protection hidden="1"/>
    </xf>
    <xf numFmtId="0" fontId="2" fillId="5" borderId="24"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5" fillId="0" borderId="17" xfId="0" applyFont="1" applyBorder="1" applyAlignment="1" applyProtection="1">
      <alignment horizontal="center"/>
    </xf>
    <xf numFmtId="0" fontId="5" fillId="0" borderId="0" xfId="0" applyFont="1" applyBorder="1" applyAlignment="1" applyProtection="1">
      <alignment horizontal="center"/>
    </xf>
    <xf numFmtId="0" fontId="5" fillId="0" borderId="18" xfId="0" applyFont="1" applyBorder="1" applyAlignment="1" applyProtection="1">
      <alignment horizontal="center"/>
    </xf>
    <xf numFmtId="0" fontId="5" fillId="0" borderId="0" xfId="27" applyFont="1" applyAlignment="1" applyProtection="1">
      <alignment horizontal="left" vertical="center"/>
      <protection hidden="1"/>
    </xf>
    <xf numFmtId="0" fontId="5" fillId="0" borderId="22" xfId="27" applyFont="1" applyBorder="1" applyAlignment="1" applyProtection="1">
      <alignment horizontal="left" vertical="center"/>
      <protection hidden="1"/>
    </xf>
    <xf numFmtId="10" fontId="5" fillId="0" borderId="1" xfId="0" applyNumberFormat="1" applyFont="1" applyFill="1" applyBorder="1" applyAlignment="1">
      <alignment horizont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cellXfs>
  <cellStyles count="214">
    <cellStyle name="10Q" xfId="12" xr:uid="{00000000-0005-0000-0000-000000000000}"/>
    <cellStyle name="Comma" xfId="1" builtinId="3"/>
    <cellStyle name="Comma 2" xfId="9" xr:uid="{00000000-0005-0000-0000-000002000000}"/>
    <cellStyle name="Comma 2 2" xfId="13" xr:uid="{00000000-0005-0000-0000-000003000000}"/>
    <cellStyle name="Comma 3" xfId="14" xr:uid="{00000000-0005-0000-0000-000004000000}"/>
    <cellStyle name="Currency" xfId="2" builtinId="4"/>
    <cellStyle name="Currency 2" xfId="11" xr:uid="{00000000-0005-0000-0000-000006000000}"/>
    <cellStyle name="Currency 3" xfId="15" xr:uid="{00000000-0005-0000-0000-000007000000}"/>
    <cellStyle name="Currency--" xfId="16" xr:uid="{00000000-0005-0000-0000-000008000000}"/>
    <cellStyle name="Date [mm-d-yyyy]" xfId="17" xr:uid="{00000000-0005-0000-0000-000009000000}"/>
    <cellStyle name="Date [mm-dd-yy]" xfId="18" xr:uid="{00000000-0005-0000-0000-00000A000000}"/>
    <cellStyle name="Date [mm-dd-yyyy]" xfId="19" xr:uid="{00000000-0005-0000-0000-00000B000000}"/>
    <cellStyle name="Date [mmm-yyyy]" xfId="20" xr:uid="{00000000-0005-0000-0000-00000C000000}"/>
    <cellStyle name="Followed Hyperlink" xfId="5" builtinId="9" hidden="1"/>
    <cellStyle name="Followed Hyperlink" xfId="7"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Heading 4 2" xfId="21" xr:uid="{00000000-0005-0000-0000-000063000000}"/>
    <cellStyle name="Hyperlink" xfId="4" builtinId="8" hidden="1"/>
    <cellStyle name="Hyperlink" xfId="6"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m/d/yy" xfId="22" xr:uid="{00000000-0005-0000-0000-0000B0000000}"/>
    <cellStyle name="Normal" xfId="0" builtinId="0"/>
    <cellStyle name="Normal [0]" xfId="23" xr:uid="{00000000-0005-0000-0000-0000B2000000}"/>
    <cellStyle name="Normal [1]" xfId="24" xr:uid="{00000000-0005-0000-0000-0000B3000000}"/>
    <cellStyle name="Normal [3]" xfId="25" xr:uid="{00000000-0005-0000-0000-0000B4000000}"/>
    <cellStyle name="Normal [3] 2" xfId="26" xr:uid="{00000000-0005-0000-0000-0000B5000000}"/>
    <cellStyle name="Normal 12" xfId="27" xr:uid="{00000000-0005-0000-0000-0000B6000000}"/>
    <cellStyle name="Normal 2" xfId="8" xr:uid="{00000000-0005-0000-0000-0000B7000000}"/>
    <cellStyle name="Normal 2 2" xfId="28" xr:uid="{00000000-0005-0000-0000-0000B8000000}"/>
    <cellStyle name="Normal 2 2 2" xfId="29" xr:uid="{00000000-0005-0000-0000-0000B9000000}"/>
    <cellStyle name="Normal 2 3" xfId="30" xr:uid="{00000000-0005-0000-0000-0000BA000000}"/>
    <cellStyle name="Normal 2 4" xfId="31" xr:uid="{00000000-0005-0000-0000-0000BB000000}"/>
    <cellStyle name="Normal 3" xfId="32" xr:uid="{00000000-0005-0000-0000-0000BC000000}"/>
    <cellStyle name="Normal 3 2" xfId="33" xr:uid="{00000000-0005-0000-0000-0000BD000000}"/>
    <cellStyle name="Normal 3 3" xfId="34" xr:uid="{00000000-0005-0000-0000-0000BE000000}"/>
    <cellStyle name="Normal 3 4" xfId="35" xr:uid="{00000000-0005-0000-0000-0000BF000000}"/>
    <cellStyle name="Normal 4" xfId="36" xr:uid="{00000000-0005-0000-0000-0000C0000000}"/>
    <cellStyle name="Normal 4 2" xfId="37" xr:uid="{00000000-0005-0000-0000-0000C1000000}"/>
    <cellStyle name="Normal 4 3" xfId="38" xr:uid="{00000000-0005-0000-0000-0000C2000000}"/>
    <cellStyle name="Normal 5" xfId="39" xr:uid="{00000000-0005-0000-0000-0000C3000000}"/>
    <cellStyle name="Normal 5 2" xfId="40" xr:uid="{00000000-0005-0000-0000-0000C4000000}"/>
    <cellStyle name="Normal 5 3" xfId="41" xr:uid="{00000000-0005-0000-0000-0000C5000000}"/>
    <cellStyle name="Normal 6" xfId="42" xr:uid="{00000000-0005-0000-0000-0000C6000000}"/>
    <cellStyle name="Normal 6 2" xfId="43" xr:uid="{00000000-0005-0000-0000-0000C7000000}"/>
    <cellStyle name="Normal 6 3" xfId="44" xr:uid="{00000000-0005-0000-0000-0000C8000000}"/>
    <cellStyle name="Normal 7" xfId="45" xr:uid="{00000000-0005-0000-0000-0000C9000000}"/>
    <cellStyle name="Normal 8" xfId="46" xr:uid="{00000000-0005-0000-0000-0000CA000000}"/>
    <cellStyle name="Normal--" xfId="47" xr:uid="{00000000-0005-0000-0000-0000CB000000}"/>
    <cellStyle name="Normalx" xfId="48" xr:uid="{00000000-0005-0000-0000-0000CC000000}"/>
    <cellStyle name="Percent" xfId="3" builtinId="5"/>
    <cellStyle name="Percent [1]" xfId="49" xr:uid="{00000000-0005-0000-0000-0000CE000000}"/>
    <cellStyle name="Percent [2]" xfId="50" xr:uid="{00000000-0005-0000-0000-0000CF000000}"/>
    <cellStyle name="Percent 2" xfId="10" xr:uid="{00000000-0005-0000-0000-0000D0000000}"/>
    <cellStyle name="Percent 2 2" xfId="51" xr:uid="{00000000-0005-0000-0000-0000D1000000}"/>
    <cellStyle name="Percent 3" xfId="52" xr:uid="{00000000-0005-0000-0000-0000D2000000}"/>
    <cellStyle name="Red font" xfId="53" xr:uid="{00000000-0005-0000-0000-0000D3000000}"/>
    <cellStyle name="Times" xfId="54" xr:uid="{00000000-0005-0000-0000-0000D4000000}"/>
    <cellStyle name="Years" xfId="55" xr:uid="{00000000-0005-0000-0000-0000D5000000}"/>
  </cellStyles>
  <dxfs count="4">
    <dxf>
      <font>
        <color theme="0"/>
      </font>
      <fill>
        <patternFill patternType="solid">
          <fgColor indexed="64"/>
          <bgColor theme="0"/>
        </patternFill>
      </fill>
      <border>
        <left/>
        <right/>
        <top/>
        <bottom/>
      </border>
    </dxf>
    <dxf>
      <font>
        <color theme="0"/>
      </font>
      <fill>
        <patternFill patternType="solid">
          <fgColor indexed="64"/>
          <bgColor theme="0"/>
        </patternFill>
      </fill>
      <border>
        <left/>
        <right/>
        <top/>
        <bottom/>
      </border>
    </dxf>
    <dxf>
      <font>
        <color theme="0"/>
      </font>
      <fill>
        <patternFill patternType="solid">
          <fgColor indexed="64"/>
          <bgColor theme="0"/>
        </patternFill>
      </fill>
      <border>
        <left/>
        <right/>
        <top/>
        <bottom/>
      </border>
    </dxf>
    <dxf>
      <font>
        <color theme="0"/>
      </font>
      <fill>
        <patternFill patternType="solid">
          <fgColor indexed="64"/>
          <bgColor theme="0"/>
        </patternFill>
      </fill>
      <border>
        <left/>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List" dx="15" fmlaLink="$D$12" fmlaRange="$O$5:$O$6" noThreeD="1" sel="2" val="0"/>
</file>

<file path=xl/ctrlProps/ctrlProp2.xml><?xml version="1.0" encoding="utf-8"?>
<formControlPr xmlns="http://schemas.microsoft.com/office/spreadsheetml/2009/9/main" objectType="List" dx="15" fmlaLink="$D$12" fmlaRange="$O$5:$O$6" noThreeD="1" sel="1" val="0"/>
</file>

<file path=xl/ctrlProps/ctrlProp3.xml><?xml version="1.0" encoding="utf-8"?>
<formControlPr xmlns="http://schemas.microsoft.com/office/spreadsheetml/2009/9/main" objectType="List" dx="15" fmlaLink="$D$12" fmlaRange="$O$5:$O$6" noThreeD="1" sel="2" val="0"/>
</file>

<file path=xl/ctrlProps/ctrlProp4.xml><?xml version="1.0" encoding="utf-8"?>
<formControlPr xmlns="http://schemas.microsoft.com/office/spreadsheetml/2009/9/main" objectType="List" dx="15" fmlaLink="$D$12" fmlaRange="$O$5:$O$6"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50800</xdr:colOff>
          <xdr:row>11</xdr:row>
          <xdr:rowOff>12700</xdr:rowOff>
        </xdr:from>
        <xdr:to>
          <xdr:col>3</xdr:col>
          <xdr:colOff>1790700</xdr:colOff>
          <xdr:row>13</xdr:row>
          <xdr:rowOff>127000</xdr:rowOff>
        </xdr:to>
        <xdr:sp macro="" textlink="">
          <xdr:nvSpPr>
            <xdr:cNvPr id="8193" name="List Box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50800</xdr:colOff>
          <xdr:row>11</xdr:row>
          <xdr:rowOff>12700</xdr:rowOff>
        </xdr:from>
        <xdr:to>
          <xdr:col>3</xdr:col>
          <xdr:colOff>1790700</xdr:colOff>
          <xdr:row>13</xdr:row>
          <xdr:rowOff>127000</xdr:rowOff>
        </xdr:to>
        <xdr:sp macro="" textlink="">
          <xdr:nvSpPr>
            <xdr:cNvPr id="1025" name="List Box 1" hidden="1">
              <a:extLst>
                <a:ext uri="{63B3BB69-23CF-44E3-9099-C40C66FF867C}">
                  <a14:compatExt spid="_x0000_s1025"/>
                </a:ext>
                <a:ext uri="{FF2B5EF4-FFF2-40B4-BE49-F238E27FC236}">
                  <a16:creationId xmlns:a16="http://schemas.microsoft.com/office/drawing/2014/main" id="{00000000-0008-0000-04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50800</xdr:colOff>
          <xdr:row>11</xdr:row>
          <xdr:rowOff>12700</xdr:rowOff>
        </xdr:from>
        <xdr:to>
          <xdr:col>3</xdr:col>
          <xdr:colOff>1790700</xdr:colOff>
          <xdr:row>13</xdr:row>
          <xdr:rowOff>127000</xdr:rowOff>
        </xdr:to>
        <xdr:sp macro="" textlink="">
          <xdr:nvSpPr>
            <xdr:cNvPr id="10241" name="List Box 1" hidden="1">
              <a:extLst>
                <a:ext uri="{63B3BB69-23CF-44E3-9099-C40C66FF867C}">
                  <a14:compatExt spid="_x0000_s10241"/>
                </a:ext>
                <a:ext uri="{FF2B5EF4-FFF2-40B4-BE49-F238E27FC236}">
                  <a16:creationId xmlns:a16="http://schemas.microsoft.com/office/drawing/2014/main" id="{00000000-0008-0000-0600-000001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50800</xdr:colOff>
          <xdr:row>11</xdr:row>
          <xdr:rowOff>12700</xdr:rowOff>
        </xdr:from>
        <xdr:to>
          <xdr:col>3</xdr:col>
          <xdr:colOff>1790700</xdr:colOff>
          <xdr:row>13</xdr:row>
          <xdr:rowOff>127000</xdr:rowOff>
        </xdr:to>
        <xdr:sp macro="" textlink="">
          <xdr:nvSpPr>
            <xdr:cNvPr id="12289" name="List Box 1" hidden="1">
              <a:extLst>
                <a:ext uri="{63B3BB69-23CF-44E3-9099-C40C66FF867C}">
                  <a14:compatExt spid="_x0000_s12289"/>
                </a:ext>
                <a:ext uri="{FF2B5EF4-FFF2-40B4-BE49-F238E27FC236}">
                  <a16:creationId xmlns:a16="http://schemas.microsoft.com/office/drawing/2014/main" id="{00000000-0008-0000-0800-00000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LVHacker/Desktop/WCI/Real%20Estate%20Investment/Models/Fixed%20For%20Class/Multi-Unit_Multiple%20Investors_Unlocked_v4.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How To"/>
      <sheetName val="Main Assumptions"/>
      <sheetName val="Investor Assumptions"/>
      <sheetName val="Price Calc"/>
      <sheetName val="Deal Summary"/>
      <sheetName val="Investor Summary"/>
      <sheetName val="Deal Graphs"/>
      <sheetName val="Investor Graphs"/>
      <sheetName val="Annual P&amp;L"/>
      <sheetName val="Monthly P&amp;L"/>
      <sheetName val="Investor  Monthly"/>
      <sheetName val="Amortization Calc"/>
      <sheetName val="Dont_Steal!"/>
      <sheetName val="Investor_Summary"/>
    </sheetNames>
    <sheetDataSet>
      <sheetData sheetId="0"/>
      <sheetData sheetId="1"/>
      <sheetData sheetId="2"/>
      <sheetData sheetId="3">
        <row r="7">
          <cell r="C7">
            <v>7325000</v>
          </cell>
        </row>
        <row r="10">
          <cell r="C10">
            <v>5.0000000000000044E-2</v>
          </cell>
        </row>
        <row r="11">
          <cell r="C11">
            <v>0.35</v>
          </cell>
        </row>
        <row r="12">
          <cell r="C12">
            <v>0.3</v>
          </cell>
        </row>
        <row r="13">
          <cell r="C13">
            <v>0.15</v>
          </cell>
        </row>
        <row r="14">
          <cell r="C14">
            <v>0.15</v>
          </cell>
        </row>
      </sheetData>
      <sheetData sheetId="4"/>
      <sheetData sheetId="5"/>
      <sheetData sheetId="6"/>
      <sheetData sheetId="7"/>
      <sheetData sheetId="8"/>
      <sheetData sheetId="9"/>
      <sheetData sheetId="10">
        <row r="3">
          <cell r="D3">
            <v>1</v>
          </cell>
        </row>
      </sheetData>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H29"/>
  <sheetViews>
    <sheetView showGridLines="0" zoomScale="145" zoomScaleNormal="145" zoomScalePageLayoutView="145" workbookViewId="0">
      <selection activeCell="I15" sqref="I15"/>
    </sheetView>
  </sheetViews>
  <sheetFormatPr baseColWidth="10" defaultColWidth="11" defaultRowHeight="16"/>
  <cols>
    <col min="1" max="1" width="1.1640625" customWidth="1"/>
    <col min="2" max="2" width="18.83203125" customWidth="1"/>
    <col min="3" max="3" width="25.5" bestFit="1" customWidth="1"/>
    <col min="4" max="4" width="14.33203125" bestFit="1" customWidth="1"/>
    <col min="5" max="8" width="13.83203125" customWidth="1"/>
    <col min="9" max="9" width="22.83203125" bestFit="1" customWidth="1"/>
    <col min="10" max="10" width="9.5" bestFit="1" customWidth="1"/>
    <col min="11" max="11" width="8.5" bestFit="1" customWidth="1"/>
  </cols>
  <sheetData>
    <row r="2" spans="2:8" ht="17" thickBot="1"/>
    <row r="3" spans="2:8">
      <c r="D3" s="153" t="str">
        <f>'No Waterfall'!$B$6</f>
        <v>Albert</v>
      </c>
      <c r="E3" s="147" t="str">
        <f>'No Waterfall'!$B$7</f>
        <v>Bobby</v>
      </c>
      <c r="F3" s="147" t="str">
        <f>'No Waterfall'!$B$8</f>
        <v>Carl</v>
      </c>
      <c r="G3" s="147" t="str">
        <f>'No Waterfall'!$B$9</f>
        <v>Derek</v>
      </c>
      <c r="H3" s="147" t="str">
        <f>'No Waterfall'!$B$10</f>
        <v>Elizabeth</v>
      </c>
    </row>
    <row r="4" spans="2:8" ht="17" thickBot="1">
      <c r="C4" s="89" t="s">
        <v>70</v>
      </c>
      <c r="D4" s="154">
        <f>'No Waterfall'!$C$6</f>
        <v>4.9999999999999933E-2</v>
      </c>
      <c r="E4" s="148">
        <f>'No Waterfall'!$C$7</f>
        <v>0.35</v>
      </c>
      <c r="F4" s="148">
        <f>'No Waterfall'!$C$8</f>
        <v>0.25</v>
      </c>
      <c r="G4" s="148">
        <f>'No Waterfall'!$C$9</f>
        <v>0.2</v>
      </c>
      <c r="H4" s="148">
        <f>'No Waterfall'!$C$10</f>
        <v>0.15</v>
      </c>
    </row>
    <row r="5" spans="2:8">
      <c r="B5" s="183" t="s">
        <v>71</v>
      </c>
      <c r="C5" s="150" t="str">
        <f>'No Waterfall'!$E$5</f>
        <v>IRR</v>
      </c>
      <c r="D5" s="151">
        <f>'No Waterfall'!$E$6</f>
        <v>0.14017286169344678</v>
      </c>
      <c r="E5" s="151">
        <f>'No Waterfall'!$E$7</f>
        <v>0.14017286169344678</v>
      </c>
      <c r="F5" s="151">
        <f>'No Waterfall'!$E$8</f>
        <v>0.14017286169344656</v>
      </c>
      <c r="G5" s="151">
        <f>'No Waterfall'!$E$9</f>
        <v>0.14017286169344656</v>
      </c>
      <c r="H5" s="151">
        <f>'No Waterfall'!$E$10</f>
        <v>0.14017286169344678</v>
      </c>
    </row>
    <row r="6" spans="2:8">
      <c r="B6" s="184"/>
      <c r="C6" s="145" t="str">
        <f>'No Waterfall'!$G$5</f>
        <v>NPV @ 7.5% Discount Rate</v>
      </c>
      <c r="D6" s="155">
        <f>'No Waterfall'!$G$6</f>
        <v>33686.239689021466</v>
      </c>
      <c r="E6" s="149">
        <f>'No Waterfall'!$G$7</f>
        <v>235803.67782315062</v>
      </c>
      <c r="F6" s="149">
        <f>'No Waterfall'!$G$8</f>
        <v>168431.19844510756</v>
      </c>
      <c r="G6" s="149">
        <f>'No Waterfall'!$G$9</f>
        <v>134744.95875608607</v>
      </c>
      <c r="H6" s="149">
        <f>'No Waterfall'!$G$10</f>
        <v>101058.71906706455</v>
      </c>
    </row>
    <row r="7" spans="2:8">
      <c r="B7" s="184"/>
      <c r="C7" s="152" t="str">
        <f>'No Waterfall'!$F$5</f>
        <v>Cash Multiple</v>
      </c>
      <c r="D7" s="178">
        <f>'No Waterfall'!$F$6</f>
        <v>4.7118371314198484</v>
      </c>
      <c r="E7" s="178">
        <f>'No Waterfall'!$F$7</f>
        <v>4.7118371314198484</v>
      </c>
      <c r="F7" s="178">
        <f>'No Waterfall'!$F$8</f>
        <v>4.7118371314198475</v>
      </c>
      <c r="G7" s="178">
        <f>'No Waterfall'!$F$9</f>
        <v>4.7118371314198466</v>
      </c>
      <c r="H7" s="178">
        <f>'No Waterfall'!$F$10</f>
        <v>4.7118371314198484</v>
      </c>
    </row>
    <row r="8" spans="2:8" ht="17" thickBot="1">
      <c r="B8" s="185"/>
      <c r="C8" s="146" t="str">
        <f>'No Waterfall'!$H$5</f>
        <v>BCR Ratio</v>
      </c>
      <c r="D8" s="179">
        <f>'No Waterfall'!$H$6</f>
        <v>1.9197608106217479</v>
      </c>
      <c r="E8" s="180">
        <f>'No Waterfall'!$H$7</f>
        <v>1.9197608106217479</v>
      </c>
      <c r="F8" s="180">
        <f>'No Waterfall'!$H$8</f>
        <v>1.9197608106217476</v>
      </c>
      <c r="G8" s="180">
        <f>'No Waterfall'!$H$9</f>
        <v>1.9197608106217479</v>
      </c>
      <c r="H8" s="180">
        <f>'No Waterfall'!$H$10</f>
        <v>1.9197608106217481</v>
      </c>
    </row>
    <row r="9" spans="2:8" ht="6.75" customHeight="1" thickBot="1">
      <c r="B9" s="157"/>
      <c r="C9" s="157"/>
      <c r="D9" s="157"/>
      <c r="E9" s="157"/>
      <c r="F9" s="157"/>
      <c r="G9" s="157"/>
      <c r="H9" s="157"/>
    </row>
    <row r="10" spans="2:8">
      <c r="B10" s="157"/>
      <c r="D10" s="153" t="str">
        <f>'No Waterfall'!$B$6&amp;" (Manager)"</f>
        <v>Albert (Manager)</v>
      </c>
      <c r="E10" s="147" t="str">
        <f>'No Waterfall'!$B$7</f>
        <v>Bobby</v>
      </c>
      <c r="F10" s="147" t="str">
        <f>'No Waterfall'!$B$8</f>
        <v>Carl</v>
      </c>
      <c r="G10" s="147" t="str">
        <f>'No Waterfall'!$B$9</f>
        <v>Derek</v>
      </c>
      <c r="H10" s="147" t="str">
        <f>'No Waterfall'!$B$10</f>
        <v>Elizabeth</v>
      </c>
    </row>
    <row r="11" spans="2:8" ht="17" thickBot="1">
      <c r="C11" s="89" t="s">
        <v>70</v>
      </c>
      <c r="D11" s="154">
        <f>'No Waterfall'!$C$6</f>
        <v>4.9999999999999933E-2</v>
      </c>
      <c r="E11" s="148">
        <f>'No Waterfall'!$C$7</f>
        <v>0.35</v>
      </c>
      <c r="F11" s="148">
        <f>'No Waterfall'!$C$8</f>
        <v>0.25</v>
      </c>
      <c r="G11" s="148">
        <f>'No Waterfall'!$C$9</f>
        <v>0.2</v>
      </c>
      <c r="H11" s="148">
        <f>'No Waterfall'!$C$10</f>
        <v>0.15</v>
      </c>
    </row>
    <row r="12" spans="2:8">
      <c r="B12" s="183" t="s">
        <v>72</v>
      </c>
      <c r="C12" s="150" t="str">
        <f>'No Waterfall'!$E$5</f>
        <v>IRR</v>
      </c>
      <c r="D12" s="151">
        <f>'2-Tier'!$E$6</f>
        <v>0.25483611442946841</v>
      </c>
      <c r="E12" s="151">
        <f>'2-Tier'!$E$7</f>
        <v>0.12438362171184814</v>
      </c>
      <c r="F12" s="151">
        <f>'2-Tier'!$E$8</f>
        <v>0.12438362171184814</v>
      </c>
      <c r="G12" s="151">
        <f>'2-Tier'!$E$9</f>
        <v>0.12438362171184791</v>
      </c>
      <c r="H12" s="151">
        <f>'2-Tier'!$E$10</f>
        <v>0.12438362171184814</v>
      </c>
    </row>
    <row r="13" spans="2:8">
      <c r="B13" s="184"/>
      <c r="C13" s="145" t="str">
        <f>'No Waterfall'!$G$5</f>
        <v>NPV @ 7.5% Discount Rate</v>
      </c>
      <c r="D13" s="155">
        <f>'2-Tier'!$G$6</f>
        <v>249789.70366581483</v>
      </c>
      <c r="E13" s="149">
        <f>'2-Tier'!$G$7</f>
        <v>156186.61214749</v>
      </c>
      <c r="F13" s="149">
        <f>'2-Tier'!$G$8</f>
        <v>111561.86581963568</v>
      </c>
      <c r="G13" s="149">
        <f>'2-Tier'!$G$9</f>
        <v>89249.492655708513</v>
      </c>
      <c r="H13" s="149">
        <f>'2-Tier'!$G$10</f>
        <v>66937.11949178137</v>
      </c>
    </row>
    <row r="14" spans="2:8">
      <c r="B14" s="184"/>
      <c r="C14" s="152" t="str">
        <f>'No Waterfall'!$F$5</f>
        <v>Cash Multiple</v>
      </c>
      <c r="D14" s="178">
        <f>'2-Tier'!$F$6</f>
        <v>22.170503218098791</v>
      </c>
      <c r="E14" s="178">
        <f>'2-Tier'!$F$7</f>
        <v>3.7929599689630633</v>
      </c>
      <c r="F14" s="178">
        <f>'2-Tier'!$F$8</f>
        <v>3.7929599689630633</v>
      </c>
      <c r="G14" s="178">
        <f>'2-Tier'!$F$9</f>
        <v>3.7929599689630624</v>
      </c>
      <c r="H14" s="178">
        <f>'2-Tier'!$F$10</f>
        <v>3.7929599689630624</v>
      </c>
    </row>
    <row r="15" spans="2:8" ht="17" thickBot="1">
      <c r="B15" s="185"/>
      <c r="C15" s="146" t="str">
        <f>'No Waterfall'!$H$5</f>
        <v>BCR Ratio</v>
      </c>
      <c r="D15" s="179">
        <f>'2-Tier'!$H$6</f>
        <v>7.8201966871212321</v>
      </c>
      <c r="E15" s="180">
        <f>'2-Tier'!$H$7</f>
        <v>1.6092115539638809</v>
      </c>
      <c r="F15" s="180">
        <f>'2-Tier'!$H$8</f>
        <v>1.6092115539638809</v>
      </c>
      <c r="G15" s="180">
        <f>'2-Tier'!$H$9</f>
        <v>1.6092115539638807</v>
      </c>
      <c r="H15" s="180">
        <f>'2-Tier'!$H$10</f>
        <v>1.6092115539638807</v>
      </c>
    </row>
    <row r="16" spans="2:8" ht="5.25" customHeight="1" thickBot="1">
      <c r="B16" s="158"/>
      <c r="C16" s="158"/>
      <c r="D16" s="158"/>
      <c r="E16" s="158"/>
      <c r="F16" s="158"/>
      <c r="G16" s="158"/>
      <c r="H16" s="158"/>
    </row>
    <row r="17" spans="2:8">
      <c r="B17" s="158"/>
      <c r="D17" s="153" t="str">
        <f>'No Waterfall'!$B$6&amp;" (Manager)"</f>
        <v>Albert (Manager)</v>
      </c>
      <c r="E17" s="147" t="str">
        <f>'No Waterfall'!$B$7</f>
        <v>Bobby</v>
      </c>
      <c r="F17" s="147" t="str">
        <f>'No Waterfall'!$B$8</f>
        <v>Carl</v>
      </c>
      <c r="G17" s="147" t="str">
        <f>'No Waterfall'!$B$9</f>
        <v>Derek</v>
      </c>
      <c r="H17" s="147" t="str">
        <f>'No Waterfall'!$B$10</f>
        <v>Elizabeth</v>
      </c>
    </row>
    <row r="18" spans="2:8" ht="17" thickBot="1">
      <c r="C18" s="89" t="s">
        <v>70</v>
      </c>
      <c r="D18" s="154">
        <f>'No Waterfall'!$C$6</f>
        <v>4.9999999999999933E-2</v>
      </c>
      <c r="E18" s="148">
        <f>'No Waterfall'!$C$7</f>
        <v>0.35</v>
      </c>
      <c r="F18" s="148">
        <f>'No Waterfall'!$C$8</f>
        <v>0.25</v>
      </c>
      <c r="G18" s="148">
        <f>'No Waterfall'!$C$9</f>
        <v>0.2</v>
      </c>
      <c r="H18" s="148">
        <f>'No Waterfall'!$C$10</f>
        <v>0.15</v>
      </c>
    </row>
    <row r="19" spans="2:8">
      <c r="B19" s="183" t="s">
        <v>73</v>
      </c>
      <c r="C19" s="150" t="str">
        <f>'No Waterfall'!$E$5</f>
        <v>IRR</v>
      </c>
      <c r="D19" s="151">
        <f>'3-Tier'!$E$6</f>
        <v>0.14017286169344678</v>
      </c>
      <c r="E19" s="151">
        <f>'3-Tier'!$E$7</f>
        <v>0.14017286169344678</v>
      </c>
      <c r="F19" s="151">
        <f>'3-Tier'!$E$8</f>
        <v>0.14017286169344656</v>
      </c>
      <c r="G19" s="151">
        <f>'3-Tier'!$E$9</f>
        <v>0.14017286169344656</v>
      </c>
      <c r="H19" s="151">
        <f>'3-Tier'!$E$10</f>
        <v>0.14017286169344678</v>
      </c>
    </row>
    <row r="20" spans="2:8">
      <c r="B20" s="184"/>
      <c r="C20" s="145" t="str">
        <f>'No Waterfall'!$G$5</f>
        <v>NPV @ 7.5% Discount Rate</v>
      </c>
      <c r="D20" s="155">
        <f>'3-Tier'!$G$6</f>
        <v>33686.239689021466</v>
      </c>
      <c r="E20" s="149">
        <f>'3-Tier'!$G$7</f>
        <v>235803.67782315062</v>
      </c>
      <c r="F20" s="149">
        <f>'3-Tier'!$G$8</f>
        <v>168431.19844510756</v>
      </c>
      <c r="G20" s="149">
        <f>'3-Tier'!$G$9</f>
        <v>134744.95875608607</v>
      </c>
      <c r="H20" s="149">
        <f>'3-Tier'!$G$10</f>
        <v>101058.71906706455</v>
      </c>
    </row>
    <row r="21" spans="2:8">
      <c r="B21" s="184"/>
      <c r="C21" s="152" t="str">
        <f>'No Waterfall'!$F$5</f>
        <v>Cash Multiple</v>
      </c>
      <c r="D21" s="178">
        <f>'3-Tier'!$F$6</f>
        <v>4.7118371314198484</v>
      </c>
      <c r="E21" s="178">
        <f>'3-Tier'!$F$7</f>
        <v>4.7118371314198484</v>
      </c>
      <c r="F21" s="178">
        <f>'3-Tier'!$F$8</f>
        <v>4.7118371314198475</v>
      </c>
      <c r="G21" s="178">
        <f>'3-Tier'!$F$9</f>
        <v>4.7118371314198466</v>
      </c>
      <c r="H21" s="178">
        <f>'3-Tier'!$F$10</f>
        <v>4.7118371314198484</v>
      </c>
    </row>
    <row r="22" spans="2:8" ht="17" thickBot="1">
      <c r="B22" s="185"/>
      <c r="C22" s="146" t="str">
        <f>'No Waterfall'!$H$5</f>
        <v>BCR Ratio</v>
      </c>
      <c r="D22" s="179">
        <f>'3-Tier'!$H$6</f>
        <v>1.9197608106217479</v>
      </c>
      <c r="E22" s="180">
        <f>'3-Tier'!$H$7</f>
        <v>1.9197608106217479</v>
      </c>
      <c r="F22" s="180">
        <f>'3-Tier'!$H$8</f>
        <v>1.9197608106217476</v>
      </c>
      <c r="G22" s="180">
        <f>'3-Tier'!$H$9</f>
        <v>1.9197608106217479</v>
      </c>
      <c r="H22" s="180">
        <f>'3-Tier'!$H$10</f>
        <v>1.9197608106217481</v>
      </c>
    </row>
    <row r="23" spans="2:8" ht="6.75" customHeight="1" thickBot="1">
      <c r="B23" s="158"/>
      <c r="C23" s="158"/>
      <c r="D23" s="158"/>
      <c r="E23" s="158"/>
      <c r="F23" s="158"/>
      <c r="G23" s="158"/>
      <c r="H23" s="158"/>
    </row>
    <row r="24" spans="2:8">
      <c r="B24" s="158"/>
      <c r="D24" s="153" t="str">
        <f>'No Waterfall'!$B$6&amp;" (Manager)"</f>
        <v>Albert (Manager)</v>
      </c>
      <c r="E24" s="147" t="str">
        <f>'No Waterfall'!$B$7</f>
        <v>Bobby</v>
      </c>
      <c r="F24" s="147" t="str">
        <f>'No Waterfall'!$B$8</f>
        <v>Carl</v>
      </c>
      <c r="G24" s="147" t="str">
        <f>'No Waterfall'!$B$9</f>
        <v>Derek</v>
      </c>
      <c r="H24" s="147" t="str">
        <f>'No Waterfall'!$B$10</f>
        <v>Elizabeth</v>
      </c>
    </row>
    <row r="25" spans="2:8" ht="17" thickBot="1">
      <c r="C25" s="89" t="s">
        <v>70</v>
      </c>
      <c r="D25" s="154">
        <f>'No Waterfall'!$C$6</f>
        <v>4.9999999999999933E-2</v>
      </c>
      <c r="E25" s="148">
        <f>'No Waterfall'!$C$7</f>
        <v>0.35</v>
      </c>
      <c r="F25" s="148">
        <f>'No Waterfall'!$C$8</f>
        <v>0.25</v>
      </c>
      <c r="G25" s="148">
        <f>'No Waterfall'!$C$9</f>
        <v>0.2</v>
      </c>
      <c r="H25" s="148">
        <f>'No Waterfall'!$C$10</f>
        <v>0.15</v>
      </c>
    </row>
    <row r="26" spans="2:8">
      <c r="B26" s="183" t="str">
        <f>"4-Tier Waterfall w/ "&amp;ROUND('4-Tier'!C31*100,0)&amp;"% Catch up"</f>
        <v>4-Tier Waterfall w/ 100% Catch up</v>
      </c>
      <c r="C26" s="150" t="str">
        <f>'No Waterfall'!$E$5</f>
        <v>IRR</v>
      </c>
      <c r="D26" s="151">
        <f>'4-Tier'!$E$6</f>
        <v>0.26829113050568232</v>
      </c>
      <c r="E26" s="151">
        <f>'4-Tier'!$E$7</f>
        <v>0.11999999999996502</v>
      </c>
      <c r="F26" s="151">
        <f>'4-Tier'!$E$8</f>
        <v>0.11999999999996502</v>
      </c>
      <c r="G26" s="151">
        <f>'4-Tier'!$E$9</f>
        <v>0.11999999999996502</v>
      </c>
      <c r="H26" s="151">
        <f>'4-Tier'!$E$10</f>
        <v>0.11999999999996502</v>
      </c>
    </row>
    <row r="27" spans="2:8">
      <c r="B27" s="184"/>
      <c r="C27" s="145" t="str">
        <f>'No Waterfall'!$G$5</f>
        <v>NPV @ 7.5% Discount Rate</v>
      </c>
      <c r="D27" s="155">
        <f>'4-Tier'!$G$6</f>
        <v>301530.86337503628</v>
      </c>
      <c r="E27" s="149">
        <f>'4-Tier'!$G$7</f>
        <v>137124.0796230399</v>
      </c>
      <c r="F27" s="149">
        <f>'4-Tier'!$G$8</f>
        <v>97945.771159314201</v>
      </c>
      <c r="G27" s="149">
        <f>'4-Tier'!$G$9</f>
        <v>78356.616927451338</v>
      </c>
      <c r="H27" s="149">
        <f>'4-Tier'!$G$10</f>
        <v>58767.462695588532</v>
      </c>
    </row>
    <row r="28" spans="2:8">
      <c r="B28" s="184"/>
      <c r="C28" s="152" t="str">
        <f>'No Waterfall'!$F$5</f>
        <v>Cash Multiple</v>
      </c>
      <c r="D28" s="178">
        <f>'4-Tier'!$F$6</f>
        <v>26.350591837121712</v>
      </c>
      <c r="E28" s="178">
        <f>'4-Tier'!$F$7</f>
        <v>3.5729553048039628</v>
      </c>
      <c r="F28" s="178">
        <f>'4-Tier'!$F$8</f>
        <v>3.572955304803962</v>
      </c>
      <c r="G28" s="178">
        <f>'4-Tier'!$F$9</f>
        <v>3.5729553048039611</v>
      </c>
      <c r="H28" s="178">
        <f>'4-Tier'!$F$10</f>
        <v>3.572955304803962</v>
      </c>
    </row>
    <row r="29" spans="2:8" ht="17" thickBot="1">
      <c r="B29" s="185"/>
      <c r="C29" s="146" t="str">
        <f>'No Waterfall'!$H$5</f>
        <v>BCR Ratio</v>
      </c>
      <c r="D29" s="179">
        <f>'4-Tier'!$H$6</f>
        <v>9.2329245972706246</v>
      </c>
      <c r="E29" s="180">
        <f>'4-Tier'!$H$7</f>
        <v>1.5348574534297021</v>
      </c>
      <c r="F29" s="180">
        <f>'4-Tier'!$H$8</f>
        <v>1.5348574534297021</v>
      </c>
      <c r="G29" s="180">
        <f>'4-Tier'!$H$9</f>
        <v>1.5348574534297019</v>
      </c>
      <c r="H29" s="180">
        <f>'4-Tier'!$H$10</f>
        <v>1.5348574534297021</v>
      </c>
    </row>
  </sheetData>
  <mergeCells count="4">
    <mergeCell ref="B5:B8"/>
    <mergeCell ref="B12:B15"/>
    <mergeCell ref="B19:B22"/>
    <mergeCell ref="B26:B29"/>
  </mergeCells>
  <conditionalFormatting sqref="D5 D12 D19 D26">
    <cfRule type="colorScale" priority="24">
      <colorScale>
        <cfvo type="min"/>
        <cfvo type="percentile" val="50"/>
        <cfvo type="max"/>
        <color rgb="FFF8696B"/>
        <color rgb="FFFFEB84"/>
        <color rgb="FF63BE7B"/>
      </colorScale>
    </cfRule>
  </conditionalFormatting>
  <conditionalFormatting sqref="E5 E12 E19 E26">
    <cfRule type="colorScale" priority="23">
      <colorScale>
        <cfvo type="min"/>
        <cfvo type="percentile" val="50"/>
        <cfvo type="max"/>
        <color rgb="FFF8696B"/>
        <color rgb="FFFFEB84"/>
        <color rgb="FF63BE7B"/>
      </colorScale>
    </cfRule>
  </conditionalFormatting>
  <conditionalFormatting sqref="F12 F5 F19 F26">
    <cfRule type="colorScale" priority="22">
      <colorScale>
        <cfvo type="min"/>
        <cfvo type="percentile" val="50"/>
        <cfvo type="max"/>
        <color rgb="FFF8696B"/>
        <color rgb="FFFFEB84"/>
        <color rgb="FF63BE7B"/>
      </colorScale>
    </cfRule>
  </conditionalFormatting>
  <conditionalFormatting sqref="D8 D15 D22 D29">
    <cfRule type="colorScale" priority="21">
      <colorScale>
        <cfvo type="min"/>
        <cfvo type="percentile" val="50"/>
        <cfvo type="max"/>
        <color rgb="FFF8696B"/>
        <color rgb="FFFFEB84"/>
        <color rgb="FF63BE7B"/>
      </colorScale>
    </cfRule>
  </conditionalFormatting>
  <conditionalFormatting sqref="E8 E15 E22 E29">
    <cfRule type="colorScale" priority="20">
      <colorScale>
        <cfvo type="min"/>
        <cfvo type="percentile" val="50"/>
        <cfvo type="max"/>
        <color rgb="FFF8696B"/>
        <color rgb="FFFFEB84"/>
        <color rgb="FF63BE7B"/>
      </colorScale>
    </cfRule>
  </conditionalFormatting>
  <conditionalFormatting sqref="F5">
    <cfRule type="colorScale" priority="19">
      <colorScale>
        <cfvo type="min"/>
        <cfvo type="percentile" val="50"/>
        <cfvo type="max"/>
        <color rgb="FFF8696B"/>
        <color rgb="FFFFEB84"/>
        <color rgb="FF63BE7B"/>
      </colorScale>
    </cfRule>
  </conditionalFormatting>
  <conditionalFormatting sqref="F15 F8 F22 F29">
    <cfRule type="colorScale" priority="18">
      <colorScale>
        <cfvo type="min"/>
        <cfvo type="percentile" val="50"/>
        <cfvo type="max"/>
        <color rgb="FFF8696B"/>
        <color rgb="FFFFEB84"/>
        <color rgb="FF63BE7B"/>
      </colorScale>
    </cfRule>
  </conditionalFormatting>
  <conditionalFormatting sqref="F5 F12 F19 F26">
    <cfRule type="colorScale" priority="5">
      <colorScale>
        <cfvo type="min"/>
        <cfvo type="percentile" val="50"/>
        <cfvo type="max"/>
        <color rgb="FFF8696B"/>
        <color rgb="FFFFEB84"/>
        <color rgb="FF63BE7B"/>
      </colorScale>
    </cfRule>
  </conditionalFormatting>
  <conditionalFormatting sqref="G5:H5 G12:H12 G19:H19 G26:H26">
    <cfRule type="colorScale" priority="4">
      <colorScale>
        <cfvo type="min"/>
        <cfvo type="percentile" val="50"/>
        <cfvo type="max"/>
        <color rgb="FFF8696B"/>
        <color rgb="FFFFEB84"/>
        <color rgb="FF63BE7B"/>
      </colorScale>
    </cfRule>
  </conditionalFormatting>
  <conditionalFormatting sqref="G5:H5">
    <cfRule type="colorScale" priority="3">
      <colorScale>
        <cfvo type="min"/>
        <cfvo type="percentile" val="50"/>
        <cfvo type="max"/>
        <color rgb="FFF8696B"/>
        <color rgb="FFFFEB84"/>
        <color rgb="FF63BE7B"/>
      </colorScale>
    </cfRule>
  </conditionalFormatting>
  <conditionalFormatting sqref="G8:H8 G15:H15 G22:H22 G29:H29">
    <cfRule type="colorScale" priority="2">
      <colorScale>
        <cfvo type="min"/>
        <cfvo type="percentile" val="50"/>
        <cfvo type="max"/>
        <color rgb="FFF8696B"/>
        <color rgb="FFFFEB84"/>
        <color rgb="FF63BE7B"/>
      </colorScale>
    </cfRule>
  </conditionalFormatting>
  <conditionalFormatting sqref="G12:H12 G5:H5 G19:H19 G26:H26">
    <cfRule type="colorScale" priority="1">
      <colorScale>
        <cfvo type="min"/>
        <cfvo type="percentile" val="50"/>
        <cfvo type="max"/>
        <color rgb="FFF8696B"/>
        <color rgb="FFFFEB84"/>
        <color rgb="FF63BE7B"/>
      </colorScale>
    </cfRule>
  </conditionalFormatting>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D121"/>
  <sheetViews>
    <sheetView showGridLines="0" zoomScale="129" zoomScaleNormal="129" zoomScalePageLayoutView="115" workbookViewId="0">
      <pane xSplit="4" ySplit="2" topLeftCell="E74" activePane="bottomRight" state="frozen"/>
      <selection pane="topRight" activeCell="E1" sqref="E1"/>
      <selection pane="bottomLeft" activeCell="A3" sqref="A3"/>
      <selection pane="bottomRight" activeCell="C83" sqref="C83"/>
    </sheetView>
  </sheetViews>
  <sheetFormatPr baseColWidth="10" defaultColWidth="0" defaultRowHeight="13"/>
  <cols>
    <col min="1" max="1" width="38.5" style="50" bestFit="1" customWidth="1"/>
    <col min="2" max="2" width="7" style="50" bestFit="1" customWidth="1"/>
    <col min="3" max="3" width="12.33203125" style="50" bestFit="1" customWidth="1"/>
    <col min="4" max="4" width="10.5" style="50" bestFit="1" customWidth="1"/>
    <col min="5" max="5" width="10.5" style="50" customWidth="1"/>
    <col min="6" max="6" width="11.6640625" style="165" customWidth="1"/>
    <col min="7" max="25" width="11.6640625" style="50" customWidth="1"/>
    <col min="26" max="246" width="11.6640625" style="50" hidden="1" customWidth="1"/>
    <col min="247" max="16384" width="9.1640625" style="50" hidden="1"/>
  </cols>
  <sheetData>
    <row r="1" spans="1:16384">
      <c r="A1" s="49">
        <f>'4-Tier'!D12</f>
        <v>1</v>
      </c>
      <c r="F1" s="164"/>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row>
    <row r="2" spans="1:16384">
      <c r="A2" s="50" t="s">
        <v>23</v>
      </c>
      <c r="F2" s="53">
        <v>1</v>
      </c>
      <c r="G2" s="50">
        <v>2</v>
      </c>
      <c r="H2" s="50">
        <v>3</v>
      </c>
      <c r="I2" s="50">
        <v>4</v>
      </c>
      <c r="J2" s="50">
        <v>5</v>
      </c>
      <c r="K2" s="50">
        <v>6</v>
      </c>
      <c r="L2" s="50">
        <v>7</v>
      </c>
      <c r="M2" s="50">
        <v>8</v>
      </c>
      <c r="N2" s="50">
        <v>9</v>
      </c>
      <c r="O2" s="50">
        <v>10</v>
      </c>
      <c r="P2" s="50">
        <v>11</v>
      </c>
      <c r="Q2" s="50">
        <v>12</v>
      </c>
      <c r="R2" s="50">
        <v>13</v>
      </c>
      <c r="S2" s="50">
        <v>14</v>
      </c>
      <c r="T2" s="50">
        <v>15</v>
      </c>
      <c r="U2" s="50">
        <v>16</v>
      </c>
      <c r="V2" s="50">
        <v>17</v>
      </c>
      <c r="W2" s="50">
        <v>18</v>
      </c>
      <c r="X2" s="50">
        <v>19</v>
      </c>
      <c r="Y2" s="50">
        <v>20</v>
      </c>
    </row>
    <row r="4" spans="1:16384">
      <c r="F4" s="166"/>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row>
    <row r="5" spans="1:16384" s="56" customFormat="1">
      <c r="A5" s="56" t="s">
        <v>65</v>
      </c>
      <c r="F5" s="163">
        <f>'Sample Project'!D26</f>
        <v>35016.678662137827</v>
      </c>
      <c r="G5" s="93">
        <f>'Sample Project'!E26</f>
        <v>55731.2452601025</v>
      </c>
      <c r="H5" s="93">
        <f>'Sample Project'!F26</f>
        <v>59169.746557362145</v>
      </c>
      <c r="I5" s="93">
        <f>'Sample Project'!G26</f>
        <v>62711.402893539518</v>
      </c>
      <c r="J5" s="93">
        <f>'Sample Project'!H26</f>
        <v>66359.308919802221</v>
      </c>
      <c r="K5" s="93">
        <f>'Sample Project'!I26</f>
        <v>70116.65212685283</v>
      </c>
      <c r="L5" s="93">
        <f>'Sample Project'!J26</f>
        <v>73986.715630114952</v>
      </c>
      <c r="M5" s="93">
        <f>'Sample Project'!K26</f>
        <v>77972.881038474952</v>
      </c>
      <c r="N5" s="93">
        <f>'Sample Project'!L26</f>
        <v>82078.631409085763</v>
      </c>
      <c r="O5" s="93">
        <f>'Sample Project'!M26</f>
        <v>86307.554290814849</v>
      </c>
      <c r="P5" s="93">
        <f>'Sample Project'!N26</f>
        <v>90663.344858995872</v>
      </c>
      <c r="Q5" s="93">
        <f>'Sample Project'!O26</f>
        <v>95149.809144222294</v>
      </c>
      <c r="R5" s="93">
        <f>'Sample Project'!P26</f>
        <v>99770.867358005518</v>
      </c>
      <c r="S5" s="93">
        <f>'Sample Project'!Q26</f>
        <v>104530.55731820222</v>
      </c>
      <c r="T5" s="93">
        <f>'Sample Project'!R26</f>
        <v>2391855.303297325</v>
      </c>
      <c r="U5" s="93">
        <f>'Sample Project'!S26</f>
        <v>0</v>
      </c>
      <c r="V5" s="93">
        <f>'Sample Project'!T26</f>
        <v>0</v>
      </c>
      <c r="W5" s="93">
        <f>'Sample Project'!U26</f>
        <v>0</v>
      </c>
      <c r="X5" s="93">
        <f>'Sample Project'!V26</f>
        <v>0</v>
      </c>
      <c r="Y5" s="93">
        <f>'Sample Project'!W26</f>
        <v>0</v>
      </c>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3"/>
      <c r="EW5" s="93"/>
      <c r="EX5" s="93"/>
      <c r="EY5" s="93"/>
      <c r="EZ5" s="93"/>
      <c r="FA5" s="93"/>
      <c r="FB5" s="93"/>
      <c r="FC5" s="93"/>
      <c r="FD5" s="93"/>
      <c r="FE5" s="93"/>
      <c r="FF5" s="93"/>
      <c r="FG5" s="93"/>
      <c r="FH5" s="93"/>
      <c r="FI5" s="93"/>
      <c r="FJ5" s="93"/>
      <c r="FK5" s="93"/>
      <c r="FL5" s="93"/>
      <c r="FM5" s="93"/>
      <c r="FN5" s="93"/>
      <c r="FO5" s="93"/>
      <c r="FP5" s="93"/>
      <c r="FQ5" s="93"/>
      <c r="FR5" s="93"/>
      <c r="FS5" s="93"/>
      <c r="FT5" s="93"/>
      <c r="FU5" s="93"/>
      <c r="FV5" s="93"/>
      <c r="FW5" s="93"/>
      <c r="FX5" s="93"/>
      <c r="FY5" s="93"/>
      <c r="FZ5" s="93"/>
      <c r="GA5" s="93"/>
      <c r="GB5" s="93"/>
      <c r="GC5" s="93"/>
      <c r="GD5" s="93"/>
      <c r="GE5" s="93"/>
      <c r="GF5" s="93"/>
      <c r="GG5" s="93"/>
      <c r="GH5" s="93"/>
      <c r="GI5" s="93"/>
      <c r="GJ5" s="93"/>
      <c r="GK5" s="93"/>
      <c r="GL5" s="93"/>
      <c r="GM5" s="93"/>
      <c r="GN5" s="93"/>
      <c r="GO5" s="93"/>
      <c r="GP5" s="93"/>
      <c r="GQ5" s="93"/>
      <c r="GR5" s="93"/>
      <c r="GS5" s="93"/>
      <c r="GT5" s="93"/>
      <c r="GU5" s="93"/>
      <c r="GV5" s="93"/>
      <c r="GW5" s="93"/>
      <c r="GX5" s="93"/>
      <c r="GY5" s="93"/>
      <c r="GZ5" s="93"/>
      <c r="HA5" s="93"/>
      <c r="HB5" s="93"/>
      <c r="HC5" s="93"/>
      <c r="HD5" s="93"/>
      <c r="HE5" s="93"/>
      <c r="HF5" s="93"/>
      <c r="HG5" s="93"/>
      <c r="HH5" s="93"/>
      <c r="HI5" s="93"/>
      <c r="HJ5" s="93"/>
      <c r="HK5" s="93"/>
      <c r="HL5" s="93"/>
      <c r="HM5" s="93"/>
      <c r="HN5" s="93"/>
      <c r="HO5" s="93"/>
      <c r="HP5" s="93"/>
      <c r="HQ5" s="93"/>
      <c r="HR5" s="93"/>
      <c r="HS5" s="93"/>
      <c r="HT5" s="93"/>
      <c r="HU5" s="93"/>
      <c r="HV5" s="93"/>
      <c r="HW5" s="93"/>
      <c r="HX5" s="93"/>
      <c r="HY5" s="93"/>
      <c r="HZ5" s="93"/>
      <c r="IA5" s="93"/>
      <c r="IB5" s="93"/>
      <c r="IC5" s="93"/>
      <c r="ID5" s="93"/>
      <c r="IE5" s="93"/>
      <c r="IF5" s="93"/>
      <c r="IG5" s="93"/>
      <c r="IH5" s="93"/>
      <c r="II5" s="93"/>
      <c r="IJ5" s="93"/>
      <c r="IK5" s="93"/>
      <c r="IL5" s="58"/>
      <c r="IM5" s="58"/>
      <c r="IN5" s="58"/>
      <c r="IO5" s="58"/>
      <c r="IP5" s="58"/>
      <c r="IQ5" s="58"/>
      <c r="IR5" s="58"/>
      <c r="IS5" s="58"/>
      <c r="IT5" s="58"/>
      <c r="IU5" s="58"/>
      <c r="IV5" s="58"/>
      <c r="IW5" s="58"/>
      <c r="IX5" s="58"/>
      <c r="IY5" s="58"/>
      <c r="IZ5" s="58"/>
      <c r="JA5" s="58"/>
      <c r="JB5" s="58"/>
      <c r="JC5" s="58"/>
      <c r="JD5" s="58"/>
      <c r="JE5" s="58"/>
      <c r="JF5" s="58"/>
      <c r="JG5" s="58"/>
      <c r="JH5" s="58"/>
      <c r="JI5" s="58"/>
      <c r="JJ5" s="58"/>
      <c r="JK5" s="58"/>
      <c r="JL5" s="58"/>
      <c r="JM5" s="58"/>
      <c r="JN5" s="58"/>
      <c r="JO5" s="58"/>
      <c r="JP5" s="58"/>
      <c r="JQ5" s="58"/>
      <c r="JR5" s="58"/>
      <c r="JS5" s="58"/>
      <c r="JT5" s="58"/>
      <c r="JU5" s="58"/>
      <c r="JV5" s="58"/>
      <c r="JW5" s="58"/>
      <c r="JX5" s="58"/>
      <c r="JY5" s="58"/>
      <c r="JZ5" s="58"/>
      <c r="KA5" s="58"/>
      <c r="KB5" s="58"/>
      <c r="KC5" s="58"/>
      <c r="KD5" s="58"/>
      <c r="KE5" s="58"/>
      <c r="KF5" s="58"/>
      <c r="KG5" s="58"/>
      <c r="KH5" s="58"/>
      <c r="KI5" s="58"/>
      <c r="KJ5" s="58"/>
      <c r="KK5" s="58"/>
      <c r="KL5" s="58"/>
      <c r="KM5" s="58"/>
      <c r="KN5" s="58"/>
      <c r="KO5" s="58"/>
      <c r="KP5" s="58"/>
      <c r="KQ5" s="58"/>
      <c r="KR5" s="58"/>
      <c r="KS5" s="58"/>
      <c r="KT5" s="58"/>
      <c r="KU5" s="58"/>
      <c r="KV5" s="58"/>
      <c r="KW5" s="58"/>
      <c r="KX5" s="58"/>
      <c r="KY5" s="58"/>
      <c r="KZ5" s="58"/>
      <c r="LA5" s="58"/>
      <c r="LB5" s="58"/>
      <c r="LC5" s="58"/>
      <c r="LD5" s="58"/>
      <c r="LE5" s="58"/>
      <c r="LF5" s="58"/>
      <c r="LG5" s="58"/>
      <c r="LH5" s="58"/>
      <c r="LI5" s="58"/>
      <c r="LJ5" s="58"/>
      <c r="LK5" s="58"/>
      <c r="LL5" s="58"/>
      <c r="LM5" s="58"/>
      <c r="LN5" s="58"/>
      <c r="LO5" s="58"/>
      <c r="LP5" s="58"/>
      <c r="LQ5" s="58"/>
      <c r="LR5" s="58"/>
      <c r="LS5" s="58"/>
      <c r="LT5" s="58"/>
      <c r="LU5" s="58"/>
      <c r="LV5" s="58"/>
      <c r="LW5" s="58"/>
      <c r="LX5" s="58"/>
      <c r="LY5" s="58"/>
      <c r="LZ5" s="58"/>
      <c r="MA5" s="58"/>
      <c r="MB5" s="58"/>
      <c r="MC5" s="58"/>
      <c r="MD5" s="58"/>
      <c r="ME5" s="58"/>
      <c r="MF5" s="58"/>
      <c r="MG5" s="58"/>
      <c r="MH5" s="58"/>
      <c r="MI5" s="58"/>
      <c r="MJ5" s="58"/>
      <c r="MK5" s="58"/>
      <c r="ML5" s="58"/>
      <c r="MM5" s="58"/>
      <c r="MN5" s="58"/>
      <c r="MO5" s="58"/>
      <c r="MP5" s="58"/>
      <c r="MQ5" s="58"/>
      <c r="MR5" s="58"/>
      <c r="MS5" s="58"/>
      <c r="MT5" s="58"/>
      <c r="MU5" s="58"/>
      <c r="MV5" s="58"/>
      <c r="MW5" s="58"/>
      <c r="MX5" s="58"/>
      <c r="MY5" s="58"/>
      <c r="MZ5" s="58"/>
      <c r="NA5" s="58"/>
      <c r="NB5" s="58"/>
      <c r="NC5" s="58"/>
      <c r="ND5" s="58"/>
      <c r="NE5" s="58"/>
      <c r="NF5" s="58"/>
      <c r="NG5" s="58"/>
      <c r="NH5" s="58"/>
      <c r="NI5" s="58"/>
      <c r="NJ5" s="58"/>
      <c r="NK5" s="58"/>
      <c r="NL5" s="58"/>
      <c r="NM5" s="58"/>
      <c r="NN5" s="58"/>
      <c r="NO5" s="58"/>
      <c r="NP5" s="58"/>
      <c r="NQ5" s="58"/>
      <c r="NR5" s="58"/>
      <c r="NS5" s="58"/>
      <c r="NT5" s="58"/>
      <c r="NU5" s="58"/>
      <c r="NV5" s="58"/>
      <c r="NW5" s="58"/>
      <c r="NX5" s="58"/>
      <c r="NY5" s="58"/>
      <c r="NZ5" s="58"/>
      <c r="OA5" s="58"/>
      <c r="OB5" s="58"/>
      <c r="OC5" s="58"/>
      <c r="OD5" s="58"/>
      <c r="OE5" s="58"/>
      <c r="OF5" s="58"/>
      <c r="OG5" s="58"/>
      <c r="OH5" s="58"/>
      <c r="OI5" s="58"/>
      <c r="OJ5" s="58"/>
      <c r="OK5" s="58"/>
      <c r="OL5" s="58"/>
      <c r="OM5" s="58"/>
      <c r="ON5" s="58"/>
      <c r="OO5" s="58"/>
      <c r="OP5" s="58"/>
      <c r="OQ5" s="58"/>
      <c r="OR5" s="58"/>
      <c r="OS5" s="58"/>
      <c r="OT5" s="58"/>
      <c r="OU5" s="58"/>
      <c r="OV5" s="58"/>
      <c r="OW5" s="58"/>
      <c r="OX5" s="58"/>
      <c r="OY5" s="58"/>
      <c r="OZ5" s="58"/>
      <c r="PA5" s="58"/>
      <c r="PB5" s="58"/>
      <c r="PC5" s="58"/>
      <c r="PD5" s="58"/>
      <c r="PE5" s="58"/>
      <c r="PF5" s="58"/>
      <c r="PG5" s="58"/>
      <c r="PH5" s="58"/>
      <c r="PI5" s="58"/>
      <c r="PJ5" s="58"/>
      <c r="PK5" s="58"/>
      <c r="PL5" s="58"/>
      <c r="PM5" s="58"/>
      <c r="PN5" s="58"/>
      <c r="PO5" s="58"/>
      <c r="PP5" s="58"/>
      <c r="PQ5" s="58"/>
      <c r="PR5" s="58"/>
      <c r="PS5" s="58"/>
      <c r="PT5" s="58"/>
      <c r="PU5" s="58"/>
      <c r="PV5" s="58"/>
      <c r="PW5" s="58"/>
      <c r="PX5" s="58"/>
      <c r="PY5" s="58"/>
      <c r="PZ5" s="58"/>
      <c r="QA5" s="58"/>
      <c r="QB5" s="58"/>
      <c r="QC5" s="58"/>
      <c r="QD5" s="58"/>
      <c r="QE5" s="58"/>
      <c r="QF5" s="58"/>
      <c r="QG5" s="58"/>
      <c r="QH5" s="58"/>
      <c r="QI5" s="58"/>
      <c r="QJ5" s="58"/>
      <c r="QK5" s="58"/>
      <c r="QL5" s="58"/>
      <c r="QM5" s="58"/>
      <c r="QN5" s="58"/>
      <c r="QO5" s="58"/>
      <c r="QP5" s="58"/>
      <c r="QQ5" s="58"/>
      <c r="QR5" s="58"/>
      <c r="QS5" s="58"/>
      <c r="QT5" s="58"/>
      <c r="QU5" s="58"/>
      <c r="QV5" s="58"/>
      <c r="QW5" s="58"/>
      <c r="QX5" s="58"/>
      <c r="QY5" s="58"/>
      <c r="QZ5" s="58"/>
      <c r="RA5" s="58"/>
      <c r="RB5" s="58"/>
      <c r="RC5" s="58"/>
      <c r="RD5" s="58"/>
      <c r="RE5" s="58"/>
      <c r="RF5" s="58"/>
      <c r="RG5" s="58"/>
      <c r="RH5" s="58"/>
      <c r="RI5" s="58"/>
      <c r="RJ5" s="58"/>
      <c r="RK5" s="58"/>
      <c r="RL5" s="58"/>
      <c r="RM5" s="58"/>
      <c r="RN5" s="58"/>
      <c r="RO5" s="58"/>
      <c r="RP5" s="58"/>
      <c r="RQ5" s="58"/>
      <c r="RR5" s="58"/>
      <c r="RS5" s="58"/>
      <c r="RT5" s="58"/>
      <c r="RU5" s="58"/>
      <c r="RV5" s="58"/>
      <c r="RW5" s="58"/>
      <c r="RX5" s="58"/>
      <c r="RY5" s="58"/>
      <c r="RZ5" s="58"/>
      <c r="SA5" s="58"/>
      <c r="SB5" s="58"/>
      <c r="SC5" s="58"/>
      <c r="SD5" s="58"/>
      <c r="SE5" s="58"/>
      <c r="SF5" s="58"/>
      <c r="SG5" s="58"/>
      <c r="SH5" s="58"/>
      <c r="SI5" s="58"/>
      <c r="SJ5" s="58"/>
      <c r="SK5" s="58"/>
      <c r="SL5" s="58"/>
      <c r="SM5" s="58"/>
      <c r="SN5" s="58"/>
      <c r="SO5" s="58"/>
      <c r="SP5" s="58"/>
      <c r="SQ5" s="58"/>
      <c r="SR5" s="58"/>
      <c r="SS5" s="58"/>
      <c r="ST5" s="58"/>
      <c r="SU5" s="58"/>
      <c r="SV5" s="58"/>
      <c r="SW5" s="58"/>
      <c r="SX5" s="58"/>
      <c r="SY5" s="58"/>
      <c r="SZ5" s="58"/>
      <c r="TA5" s="58"/>
      <c r="TB5" s="58"/>
      <c r="TC5" s="58"/>
      <c r="TD5" s="58"/>
      <c r="TE5" s="58"/>
      <c r="TF5" s="58"/>
      <c r="TG5" s="58"/>
      <c r="TH5" s="58"/>
      <c r="TI5" s="58"/>
      <c r="TJ5" s="58"/>
      <c r="TK5" s="58"/>
      <c r="TL5" s="58"/>
      <c r="TM5" s="58"/>
      <c r="TN5" s="58"/>
      <c r="TO5" s="58"/>
      <c r="TP5" s="58"/>
      <c r="TQ5" s="58"/>
      <c r="TR5" s="58"/>
      <c r="TS5" s="58"/>
      <c r="TT5" s="58"/>
      <c r="TU5" s="58"/>
      <c r="TV5" s="58"/>
      <c r="TW5" s="58"/>
      <c r="TX5" s="58"/>
      <c r="TY5" s="58"/>
      <c r="TZ5" s="58"/>
      <c r="UA5" s="58"/>
      <c r="UB5" s="58"/>
      <c r="UC5" s="58"/>
      <c r="UD5" s="58"/>
      <c r="UE5" s="58"/>
      <c r="UF5" s="58"/>
      <c r="UG5" s="58"/>
      <c r="UH5" s="58"/>
      <c r="UI5" s="58"/>
      <c r="UJ5" s="58"/>
      <c r="UK5" s="58"/>
      <c r="UL5" s="58"/>
      <c r="UM5" s="58"/>
      <c r="UN5" s="58"/>
      <c r="UO5" s="58"/>
      <c r="UP5" s="58"/>
      <c r="UQ5" s="58"/>
      <c r="UR5" s="58"/>
      <c r="US5" s="58"/>
      <c r="UT5" s="58"/>
      <c r="UU5" s="58"/>
      <c r="UV5" s="58"/>
      <c r="UW5" s="58"/>
      <c r="UX5" s="58"/>
      <c r="UY5" s="58"/>
      <c r="UZ5" s="58"/>
      <c r="VA5" s="58"/>
      <c r="VB5" s="58"/>
      <c r="VC5" s="58"/>
      <c r="VD5" s="58"/>
      <c r="VE5" s="58"/>
      <c r="VF5" s="58"/>
      <c r="VG5" s="58"/>
      <c r="VH5" s="58"/>
      <c r="VI5" s="58"/>
      <c r="VJ5" s="58"/>
      <c r="VK5" s="58"/>
      <c r="VL5" s="58"/>
      <c r="VM5" s="58"/>
      <c r="VN5" s="58"/>
      <c r="VO5" s="58"/>
      <c r="VP5" s="58"/>
      <c r="VQ5" s="58"/>
      <c r="VR5" s="58"/>
      <c r="VS5" s="58"/>
      <c r="VT5" s="58"/>
      <c r="VU5" s="58"/>
      <c r="VV5" s="58"/>
      <c r="VW5" s="58"/>
      <c r="VX5" s="58"/>
      <c r="VY5" s="58"/>
      <c r="VZ5" s="58"/>
      <c r="WA5" s="58"/>
      <c r="WB5" s="58"/>
      <c r="WC5" s="58"/>
      <c r="WD5" s="58"/>
      <c r="WE5" s="58"/>
      <c r="WF5" s="58"/>
      <c r="WG5" s="58"/>
      <c r="WH5" s="58"/>
      <c r="WI5" s="58"/>
      <c r="WJ5" s="58"/>
      <c r="WK5" s="58"/>
      <c r="WL5" s="58"/>
      <c r="WM5" s="58"/>
      <c r="WN5" s="58"/>
      <c r="WO5" s="58"/>
      <c r="WP5" s="58"/>
      <c r="WQ5" s="58"/>
      <c r="WR5" s="58"/>
      <c r="WS5" s="58"/>
      <c r="WT5" s="58"/>
      <c r="WU5" s="58"/>
      <c r="WV5" s="58"/>
      <c r="WW5" s="58"/>
      <c r="WX5" s="58"/>
      <c r="WY5" s="58"/>
      <c r="WZ5" s="58"/>
      <c r="XA5" s="58"/>
      <c r="XB5" s="58"/>
      <c r="XC5" s="58"/>
      <c r="XD5" s="58"/>
      <c r="XE5" s="58"/>
      <c r="XF5" s="58"/>
      <c r="XG5" s="58"/>
      <c r="XH5" s="58"/>
      <c r="XI5" s="58"/>
      <c r="XJ5" s="58"/>
      <c r="XK5" s="58"/>
      <c r="XL5" s="58"/>
      <c r="XM5" s="58"/>
      <c r="XN5" s="58"/>
      <c r="XO5" s="58"/>
      <c r="XP5" s="58"/>
      <c r="XQ5" s="58"/>
      <c r="XR5" s="58"/>
      <c r="XS5" s="58"/>
      <c r="XT5" s="58"/>
      <c r="XU5" s="58"/>
      <c r="XV5" s="58"/>
      <c r="XW5" s="58"/>
      <c r="XX5" s="58"/>
      <c r="XY5" s="58"/>
      <c r="XZ5" s="58"/>
      <c r="YA5" s="58"/>
      <c r="YB5" s="58"/>
      <c r="YC5" s="58"/>
      <c r="YD5" s="58"/>
      <c r="YE5" s="58"/>
      <c r="YF5" s="58"/>
      <c r="YG5" s="58"/>
      <c r="YH5" s="58"/>
      <c r="YI5" s="58"/>
      <c r="YJ5" s="58"/>
      <c r="YK5" s="58"/>
      <c r="YL5" s="58"/>
      <c r="YM5" s="58"/>
      <c r="YN5" s="58"/>
      <c r="YO5" s="58"/>
      <c r="YP5" s="58"/>
      <c r="YQ5" s="58"/>
      <c r="YR5" s="58"/>
      <c r="YS5" s="58"/>
      <c r="YT5" s="58"/>
      <c r="YU5" s="58"/>
      <c r="YV5" s="58"/>
      <c r="YW5" s="58"/>
      <c r="YX5" s="58"/>
      <c r="YY5" s="58"/>
      <c r="YZ5" s="58"/>
      <c r="ZA5" s="58"/>
      <c r="ZB5" s="58"/>
      <c r="ZC5" s="58"/>
      <c r="ZD5" s="58"/>
      <c r="ZE5" s="58"/>
      <c r="ZF5" s="58"/>
      <c r="ZG5" s="58"/>
      <c r="ZH5" s="58"/>
      <c r="ZI5" s="58"/>
      <c r="ZJ5" s="58"/>
      <c r="ZK5" s="58"/>
      <c r="ZL5" s="58"/>
      <c r="ZM5" s="58"/>
      <c r="ZN5" s="58"/>
      <c r="ZO5" s="58"/>
      <c r="ZP5" s="58"/>
      <c r="ZQ5" s="58"/>
      <c r="ZR5" s="58"/>
      <c r="ZS5" s="58"/>
      <c r="ZT5" s="58"/>
      <c r="ZU5" s="58"/>
      <c r="ZV5" s="58"/>
      <c r="ZW5" s="58"/>
      <c r="ZX5" s="58"/>
      <c r="ZY5" s="58"/>
      <c r="ZZ5" s="58"/>
      <c r="AAA5" s="58"/>
      <c r="AAB5" s="58"/>
      <c r="AAC5" s="58"/>
      <c r="AAD5" s="58"/>
      <c r="AAE5" s="58"/>
      <c r="AAF5" s="58"/>
      <c r="AAG5" s="58"/>
      <c r="AAH5" s="58"/>
      <c r="AAI5" s="58"/>
      <c r="AAJ5" s="58"/>
      <c r="AAK5" s="58"/>
      <c r="AAL5" s="58"/>
      <c r="AAM5" s="58"/>
      <c r="AAN5" s="58"/>
      <c r="AAO5" s="58"/>
      <c r="AAP5" s="58"/>
      <c r="AAQ5" s="58"/>
      <c r="AAR5" s="58"/>
      <c r="AAS5" s="58"/>
      <c r="AAT5" s="58"/>
      <c r="AAU5" s="58"/>
      <c r="AAV5" s="58"/>
      <c r="AAW5" s="58"/>
      <c r="AAX5" s="58"/>
      <c r="AAY5" s="58"/>
      <c r="AAZ5" s="58"/>
      <c r="ABA5" s="58"/>
      <c r="ABB5" s="58"/>
      <c r="ABC5" s="58"/>
      <c r="ABD5" s="58"/>
      <c r="ABE5" s="58"/>
      <c r="ABF5" s="58"/>
      <c r="ABG5" s="58"/>
      <c r="ABH5" s="58"/>
      <c r="ABI5" s="58"/>
      <c r="ABJ5" s="58"/>
      <c r="ABK5" s="58"/>
      <c r="ABL5" s="58"/>
      <c r="ABM5" s="58"/>
      <c r="ABN5" s="58"/>
      <c r="ABO5" s="58"/>
      <c r="ABP5" s="58"/>
      <c r="ABQ5" s="58"/>
      <c r="ABR5" s="58"/>
      <c r="ABS5" s="58"/>
      <c r="ABT5" s="58"/>
      <c r="ABU5" s="58"/>
      <c r="ABV5" s="58"/>
      <c r="ABW5" s="58"/>
      <c r="ABX5" s="58"/>
      <c r="ABY5" s="58"/>
      <c r="ABZ5" s="58"/>
      <c r="ACA5" s="58"/>
      <c r="ACB5" s="58"/>
      <c r="ACC5" s="58"/>
      <c r="ACD5" s="58"/>
      <c r="ACE5" s="58"/>
      <c r="ACF5" s="58"/>
      <c r="ACG5" s="58"/>
      <c r="ACH5" s="58"/>
      <c r="ACI5" s="58"/>
      <c r="ACJ5" s="58"/>
      <c r="ACK5" s="58"/>
      <c r="ACL5" s="58"/>
      <c r="ACM5" s="58"/>
      <c r="ACN5" s="58"/>
      <c r="ACO5" s="58"/>
      <c r="ACP5" s="58"/>
      <c r="ACQ5" s="58"/>
      <c r="ACR5" s="58"/>
      <c r="ACS5" s="58"/>
      <c r="ACT5" s="58"/>
      <c r="ACU5" s="58"/>
      <c r="ACV5" s="58"/>
      <c r="ACW5" s="58"/>
      <c r="ACX5" s="58"/>
      <c r="ACY5" s="58"/>
      <c r="ACZ5" s="58"/>
      <c r="ADA5" s="58"/>
      <c r="ADB5" s="58"/>
      <c r="ADC5" s="58"/>
      <c r="ADD5" s="58"/>
      <c r="ADE5" s="58"/>
      <c r="ADF5" s="58"/>
      <c r="ADG5" s="58"/>
      <c r="ADH5" s="58"/>
      <c r="ADI5" s="58"/>
      <c r="ADJ5" s="58"/>
      <c r="ADK5" s="58"/>
      <c r="ADL5" s="58"/>
      <c r="ADM5" s="58"/>
      <c r="ADN5" s="58"/>
      <c r="ADO5" s="58"/>
      <c r="ADP5" s="58"/>
      <c r="ADQ5" s="58"/>
      <c r="ADR5" s="58"/>
      <c r="ADS5" s="58"/>
      <c r="ADT5" s="58"/>
      <c r="ADU5" s="58"/>
      <c r="ADV5" s="58"/>
      <c r="ADW5" s="58"/>
      <c r="ADX5" s="58"/>
      <c r="ADY5" s="58"/>
      <c r="ADZ5" s="58"/>
      <c r="AEA5" s="58"/>
      <c r="AEB5" s="58"/>
      <c r="AEC5" s="58"/>
      <c r="AED5" s="58"/>
      <c r="AEE5" s="58"/>
      <c r="AEF5" s="58"/>
      <c r="AEG5" s="58"/>
      <c r="AEH5" s="58"/>
      <c r="AEI5" s="58"/>
      <c r="AEJ5" s="58"/>
      <c r="AEK5" s="58"/>
      <c r="AEL5" s="58"/>
      <c r="AEM5" s="58"/>
      <c r="AEN5" s="58"/>
      <c r="AEO5" s="58"/>
      <c r="AEP5" s="58"/>
      <c r="AEQ5" s="58"/>
      <c r="AER5" s="58"/>
      <c r="AES5" s="58"/>
      <c r="AET5" s="58"/>
      <c r="AEU5" s="58"/>
      <c r="AEV5" s="58"/>
      <c r="AEW5" s="58"/>
      <c r="AEX5" s="58"/>
      <c r="AEY5" s="58"/>
      <c r="AEZ5" s="58"/>
      <c r="AFA5" s="58"/>
      <c r="AFB5" s="58"/>
      <c r="AFC5" s="58"/>
      <c r="AFD5" s="58"/>
      <c r="AFE5" s="58"/>
      <c r="AFF5" s="58"/>
      <c r="AFG5" s="58"/>
      <c r="AFH5" s="58"/>
      <c r="AFI5" s="58"/>
      <c r="AFJ5" s="58"/>
      <c r="AFK5" s="58"/>
      <c r="AFL5" s="58"/>
      <c r="AFM5" s="58"/>
      <c r="AFN5" s="58"/>
      <c r="AFO5" s="58"/>
      <c r="AFP5" s="58"/>
      <c r="AFQ5" s="58"/>
      <c r="AFR5" s="58"/>
      <c r="AFS5" s="58"/>
      <c r="AFT5" s="58"/>
      <c r="AFU5" s="58"/>
      <c r="AFV5" s="58"/>
      <c r="AFW5" s="58"/>
      <c r="AFX5" s="58"/>
      <c r="AFY5" s="58"/>
      <c r="AFZ5" s="58"/>
      <c r="AGA5" s="58"/>
      <c r="AGB5" s="58"/>
      <c r="AGC5" s="58"/>
      <c r="AGD5" s="58"/>
      <c r="AGE5" s="58"/>
      <c r="AGF5" s="58"/>
      <c r="AGG5" s="58"/>
      <c r="AGH5" s="58"/>
      <c r="AGI5" s="58"/>
      <c r="AGJ5" s="58"/>
      <c r="AGK5" s="58"/>
      <c r="AGL5" s="58"/>
      <c r="AGM5" s="58"/>
      <c r="AGN5" s="58"/>
      <c r="AGO5" s="58"/>
      <c r="AGP5" s="58"/>
      <c r="AGQ5" s="58"/>
      <c r="AGR5" s="58"/>
      <c r="AGS5" s="58"/>
      <c r="AGT5" s="58"/>
      <c r="AGU5" s="58"/>
      <c r="AGV5" s="58"/>
      <c r="AGW5" s="58"/>
      <c r="AGX5" s="58"/>
      <c r="AGY5" s="58"/>
      <c r="AGZ5" s="58"/>
      <c r="AHA5" s="58"/>
      <c r="AHB5" s="58"/>
      <c r="AHC5" s="58"/>
      <c r="AHD5" s="58"/>
      <c r="AHE5" s="58"/>
      <c r="AHF5" s="58"/>
      <c r="AHG5" s="58"/>
      <c r="AHH5" s="58"/>
      <c r="AHI5" s="58"/>
      <c r="AHJ5" s="58"/>
      <c r="AHK5" s="58"/>
      <c r="AHL5" s="58"/>
      <c r="AHM5" s="58"/>
      <c r="AHN5" s="58"/>
      <c r="AHO5" s="58"/>
      <c r="AHP5" s="58"/>
      <c r="AHQ5" s="58"/>
      <c r="AHR5" s="58"/>
      <c r="AHS5" s="58"/>
      <c r="AHT5" s="58"/>
      <c r="AHU5" s="58"/>
      <c r="AHV5" s="58"/>
      <c r="AHW5" s="58"/>
      <c r="AHX5" s="58"/>
      <c r="AHY5" s="58"/>
      <c r="AHZ5" s="58"/>
      <c r="AIA5" s="58"/>
      <c r="AIB5" s="58"/>
      <c r="AIC5" s="58"/>
      <c r="AID5" s="58"/>
      <c r="AIE5" s="58"/>
      <c r="AIF5" s="58"/>
      <c r="AIG5" s="58"/>
      <c r="AIH5" s="58"/>
      <c r="AII5" s="58"/>
      <c r="AIJ5" s="58"/>
      <c r="AIK5" s="58"/>
      <c r="AIL5" s="58"/>
      <c r="AIM5" s="58"/>
      <c r="AIN5" s="58"/>
      <c r="AIO5" s="58"/>
      <c r="AIP5" s="58"/>
      <c r="AIQ5" s="58"/>
      <c r="AIR5" s="58"/>
      <c r="AIS5" s="58"/>
      <c r="AIT5" s="58"/>
      <c r="AIU5" s="58"/>
      <c r="AIV5" s="58"/>
      <c r="AIW5" s="58"/>
      <c r="AIX5" s="58"/>
      <c r="AIY5" s="58"/>
      <c r="AIZ5" s="58"/>
      <c r="AJA5" s="58"/>
      <c r="AJB5" s="58"/>
      <c r="AJC5" s="58"/>
      <c r="AJD5" s="58"/>
      <c r="AJE5" s="58"/>
      <c r="AJF5" s="58"/>
      <c r="AJG5" s="58"/>
      <c r="AJH5" s="58"/>
      <c r="AJI5" s="58"/>
      <c r="AJJ5" s="58"/>
      <c r="AJK5" s="58"/>
      <c r="AJL5" s="58"/>
      <c r="AJM5" s="58"/>
      <c r="AJN5" s="58"/>
      <c r="AJO5" s="58"/>
      <c r="AJP5" s="58"/>
      <c r="AJQ5" s="58"/>
      <c r="AJR5" s="58"/>
      <c r="AJS5" s="58"/>
      <c r="AJT5" s="58"/>
      <c r="AJU5" s="58"/>
      <c r="AJV5" s="58"/>
      <c r="AJW5" s="58"/>
      <c r="AJX5" s="58"/>
      <c r="AJY5" s="58"/>
      <c r="AJZ5" s="58"/>
      <c r="AKA5" s="58"/>
      <c r="AKB5" s="58"/>
      <c r="AKC5" s="58"/>
      <c r="AKD5" s="58"/>
      <c r="AKE5" s="58"/>
      <c r="AKF5" s="58"/>
      <c r="AKG5" s="58"/>
      <c r="AKH5" s="58"/>
      <c r="AKI5" s="58"/>
      <c r="AKJ5" s="58"/>
      <c r="AKK5" s="58"/>
      <c r="AKL5" s="58"/>
      <c r="AKM5" s="58"/>
      <c r="AKN5" s="58"/>
      <c r="AKO5" s="58"/>
      <c r="AKP5" s="58"/>
      <c r="AKQ5" s="58"/>
      <c r="AKR5" s="58"/>
      <c r="AKS5" s="58"/>
      <c r="AKT5" s="58"/>
      <c r="AKU5" s="58"/>
      <c r="AKV5" s="58"/>
      <c r="AKW5" s="58"/>
      <c r="AKX5" s="58"/>
      <c r="AKY5" s="58"/>
      <c r="AKZ5" s="58"/>
      <c r="ALA5" s="58"/>
      <c r="ALB5" s="58"/>
      <c r="ALC5" s="58"/>
      <c r="ALD5" s="58"/>
      <c r="ALE5" s="58"/>
      <c r="ALF5" s="58"/>
      <c r="ALG5" s="58"/>
      <c r="ALH5" s="58"/>
      <c r="ALI5" s="58"/>
      <c r="ALJ5" s="58"/>
      <c r="ALK5" s="58"/>
      <c r="ALL5" s="58"/>
      <c r="ALM5" s="58"/>
      <c r="ALN5" s="58"/>
      <c r="ALO5" s="58"/>
      <c r="ALP5" s="58"/>
      <c r="ALQ5" s="58"/>
      <c r="ALR5" s="58"/>
      <c r="ALS5" s="58"/>
      <c r="ALT5" s="58"/>
      <c r="ALU5" s="58"/>
      <c r="ALV5" s="58"/>
      <c r="ALW5" s="58"/>
      <c r="ALX5" s="58"/>
      <c r="ALY5" s="58"/>
      <c r="ALZ5" s="58"/>
      <c r="AMA5" s="58"/>
      <c r="AMB5" s="58"/>
      <c r="AMC5" s="58"/>
      <c r="AMD5" s="58"/>
      <c r="AME5" s="58"/>
      <c r="AMF5" s="58"/>
      <c r="AMG5" s="58"/>
      <c r="AMH5" s="58"/>
      <c r="AMI5" s="58"/>
      <c r="AMJ5" s="58"/>
      <c r="AMK5" s="58"/>
      <c r="AML5" s="58"/>
      <c r="AMM5" s="58"/>
      <c r="AMN5" s="58"/>
      <c r="AMO5" s="58"/>
      <c r="AMP5" s="58"/>
      <c r="AMQ5" s="58"/>
      <c r="AMR5" s="58"/>
      <c r="AMS5" s="58"/>
      <c r="AMT5" s="58"/>
      <c r="AMU5" s="58"/>
      <c r="AMV5" s="58"/>
      <c r="AMW5" s="58"/>
      <c r="AMX5" s="58"/>
      <c r="AMY5" s="58"/>
      <c r="AMZ5" s="58"/>
      <c r="ANA5" s="58"/>
      <c r="ANB5" s="58"/>
      <c r="ANC5" s="58"/>
      <c r="AND5" s="58"/>
      <c r="ANE5" s="58"/>
      <c r="ANF5" s="58"/>
      <c r="ANG5" s="58"/>
      <c r="ANH5" s="58"/>
      <c r="ANI5" s="58"/>
      <c r="ANJ5" s="58"/>
      <c r="ANK5" s="58"/>
      <c r="ANL5" s="58"/>
      <c r="ANM5" s="58"/>
      <c r="ANN5" s="58"/>
      <c r="ANO5" s="58"/>
      <c r="ANP5" s="58"/>
      <c r="ANQ5" s="58"/>
      <c r="ANR5" s="58"/>
      <c r="ANS5" s="58"/>
      <c r="ANT5" s="58"/>
      <c r="ANU5" s="58"/>
      <c r="ANV5" s="58"/>
      <c r="ANW5" s="58"/>
      <c r="ANX5" s="58"/>
      <c r="ANY5" s="58"/>
      <c r="ANZ5" s="58"/>
      <c r="AOA5" s="58"/>
      <c r="AOB5" s="58"/>
      <c r="AOC5" s="58"/>
      <c r="AOD5" s="58"/>
      <c r="AOE5" s="58"/>
      <c r="AOF5" s="58"/>
      <c r="AOG5" s="58"/>
      <c r="AOH5" s="58"/>
      <c r="AOI5" s="58"/>
      <c r="AOJ5" s="58"/>
      <c r="AOK5" s="58"/>
      <c r="AOL5" s="58"/>
      <c r="AOM5" s="58"/>
      <c r="AON5" s="58"/>
      <c r="AOO5" s="58"/>
      <c r="AOP5" s="58"/>
      <c r="AOQ5" s="58"/>
      <c r="AOR5" s="58"/>
      <c r="AOS5" s="58"/>
      <c r="AOT5" s="58"/>
      <c r="AOU5" s="58"/>
      <c r="AOV5" s="58"/>
      <c r="AOW5" s="58"/>
      <c r="AOX5" s="58"/>
      <c r="AOY5" s="58"/>
      <c r="AOZ5" s="58"/>
      <c r="APA5" s="58"/>
      <c r="APB5" s="58"/>
      <c r="APC5" s="58"/>
      <c r="APD5" s="58"/>
      <c r="APE5" s="58"/>
      <c r="APF5" s="58"/>
      <c r="APG5" s="58"/>
      <c r="APH5" s="58"/>
      <c r="API5" s="58"/>
      <c r="APJ5" s="58"/>
      <c r="APK5" s="58"/>
      <c r="APL5" s="58"/>
      <c r="APM5" s="58"/>
      <c r="APN5" s="58"/>
      <c r="APO5" s="58"/>
      <c r="APP5" s="58"/>
      <c r="APQ5" s="58"/>
      <c r="APR5" s="58"/>
      <c r="APS5" s="58"/>
      <c r="APT5" s="58"/>
      <c r="APU5" s="58"/>
      <c r="APV5" s="58"/>
      <c r="APW5" s="58"/>
      <c r="APX5" s="58"/>
      <c r="APY5" s="58"/>
      <c r="APZ5" s="58"/>
      <c r="AQA5" s="58"/>
      <c r="AQB5" s="58"/>
      <c r="AQC5" s="58"/>
      <c r="AQD5" s="58"/>
      <c r="AQE5" s="58"/>
      <c r="AQF5" s="58"/>
      <c r="AQG5" s="58"/>
      <c r="AQH5" s="58"/>
      <c r="AQI5" s="58"/>
      <c r="AQJ5" s="58"/>
      <c r="AQK5" s="58"/>
      <c r="AQL5" s="58"/>
      <c r="AQM5" s="58"/>
      <c r="AQN5" s="58"/>
      <c r="AQO5" s="58"/>
      <c r="AQP5" s="58"/>
      <c r="AQQ5" s="58"/>
      <c r="AQR5" s="58"/>
      <c r="AQS5" s="58"/>
      <c r="AQT5" s="58"/>
      <c r="AQU5" s="58"/>
      <c r="AQV5" s="58"/>
      <c r="AQW5" s="58"/>
      <c r="AQX5" s="58"/>
      <c r="AQY5" s="58"/>
      <c r="AQZ5" s="58"/>
      <c r="ARA5" s="58"/>
      <c r="ARB5" s="58"/>
      <c r="ARC5" s="58"/>
      <c r="ARD5" s="58"/>
      <c r="ARE5" s="58"/>
      <c r="ARF5" s="58"/>
      <c r="ARG5" s="58"/>
      <c r="ARH5" s="58"/>
      <c r="ARI5" s="58"/>
      <c r="ARJ5" s="58"/>
      <c r="ARK5" s="58"/>
      <c r="ARL5" s="58"/>
      <c r="ARM5" s="58"/>
      <c r="ARN5" s="58"/>
      <c r="ARO5" s="58"/>
      <c r="ARP5" s="58"/>
      <c r="ARQ5" s="58"/>
      <c r="ARR5" s="58"/>
      <c r="ARS5" s="58"/>
      <c r="ART5" s="58"/>
      <c r="ARU5" s="58"/>
      <c r="ARV5" s="58"/>
      <c r="ARW5" s="58"/>
      <c r="ARX5" s="58"/>
      <c r="ARY5" s="58"/>
      <c r="ARZ5" s="58"/>
      <c r="ASA5" s="58"/>
      <c r="ASB5" s="58"/>
      <c r="ASC5" s="58"/>
      <c r="ASD5" s="58"/>
      <c r="ASE5" s="58"/>
      <c r="ASF5" s="58"/>
      <c r="ASG5" s="58"/>
      <c r="ASH5" s="58"/>
      <c r="ASI5" s="58"/>
      <c r="ASJ5" s="58"/>
      <c r="ASK5" s="58"/>
      <c r="ASL5" s="58"/>
      <c r="ASM5" s="58"/>
      <c r="ASN5" s="58"/>
      <c r="ASO5" s="58"/>
      <c r="ASP5" s="58"/>
      <c r="ASQ5" s="58"/>
      <c r="ASR5" s="58"/>
      <c r="ASS5" s="58"/>
      <c r="AST5" s="58"/>
      <c r="ASU5" s="58"/>
      <c r="ASV5" s="58"/>
      <c r="ASW5" s="58"/>
      <c r="ASX5" s="58"/>
      <c r="ASY5" s="58"/>
      <c r="ASZ5" s="58"/>
      <c r="ATA5" s="58"/>
      <c r="ATB5" s="58"/>
      <c r="ATC5" s="58"/>
      <c r="ATD5" s="58"/>
      <c r="ATE5" s="58"/>
      <c r="ATF5" s="58"/>
      <c r="ATG5" s="58"/>
      <c r="ATH5" s="58"/>
      <c r="ATI5" s="58"/>
      <c r="ATJ5" s="58"/>
      <c r="ATK5" s="58"/>
      <c r="ATL5" s="58"/>
      <c r="ATM5" s="58"/>
      <c r="ATN5" s="58"/>
      <c r="ATO5" s="58"/>
      <c r="ATP5" s="58"/>
      <c r="ATQ5" s="58"/>
      <c r="ATR5" s="58"/>
      <c r="ATS5" s="58"/>
      <c r="ATT5" s="58"/>
      <c r="ATU5" s="58"/>
      <c r="ATV5" s="58"/>
      <c r="ATW5" s="58"/>
      <c r="ATX5" s="58"/>
      <c r="ATY5" s="58"/>
      <c r="ATZ5" s="58"/>
      <c r="AUA5" s="58"/>
      <c r="AUB5" s="58"/>
      <c r="AUC5" s="58"/>
      <c r="AUD5" s="58"/>
      <c r="AUE5" s="58"/>
      <c r="AUF5" s="58"/>
      <c r="AUG5" s="58"/>
      <c r="AUH5" s="58"/>
      <c r="AUI5" s="58"/>
      <c r="AUJ5" s="58"/>
      <c r="AUK5" s="58"/>
      <c r="AUL5" s="58"/>
      <c r="AUM5" s="58"/>
      <c r="AUN5" s="58"/>
      <c r="AUO5" s="58"/>
      <c r="AUP5" s="58"/>
      <c r="AUQ5" s="58"/>
      <c r="AUR5" s="58"/>
      <c r="AUS5" s="58"/>
      <c r="AUT5" s="58"/>
      <c r="AUU5" s="58"/>
      <c r="AUV5" s="58"/>
      <c r="AUW5" s="58"/>
      <c r="AUX5" s="58"/>
      <c r="AUY5" s="58"/>
      <c r="AUZ5" s="58"/>
      <c r="AVA5" s="58"/>
      <c r="AVB5" s="58"/>
      <c r="AVC5" s="58"/>
      <c r="AVD5" s="58"/>
      <c r="AVE5" s="58"/>
      <c r="AVF5" s="58"/>
      <c r="AVG5" s="58"/>
      <c r="AVH5" s="58"/>
      <c r="AVI5" s="58"/>
      <c r="AVJ5" s="58"/>
      <c r="AVK5" s="58"/>
      <c r="AVL5" s="58"/>
      <c r="AVM5" s="58"/>
      <c r="AVN5" s="58"/>
      <c r="AVO5" s="58"/>
      <c r="AVP5" s="58"/>
      <c r="AVQ5" s="58"/>
      <c r="AVR5" s="58"/>
      <c r="AVS5" s="58"/>
      <c r="AVT5" s="58"/>
      <c r="AVU5" s="58"/>
      <c r="AVV5" s="58"/>
      <c r="AVW5" s="58"/>
      <c r="AVX5" s="58"/>
      <c r="AVY5" s="58"/>
      <c r="AVZ5" s="58"/>
      <c r="AWA5" s="58"/>
      <c r="AWB5" s="58"/>
      <c r="AWC5" s="58"/>
      <c r="AWD5" s="58"/>
      <c r="AWE5" s="58"/>
      <c r="AWF5" s="58"/>
      <c r="AWG5" s="58"/>
      <c r="AWH5" s="58"/>
      <c r="AWI5" s="58"/>
      <c r="AWJ5" s="58"/>
      <c r="AWK5" s="58"/>
      <c r="AWL5" s="58"/>
      <c r="AWM5" s="58"/>
      <c r="AWN5" s="58"/>
      <c r="AWO5" s="58"/>
      <c r="AWP5" s="58"/>
      <c r="AWQ5" s="58"/>
      <c r="AWR5" s="58"/>
      <c r="AWS5" s="58"/>
      <c r="AWT5" s="58"/>
      <c r="AWU5" s="58"/>
      <c r="AWV5" s="58"/>
      <c r="AWW5" s="58"/>
      <c r="AWX5" s="58"/>
      <c r="AWY5" s="58"/>
      <c r="AWZ5" s="58"/>
      <c r="AXA5" s="58"/>
      <c r="AXB5" s="58"/>
      <c r="AXC5" s="58"/>
      <c r="AXD5" s="58"/>
      <c r="AXE5" s="58"/>
      <c r="AXF5" s="58"/>
      <c r="AXG5" s="58"/>
      <c r="AXH5" s="58"/>
      <c r="AXI5" s="58"/>
      <c r="AXJ5" s="58"/>
      <c r="AXK5" s="58"/>
      <c r="AXL5" s="58"/>
      <c r="AXM5" s="58"/>
      <c r="AXN5" s="58"/>
      <c r="AXO5" s="58"/>
      <c r="AXP5" s="58"/>
      <c r="AXQ5" s="58"/>
      <c r="AXR5" s="58"/>
      <c r="AXS5" s="58"/>
      <c r="AXT5" s="58"/>
      <c r="AXU5" s="58"/>
      <c r="AXV5" s="58"/>
      <c r="AXW5" s="58"/>
      <c r="AXX5" s="58"/>
      <c r="AXY5" s="58"/>
      <c r="AXZ5" s="58"/>
      <c r="AYA5" s="58"/>
      <c r="AYB5" s="58"/>
      <c r="AYC5" s="58"/>
      <c r="AYD5" s="58"/>
      <c r="AYE5" s="58"/>
      <c r="AYF5" s="58"/>
      <c r="AYG5" s="58"/>
      <c r="AYH5" s="58"/>
      <c r="AYI5" s="58"/>
      <c r="AYJ5" s="58"/>
      <c r="AYK5" s="58"/>
      <c r="AYL5" s="58"/>
      <c r="AYM5" s="58"/>
      <c r="AYN5" s="58"/>
      <c r="AYO5" s="58"/>
      <c r="AYP5" s="58"/>
      <c r="AYQ5" s="58"/>
      <c r="AYR5" s="58"/>
      <c r="AYS5" s="58"/>
      <c r="AYT5" s="58"/>
      <c r="AYU5" s="58"/>
      <c r="AYV5" s="58"/>
      <c r="AYW5" s="58"/>
      <c r="AYX5" s="58"/>
      <c r="AYY5" s="58"/>
      <c r="AYZ5" s="58"/>
      <c r="AZA5" s="58"/>
      <c r="AZB5" s="58"/>
      <c r="AZC5" s="58"/>
      <c r="AZD5" s="58"/>
      <c r="AZE5" s="58"/>
      <c r="AZF5" s="58"/>
      <c r="AZG5" s="58"/>
      <c r="AZH5" s="58"/>
      <c r="AZI5" s="58"/>
      <c r="AZJ5" s="58"/>
      <c r="AZK5" s="58"/>
      <c r="AZL5" s="58"/>
      <c r="AZM5" s="58"/>
      <c r="AZN5" s="58"/>
      <c r="AZO5" s="58"/>
      <c r="AZP5" s="58"/>
      <c r="AZQ5" s="58"/>
      <c r="AZR5" s="58"/>
      <c r="AZS5" s="58"/>
      <c r="AZT5" s="58"/>
      <c r="AZU5" s="58"/>
      <c r="AZV5" s="58"/>
      <c r="AZW5" s="58"/>
      <c r="AZX5" s="58"/>
      <c r="AZY5" s="58"/>
      <c r="AZZ5" s="58"/>
      <c r="BAA5" s="58"/>
      <c r="BAB5" s="58"/>
      <c r="BAC5" s="58"/>
      <c r="BAD5" s="58"/>
      <c r="BAE5" s="58"/>
      <c r="BAF5" s="58"/>
      <c r="BAG5" s="58"/>
      <c r="BAH5" s="58"/>
      <c r="BAI5" s="58"/>
      <c r="BAJ5" s="58"/>
      <c r="BAK5" s="58"/>
      <c r="BAL5" s="58"/>
      <c r="BAM5" s="58"/>
      <c r="BAN5" s="58"/>
      <c r="BAO5" s="58"/>
      <c r="BAP5" s="58"/>
      <c r="BAQ5" s="58"/>
      <c r="BAR5" s="58"/>
      <c r="BAS5" s="58"/>
      <c r="BAT5" s="58"/>
      <c r="BAU5" s="58"/>
      <c r="BAV5" s="58"/>
      <c r="BAW5" s="58"/>
      <c r="BAX5" s="58"/>
      <c r="BAY5" s="58"/>
      <c r="BAZ5" s="58"/>
      <c r="BBA5" s="58"/>
      <c r="BBB5" s="58"/>
      <c r="BBC5" s="58"/>
      <c r="BBD5" s="58"/>
      <c r="BBE5" s="58"/>
      <c r="BBF5" s="58"/>
      <c r="BBG5" s="58"/>
      <c r="BBH5" s="58"/>
      <c r="BBI5" s="58"/>
      <c r="BBJ5" s="58"/>
      <c r="BBK5" s="58"/>
      <c r="BBL5" s="58"/>
      <c r="BBM5" s="58"/>
      <c r="BBN5" s="58"/>
      <c r="BBO5" s="58"/>
      <c r="BBP5" s="58"/>
      <c r="BBQ5" s="58"/>
      <c r="BBR5" s="58"/>
      <c r="BBS5" s="58"/>
      <c r="BBT5" s="58"/>
      <c r="BBU5" s="58"/>
      <c r="BBV5" s="58"/>
      <c r="BBW5" s="58"/>
      <c r="BBX5" s="58"/>
      <c r="BBY5" s="58"/>
      <c r="BBZ5" s="58"/>
      <c r="BCA5" s="58"/>
      <c r="BCB5" s="58"/>
      <c r="BCC5" s="58"/>
      <c r="BCD5" s="58"/>
      <c r="BCE5" s="58"/>
      <c r="BCF5" s="58"/>
      <c r="BCG5" s="58"/>
      <c r="BCH5" s="58"/>
      <c r="BCI5" s="58"/>
      <c r="BCJ5" s="58"/>
      <c r="BCK5" s="58"/>
      <c r="BCL5" s="58"/>
      <c r="BCM5" s="58"/>
      <c r="BCN5" s="58"/>
      <c r="BCO5" s="58"/>
      <c r="BCP5" s="58"/>
      <c r="BCQ5" s="58"/>
      <c r="BCR5" s="58"/>
      <c r="BCS5" s="58"/>
      <c r="BCT5" s="58"/>
      <c r="BCU5" s="58"/>
      <c r="BCV5" s="58"/>
      <c r="BCW5" s="58"/>
      <c r="BCX5" s="58"/>
      <c r="BCY5" s="58"/>
      <c r="BCZ5" s="58"/>
      <c r="BDA5" s="58"/>
      <c r="BDB5" s="58"/>
      <c r="BDC5" s="58"/>
      <c r="BDD5" s="58"/>
      <c r="BDE5" s="58"/>
      <c r="BDF5" s="58"/>
      <c r="BDG5" s="58"/>
      <c r="BDH5" s="58"/>
      <c r="BDI5" s="58"/>
      <c r="BDJ5" s="58"/>
      <c r="BDK5" s="58"/>
      <c r="BDL5" s="58"/>
      <c r="BDM5" s="58"/>
      <c r="BDN5" s="58"/>
      <c r="BDO5" s="58"/>
      <c r="BDP5" s="58"/>
      <c r="BDQ5" s="58"/>
      <c r="BDR5" s="58"/>
      <c r="BDS5" s="58"/>
      <c r="BDT5" s="58"/>
      <c r="BDU5" s="58"/>
      <c r="BDV5" s="58"/>
      <c r="BDW5" s="58"/>
      <c r="BDX5" s="58"/>
      <c r="BDY5" s="58"/>
      <c r="BDZ5" s="58"/>
      <c r="BEA5" s="58"/>
      <c r="BEB5" s="58"/>
      <c r="BEC5" s="58"/>
      <c r="BED5" s="58"/>
      <c r="BEE5" s="58"/>
      <c r="BEF5" s="58"/>
      <c r="BEG5" s="58"/>
      <c r="BEH5" s="58"/>
      <c r="BEI5" s="58"/>
      <c r="BEJ5" s="58"/>
      <c r="BEK5" s="58"/>
      <c r="BEL5" s="58"/>
      <c r="BEM5" s="58"/>
      <c r="BEN5" s="58"/>
      <c r="BEO5" s="58"/>
      <c r="BEP5" s="58"/>
      <c r="BEQ5" s="58"/>
      <c r="BER5" s="58"/>
      <c r="BES5" s="58"/>
      <c r="BET5" s="58"/>
      <c r="BEU5" s="58"/>
      <c r="BEV5" s="58"/>
      <c r="BEW5" s="58"/>
      <c r="BEX5" s="58"/>
      <c r="BEY5" s="58"/>
      <c r="BEZ5" s="58"/>
      <c r="BFA5" s="58"/>
      <c r="BFB5" s="58"/>
      <c r="BFC5" s="58"/>
      <c r="BFD5" s="58"/>
      <c r="BFE5" s="58"/>
      <c r="BFF5" s="58"/>
      <c r="BFG5" s="58"/>
      <c r="BFH5" s="58"/>
      <c r="BFI5" s="58"/>
      <c r="BFJ5" s="58"/>
      <c r="BFK5" s="58"/>
      <c r="BFL5" s="58"/>
      <c r="BFM5" s="58"/>
      <c r="BFN5" s="58"/>
      <c r="BFO5" s="58"/>
      <c r="BFP5" s="58"/>
      <c r="BFQ5" s="58"/>
      <c r="BFR5" s="58"/>
      <c r="BFS5" s="58"/>
      <c r="BFT5" s="58"/>
      <c r="BFU5" s="58"/>
      <c r="BFV5" s="58"/>
      <c r="BFW5" s="58"/>
      <c r="BFX5" s="58"/>
      <c r="BFY5" s="58"/>
      <c r="BFZ5" s="58"/>
      <c r="BGA5" s="58"/>
      <c r="BGB5" s="58"/>
      <c r="BGC5" s="58"/>
      <c r="BGD5" s="58"/>
      <c r="BGE5" s="58"/>
      <c r="BGF5" s="58"/>
      <c r="BGG5" s="58"/>
      <c r="BGH5" s="58"/>
      <c r="BGI5" s="58"/>
      <c r="BGJ5" s="58"/>
      <c r="BGK5" s="58"/>
      <c r="BGL5" s="58"/>
      <c r="BGM5" s="58"/>
      <c r="BGN5" s="58"/>
      <c r="BGO5" s="58"/>
      <c r="BGP5" s="58"/>
      <c r="BGQ5" s="58"/>
      <c r="BGR5" s="58"/>
      <c r="BGS5" s="58"/>
      <c r="BGT5" s="58"/>
      <c r="BGU5" s="58"/>
      <c r="BGV5" s="58"/>
      <c r="BGW5" s="58"/>
      <c r="BGX5" s="58"/>
      <c r="BGY5" s="58"/>
      <c r="BGZ5" s="58"/>
      <c r="BHA5" s="58"/>
      <c r="BHB5" s="58"/>
      <c r="BHC5" s="58"/>
      <c r="BHD5" s="58"/>
      <c r="BHE5" s="58"/>
      <c r="BHF5" s="58"/>
      <c r="BHG5" s="58"/>
      <c r="BHH5" s="58"/>
      <c r="BHI5" s="58"/>
      <c r="BHJ5" s="58"/>
      <c r="BHK5" s="58"/>
      <c r="BHL5" s="58"/>
      <c r="BHM5" s="58"/>
      <c r="BHN5" s="58"/>
      <c r="BHO5" s="58"/>
      <c r="BHP5" s="58"/>
      <c r="BHQ5" s="58"/>
      <c r="BHR5" s="58"/>
      <c r="BHS5" s="58"/>
      <c r="BHT5" s="58"/>
      <c r="BHU5" s="58"/>
      <c r="BHV5" s="58"/>
      <c r="BHW5" s="58"/>
      <c r="BHX5" s="58"/>
      <c r="BHY5" s="58"/>
      <c r="BHZ5" s="58"/>
      <c r="BIA5" s="58"/>
      <c r="BIB5" s="58"/>
      <c r="BIC5" s="58"/>
      <c r="BID5" s="58"/>
      <c r="BIE5" s="58"/>
      <c r="BIF5" s="58"/>
      <c r="BIG5" s="58"/>
      <c r="BIH5" s="58"/>
      <c r="BII5" s="58"/>
      <c r="BIJ5" s="58"/>
      <c r="BIK5" s="58"/>
      <c r="BIL5" s="58"/>
      <c r="BIM5" s="58"/>
      <c r="BIN5" s="58"/>
      <c r="BIO5" s="58"/>
      <c r="BIP5" s="58"/>
      <c r="BIQ5" s="58"/>
      <c r="BIR5" s="58"/>
      <c r="BIS5" s="58"/>
      <c r="BIT5" s="58"/>
      <c r="BIU5" s="58"/>
      <c r="BIV5" s="58"/>
      <c r="BIW5" s="58"/>
      <c r="BIX5" s="58"/>
      <c r="BIY5" s="58"/>
      <c r="BIZ5" s="58"/>
      <c r="BJA5" s="58"/>
      <c r="BJB5" s="58"/>
      <c r="BJC5" s="58"/>
      <c r="BJD5" s="58"/>
      <c r="BJE5" s="58"/>
      <c r="BJF5" s="58"/>
      <c r="BJG5" s="58"/>
      <c r="BJH5" s="58"/>
      <c r="BJI5" s="58"/>
      <c r="BJJ5" s="58"/>
      <c r="BJK5" s="58"/>
      <c r="BJL5" s="58"/>
      <c r="BJM5" s="58"/>
      <c r="BJN5" s="58"/>
      <c r="BJO5" s="58"/>
      <c r="BJP5" s="58"/>
      <c r="BJQ5" s="58"/>
      <c r="BJR5" s="58"/>
      <c r="BJS5" s="58"/>
      <c r="BJT5" s="58"/>
      <c r="BJU5" s="58"/>
      <c r="BJV5" s="58"/>
      <c r="BJW5" s="58"/>
      <c r="BJX5" s="58"/>
      <c r="BJY5" s="58"/>
      <c r="BJZ5" s="58"/>
      <c r="BKA5" s="58"/>
      <c r="BKB5" s="58"/>
      <c r="BKC5" s="58"/>
      <c r="BKD5" s="58"/>
      <c r="BKE5" s="58"/>
      <c r="BKF5" s="58"/>
      <c r="BKG5" s="58"/>
      <c r="BKH5" s="58"/>
      <c r="BKI5" s="58"/>
      <c r="BKJ5" s="58"/>
      <c r="BKK5" s="58"/>
      <c r="BKL5" s="58"/>
      <c r="BKM5" s="58"/>
      <c r="BKN5" s="58"/>
      <c r="BKO5" s="58"/>
      <c r="BKP5" s="58"/>
      <c r="BKQ5" s="58"/>
      <c r="BKR5" s="58"/>
      <c r="BKS5" s="58"/>
      <c r="BKT5" s="58"/>
      <c r="BKU5" s="58"/>
      <c r="BKV5" s="58"/>
      <c r="BKW5" s="58"/>
      <c r="BKX5" s="58"/>
      <c r="BKY5" s="58"/>
      <c r="BKZ5" s="58"/>
      <c r="BLA5" s="58"/>
      <c r="BLB5" s="58"/>
      <c r="BLC5" s="58"/>
      <c r="BLD5" s="58"/>
      <c r="BLE5" s="58"/>
      <c r="BLF5" s="58"/>
      <c r="BLG5" s="58"/>
      <c r="BLH5" s="58"/>
      <c r="BLI5" s="58"/>
      <c r="BLJ5" s="58"/>
      <c r="BLK5" s="58"/>
      <c r="BLL5" s="58"/>
      <c r="BLM5" s="58"/>
      <c r="BLN5" s="58"/>
      <c r="BLO5" s="58"/>
      <c r="BLP5" s="58"/>
      <c r="BLQ5" s="58"/>
      <c r="BLR5" s="58"/>
      <c r="BLS5" s="58"/>
      <c r="BLT5" s="58"/>
      <c r="BLU5" s="58"/>
      <c r="BLV5" s="58"/>
      <c r="BLW5" s="58"/>
      <c r="BLX5" s="58"/>
      <c r="BLY5" s="58"/>
      <c r="BLZ5" s="58"/>
      <c r="BMA5" s="58"/>
      <c r="BMB5" s="58"/>
      <c r="BMC5" s="58"/>
      <c r="BMD5" s="58"/>
      <c r="BME5" s="58"/>
      <c r="BMF5" s="58"/>
      <c r="BMG5" s="58"/>
      <c r="BMH5" s="58"/>
      <c r="BMI5" s="58"/>
      <c r="BMJ5" s="58"/>
      <c r="BMK5" s="58"/>
      <c r="BML5" s="58"/>
      <c r="BMM5" s="58"/>
      <c r="BMN5" s="58"/>
      <c r="BMO5" s="58"/>
      <c r="BMP5" s="58"/>
      <c r="BMQ5" s="58"/>
      <c r="BMR5" s="58"/>
      <c r="BMS5" s="58"/>
      <c r="BMT5" s="58"/>
      <c r="BMU5" s="58"/>
      <c r="BMV5" s="58"/>
      <c r="BMW5" s="58"/>
      <c r="BMX5" s="58"/>
      <c r="BMY5" s="58"/>
      <c r="BMZ5" s="58"/>
      <c r="BNA5" s="58"/>
      <c r="BNB5" s="58"/>
      <c r="BNC5" s="58"/>
      <c r="BND5" s="58"/>
      <c r="BNE5" s="58"/>
      <c r="BNF5" s="58"/>
      <c r="BNG5" s="58"/>
      <c r="BNH5" s="58"/>
      <c r="BNI5" s="58"/>
      <c r="BNJ5" s="58"/>
      <c r="BNK5" s="58"/>
      <c r="BNL5" s="58"/>
      <c r="BNM5" s="58"/>
      <c r="BNN5" s="58"/>
      <c r="BNO5" s="58"/>
      <c r="BNP5" s="58"/>
      <c r="BNQ5" s="58"/>
      <c r="BNR5" s="58"/>
      <c r="BNS5" s="58"/>
      <c r="BNT5" s="58"/>
      <c r="BNU5" s="58"/>
      <c r="BNV5" s="58"/>
      <c r="BNW5" s="58"/>
      <c r="BNX5" s="58"/>
      <c r="BNY5" s="58"/>
      <c r="BNZ5" s="58"/>
      <c r="BOA5" s="58"/>
      <c r="BOB5" s="58"/>
      <c r="BOC5" s="58"/>
      <c r="BOD5" s="58"/>
      <c r="BOE5" s="58"/>
      <c r="BOF5" s="58"/>
      <c r="BOG5" s="58"/>
      <c r="BOH5" s="58"/>
      <c r="BOI5" s="58"/>
      <c r="BOJ5" s="58"/>
      <c r="BOK5" s="58"/>
      <c r="BOL5" s="58"/>
      <c r="BOM5" s="58"/>
      <c r="BON5" s="58"/>
      <c r="BOO5" s="58"/>
      <c r="BOP5" s="58"/>
      <c r="BOQ5" s="58"/>
      <c r="BOR5" s="58"/>
      <c r="BOS5" s="58"/>
      <c r="BOT5" s="58"/>
      <c r="BOU5" s="58"/>
      <c r="BOV5" s="58"/>
      <c r="BOW5" s="58"/>
      <c r="BOX5" s="58"/>
      <c r="BOY5" s="58"/>
      <c r="BOZ5" s="58"/>
      <c r="BPA5" s="58"/>
      <c r="BPB5" s="58"/>
      <c r="BPC5" s="58"/>
      <c r="BPD5" s="58"/>
      <c r="BPE5" s="58"/>
      <c r="BPF5" s="58"/>
      <c r="BPG5" s="58"/>
      <c r="BPH5" s="58"/>
      <c r="BPI5" s="58"/>
      <c r="BPJ5" s="58"/>
      <c r="BPK5" s="58"/>
      <c r="BPL5" s="58"/>
      <c r="BPM5" s="58"/>
      <c r="BPN5" s="58"/>
      <c r="BPO5" s="58"/>
      <c r="BPP5" s="58"/>
      <c r="BPQ5" s="58"/>
      <c r="BPR5" s="58"/>
      <c r="BPS5" s="58"/>
      <c r="BPT5" s="58"/>
      <c r="BPU5" s="58"/>
      <c r="BPV5" s="58"/>
      <c r="BPW5" s="58"/>
      <c r="BPX5" s="58"/>
      <c r="BPY5" s="58"/>
      <c r="BPZ5" s="58"/>
      <c r="BQA5" s="58"/>
      <c r="BQB5" s="58"/>
      <c r="BQC5" s="58"/>
      <c r="BQD5" s="58"/>
      <c r="BQE5" s="58"/>
      <c r="BQF5" s="58"/>
      <c r="BQG5" s="58"/>
      <c r="BQH5" s="58"/>
      <c r="BQI5" s="58"/>
      <c r="BQJ5" s="58"/>
      <c r="BQK5" s="58"/>
      <c r="BQL5" s="58"/>
      <c r="BQM5" s="58"/>
      <c r="BQN5" s="58"/>
      <c r="BQO5" s="58"/>
      <c r="BQP5" s="58"/>
      <c r="BQQ5" s="58"/>
      <c r="BQR5" s="58"/>
      <c r="BQS5" s="58"/>
      <c r="BQT5" s="58"/>
      <c r="BQU5" s="58"/>
      <c r="BQV5" s="58"/>
      <c r="BQW5" s="58"/>
      <c r="BQX5" s="58"/>
      <c r="BQY5" s="58"/>
      <c r="BQZ5" s="58"/>
      <c r="BRA5" s="58"/>
      <c r="BRB5" s="58"/>
      <c r="BRC5" s="58"/>
      <c r="BRD5" s="58"/>
      <c r="BRE5" s="58"/>
      <c r="BRF5" s="58"/>
      <c r="BRG5" s="58"/>
      <c r="BRH5" s="58"/>
      <c r="BRI5" s="58"/>
      <c r="BRJ5" s="58"/>
      <c r="BRK5" s="58"/>
      <c r="BRL5" s="58"/>
      <c r="BRM5" s="58"/>
      <c r="BRN5" s="58"/>
      <c r="BRO5" s="58"/>
      <c r="BRP5" s="58"/>
      <c r="BRQ5" s="58"/>
      <c r="BRR5" s="58"/>
      <c r="BRS5" s="58"/>
      <c r="BRT5" s="58"/>
      <c r="BRU5" s="58"/>
      <c r="BRV5" s="58"/>
      <c r="BRW5" s="58"/>
      <c r="BRX5" s="58"/>
      <c r="BRY5" s="58"/>
      <c r="BRZ5" s="58"/>
      <c r="BSA5" s="58"/>
      <c r="BSB5" s="58"/>
      <c r="BSC5" s="58"/>
      <c r="BSD5" s="58"/>
      <c r="BSE5" s="58"/>
      <c r="BSF5" s="58"/>
      <c r="BSG5" s="58"/>
      <c r="BSH5" s="58"/>
      <c r="BSI5" s="58"/>
      <c r="BSJ5" s="58"/>
      <c r="BSK5" s="58"/>
      <c r="BSL5" s="58"/>
      <c r="BSM5" s="58"/>
      <c r="BSN5" s="58"/>
      <c r="BSO5" s="58"/>
      <c r="BSP5" s="58"/>
      <c r="BSQ5" s="58"/>
      <c r="BSR5" s="58"/>
      <c r="BSS5" s="58"/>
      <c r="BST5" s="58"/>
      <c r="BSU5" s="58"/>
      <c r="BSV5" s="58"/>
      <c r="BSW5" s="58"/>
      <c r="BSX5" s="58"/>
      <c r="BSY5" s="58"/>
      <c r="BSZ5" s="58"/>
      <c r="BTA5" s="58"/>
      <c r="BTB5" s="58"/>
      <c r="BTC5" s="58"/>
      <c r="BTD5" s="58"/>
      <c r="BTE5" s="58"/>
      <c r="BTF5" s="58"/>
      <c r="BTG5" s="58"/>
      <c r="BTH5" s="58"/>
      <c r="BTI5" s="58"/>
      <c r="BTJ5" s="58"/>
      <c r="BTK5" s="58"/>
      <c r="BTL5" s="58"/>
      <c r="BTM5" s="58"/>
      <c r="BTN5" s="58"/>
      <c r="BTO5" s="58"/>
      <c r="BTP5" s="58"/>
      <c r="BTQ5" s="58"/>
      <c r="BTR5" s="58"/>
      <c r="BTS5" s="58"/>
      <c r="BTT5" s="58"/>
      <c r="BTU5" s="58"/>
      <c r="BTV5" s="58"/>
      <c r="BTW5" s="58"/>
      <c r="BTX5" s="58"/>
      <c r="BTY5" s="58"/>
      <c r="BTZ5" s="58"/>
      <c r="BUA5" s="58"/>
      <c r="BUB5" s="58"/>
      <c r="BUC5" s="58"/>
      <c r="BUD5" s="58"/>
      <c r="BUE5" s="58"/>
      <c r="BUF5" s="58"/>
      <c r="BUG5" s="58"/>
      <c r="BUH5" s="58"/>
      <c r="BUI5" s="58"/>
      <c r="BUJ5" s="58"/>
      <c r="BUK5" s="58"/>
      <c r="BUL5" s="58"/>
      <c r="BUM5" s="58"/>
      <c r="BUN5" s="58"/>
      <c r="BUO5" s="58"/>
      <c r="BUP5" s="58"/>
      <c r="BUQ5" s="58"/>
      <c r="BUR5" s="58"/>
      <c r="BUS5" s="58"/>
      <c r="BUT5" s="58"/>
      <c r="BUU5" s="58"/>
      <c r="BUV5" s="58"/>
      <c r="BUW5" s="58"/>
      <c r="BUX5" s="58"/>
      <c r="BUY5" s="58"/>
      <c r="BUZ5" s="58"/>
      <c r="BVA5" s="58"/>
      <c r="BVB5" s="58"/>
      <c r="BVC5" s="58"/>
      <c r="BVD5" s="58"/>
      <c r="BVE5" s="58"/>
      <c r="BVF5" s="58"/>
      <c r="BVG5" s="58"/>
      <c r="BVH5" s="58"/>
      <c r="BVI5" s="58"/>
      <c r="BVJ5" s="58"/>
      <c r="BVK5" s="58"/>
      <c r="BVL5" s="58"/>
      <c r="BVM5" s="58"/>
      <c r="BVN5" s="58"/>
      <c r="BVO5" s="58"/>
      <c r="BVP5" s="58"/>
      <c r="BVQ5" s="58"/>
      <c r="BVR5" s="58"/>
      <c r="BVS5" s="58"/>
      <c r="BVT5" s="58"/>
      <c r="BVU5" s="58"/>
      <c r="BVV5" s="58"/>
      <c r="BVW5" s="58"/>
      <c r="BVX5" s="58"/>
      <c r="BVY5" s="58"/>
      <c r="BVZ5" s="58"/>
      <c r="BWA5" s="58"/>
      <c r="BWB5" s="58"/>
      <c r="BWC5" s="58"/>
      <c r="BWD5" s="58"/>
      <c r="BWE5" s="58"/>
      <c r="BWF5" s="58"/>
      <c r="BWG5" s="58"/>
      <c r="BWH5" s="58"/>
      <c r="BWI5" s="58"/>
      <c r="BWJ5" s="58"/>
      <c r="BWK5" s="58"/>
      <c r="BWL5" s="58"/>
      <c r="BWM5" s="58"/>
      <c r="BWN5" s="58"/>
      <c r="BWO5" s="58"/>
      <c r="BWP5" s="58"/>
      <c r="BWQ5" s="58"/>
      <c r="BWR5" s="58"/>
      <c r="BWS5" s="58"/>
      <c r="BWT5" s="58"/>
      <c r="BWU5" s="58"/>
      <c r="BWV5" s="58"/>
      <c r="BWW5" s="58"/>
      <c r="BWX5" s="58"/>
      <c r="BWY5" s="58"/>
      <c r="BWZ5" s="58"/>
      <c r="BXA5" s="58"/>
      <c r="BXB5" s="58"/>
      <c r="BXC5" s="58"/>
      <c r="BXD5" s="58"/>
      <c r="BXE5" s="58"/>
      <c r="BXF5" s="58"/>
      <c r="BXG5" s="58"/>
      <c r="BXH5" s="58"/>
      <c r="BXI5" s="58"/>
      <c r="BXJ5" s="58"/>
      <c r="BXK5" s="58"/>
      <c r="BXL5" s="58"/>
      <c r="BXM5" s="58"/>
      <c r="BXN5" s="58"/>
      <c r="BXO5" s="58"/>
      <c r="BXP5" s="58"/>
      <c r="BXQ5" s="58"/>
      <c r="BXR5" s="58"/>
      <c r="BXS5" s="58"/>
      <c r="BXT5" s="58"/>
      <c r="BXU5" s="58"/>
      <c r="BXV5" s="58"/>
      <c r="BXW5" s="58"/>
      <c r="BXX5" s="58"/>
      <c r="BXY5" s="58"/>
      <c r="BXZ5" s="58"/>
      <c r="BYA5" s="58"/>
      <c r="BYB5" s="58"/>
      <c r="BYC5" s="58"/>
      <c r="BYD5" s="58"/>
      <c r="BYE5" s="58"/>
      <c r="BYF5" s="58"/>
      <c r="BYG5" s="58"/>
      <c r="BYH5" s="58"/>
      <c r="BYI5" s="58"/>
      <c r="BYJ5" s="58"/>
      <c r="BYK5" s="58"/>
      <c r="BYL5" s="58"/>
      <c r="BYM5" s="58"/>
      <c r="BYN5" s="58"/>
      <c r="BYO5" s="58"/>
      <c r="BYP5" s="58"/>
      <c r="BYQ5" s="58"/>
      <c r="BYR5" s="58"/>
      <c r="BYS5" s="58"/>
      <c r="BYT5" s="58"/>
      <c r="BYU5" s="58"/>
      <c r="BYV5" s="58"/>
      <c r="BYW5" s="58"/>
      <c r="BYX5" s="58"/>
      <c r="BYY5" s="58"/>
      <c r="BYZ5" s="58"/>
      <c r="BZA5" s="58"/>
      <c r="BZB5" s="58"/>
      <c r="BZC5" s="58"/>
      <c r="BZD5" s="58"/>
      <c r="BZE5" s="58"/>
      <c r="BZF5" s="58"/>
      <c r="BZG5" s="58"/>
      <c r="BZH5" s="58"/>
      <c r="BZI5" s="58"/>
      <c r="BZJ5" s="58"/>
      <c r="BZK5" s="58"/>
      <c r="BZL5" s="58"/>
      <c r="BZM5" s="58"/>
      <c r="BZN5" s="58"/>
      <c r="BZO5" s="58"/>
      <c r="BZP5" s="58"/>
      <c r="BZQ5" s="58"/>
      <c r="BZR5" s="58"/>
      <c r="BZS5" s="58"/>
      <c r="BZT5" s="58"/>
      <c r="BZU5" s="58"/>
      <c r="BZV5" s="58"/>
      <c r="BZW5" s="58"/>
      <c r="BZX5" s="58"/>
      <c r="BZY5" s="58"/>
      <c r="BZZ5" s="58"/>
      <c r="CAA5" s="58"/>
      <c r="CAB5" s="58"/>
      <c r="CAC5" s="58"/>
      <c r="CAD5" s="58"/>
      <c r="CAE5" s="58"/>
      <c r="CAF5" s="58"/>
      <c r="CAG5" s="58"/>
      <c r="CAH5" s="58"/>
      <c r="CAI5" s="58"/>
      <c r="CAJ5" s="58"/>
      <c r="CAK5" s="58"/>
      <c r="CAL5" s="58"/>
      <c r="CAM5" s="58"/>
      <c r="CAN5" s="58"/>
      <c r="CAO5" s="58"/>
      <c r="CAP5" s="58"/>
      <c r="CAQ5" s="58"/>
      <c r="CAR5" s="58"/>
      <c r="CAS5" s="58"/>
      <c r="CAT5" s="58"/>
      <c r="CAU5" s="58"/>
      <c r="CAV5" s="58"/>
      <c r="CAW5" s="58"/>
      <c r="CAX5" s="58"/>
      <c r="CAY5" s="58"/>
      <c r="CAZ5" s="58"/>
      <c r="CBA5" s="58"/>
      <c r="CBB5" s="58"/>
      <c r="CBC5" s="58"/>
      <c r="CBD5" s="58"/>
      <c r="CBE5" s="58"/>
      <c r="CBF5" s="58"/>
      <c r="CBG5" s="58"/>
      <c r="CBH5" s="58"/>
      <c r="CBI5" s="58"/>
      <c r="CBJ5" s="58"/>
      <c r="CBK5" s="58"/>
      <c r="CBL5" s="58"/>
      <c r="CBM5" s="58"/>
      <c r="CBN5" s="58"/>
      <c r="CBO5" s="58"/>
      <c r="CBP5" s="58"/>
      <c r="CBQ5" s="58"/>
      <c r="CBR5" s="58"/>
      <c r="CBS5" s="58"/>
      <c r="CBT5" s="58"/>
      <c r="CBU5" s="58"/>
      <c r="CBV5" s="58"/>
      <c r="CBW5" s="58"/>
      <c r="CBX5" s="58"/>
      <c r="CBY5" s="58"/>
      <c r="CBZ5" s="58"/>
      <c r="CCA5" s="58"/>
      <c r="CCB5" s="58"/>
      <c r="CCC5" s="58"/>
      <c r="CCD5" s="58"/>
      <c r="CCE5" s="58"/>
      <c r="CCF5" s="58"/>
      <c r="CCG5" s="58"/>
      <c r="CCH5" s="58"/>
      <c r="CCI5" s="58"/>
      <c r="CCJ5" s="58"/>
      <c r="CCK5" s="58"/>
      <c r="CCL5" s="58"/>
      <c r="CCM5" s="58"/>
      <c r="CCN5" s="58"/>
      <c r="CCO5" s="58"/>
      <c r="CCP5" s="58"/>
      <c r="CCQ5" s="58"/>
      <c r="CCR5" s="58"/>
      <c r="CCS5" s="58"/>
      <c r="CCT5" s="58"/>
      <c r="CCU5" s="58"/>
      <c r="CCV5" s="58"/>
      <c r="CCW5" s="58"/>
      <c r="CCX5" s="58"/>
      <c r="CCY5" s="58"/>
      <c r="CCZ5" s="58"/>
      <c r="CDA5" s="58"/>
      <c r="CDB5" s="58"/>
      <c r="CDC5" s="58"/>
      <c r="CDD5" s="58"/>
      <c r="CDE5" s="58"/>
      <c r="CDF5" s="58"/>
      <c r="CDG5" s="58"/>
      <c r="CDH5" s="58"/>
      <c r="CDI5" s="58"/>
      <c r="CDJ5" s="58"/>
      <c r="CDK5" s="58"/>
      <c r="CDL5" s="58"/>
      <c r="CDM5" s="58"/>
      <c r="CDN5" s="58"/>
      <c r="CDO5" s="58"/>
      <c r="CDP5" s="58"/>
      <c r="CDQ5" s="58"/>
      <c r="CDR5" s="58"/>
      <c r="CDS5" s="58"/>
      <c r="CDT5" s="58"/>
      <c r="CDU5" s="58"/>
      <c r="CDV5" s="58"/>
      <c r="CDW5" s="58"/>
      <c r="CDX5" s="58"/>
      <c r="CDY5" s="58"/>
      <c r="CDZ5" s="58"/>
      <c r="CEA5" s="58"/>
      <c r="CEB5" s="58"/>
      <c r="CEC5" s="58"/>
      <c r="CED5" s="58"/>
      <c r="CEE5" s="58"/>
      <c r="CEF5" s="58"/>
      <c r="CEG5" s="58"/>
      <c r="CEH5" s="58"/>
      <c r="CEI5" s="58"/>
      <c r="CEJ5" s="58"/>
      <c r="CEK5" s="58"/>
      <c r="CEL5" s="58"/>
      <c r="CEM5" s="58"/>
      <c r="CEN5" s="58"/>
      <c r="CEO5" s="58"/>
      <c r="CEP5" s="58"/>
      <c r="CEQ5" s="58"/>
      <c r="CER5" s="58"/>
      <c r="CES5" s="58"/>
      <c r="CET5" s="58"/>
      <c r="CEU5" s="58"/>
      <c r="CEV5" s="58"/>
      <c r="CEW5" s="58"/>
      <c r="CEX5" s="58"/>
      <c r="CEY5" s="58"/>
      <c r="CEZ5" s="58"/>
      <c r="CFA5" s="58"/>
      <c r="CFB5" s="58"/>
      <c r="CFC5" s="58"/>
      <c r="CFD5" s="58"/>
      <c r="CFE5" s="58"/>
      <c r="CFF5" s="58"/>
      <c r="CFG5" s="58"/>
      <c r="CFH5" s="58"/>
      <c r="CFI5" s="58"/>
      <c r="CFJ5" s="58"/>
      <c r="CFK5" s="58"/>
      <c r="CFL5" s="58"/>
      <c r="CFM5" s="58"/>
      <c r="CFN5" s="58"/>
      <c r="CFO5" s="58"/>
      <c r="CFP5" s="58"/>
      <c r="CFQ5" s="58"/>
      <c r="CFR5" s="58"/>
      <c r="CFS5" s="58"/>
      <c r="CFT5" s="58"/>
      <c r="CFU5" s="58"/>
      <c r="CFV5" s="58"/>
      <c r="CFW5" s="58"/>
      <c r="CFX5" s="58"/>
      <c r="CFY5" s="58"/>
      <c r="CFZ5" s="58"/>
      <c r="CGA5" s="58"/>
      <c r="CGB5" s="58"/>
      <c r="CGC5" s="58"/>
      <c r="CGD5" s="58"/>
      <c r="CGE5" s="58"/>
      <c r="CGF5" s="58"/>
      <c r="CGG5" s="58"/>
      <c r="CGH5" s="58"/>
      <c r="CGI5" s="58"/>
      <c r="CGJ5" s="58"/>
      <c r="CGK5" s="58"/>
      <c r="CGL5" s="58"/>
      <c r="CGM5" s="58"/>
      <c r="CGN5" s="58"/>
      <c r="CGO5" s="58"/>
      <c r="CGP5" s="58"/>
      <c r="CGQ5" s="58"/>
      <c r="CGR5" s="58"/>
      <c r="CGS5" s="58"/>
      <c r="CGT5" s="58"/>
      <c r="CGU5" s="58"/>
      <c r="CGV5" s="58"/>
      <c r="CGW5" s="58"/>
      <c r="CGX5" s="58"/>
      <c r="CGY5" s="58"/>
      <c r="CGZ5" s="58"/>
      <c r="CHA5" s="58"/>
      <c r="CHB5" s="58"/>
      <c r="CHC5" s="58"/>
      <c r="CHD5" s="58"/>
      <c r="CHE5" s="58"/>
      <c r="CHF5" s="58"/>
      <c r="CHG5" s="58"/>
      <c r="CHH5" s="58"/>
      <c r="CHI5" s="58"/>
      <c r="CHJ5" s="58"/>
      <c r="CHK5" s="58"/>
      <c r="CHL5" s="58"/>
      <c r="CHM5" s="58"/>
      <c r="CHN5" s="58"/>
      <c r="CHO5" s="58"/>
      <c r="CHP5" s="58"/>
      <c r="CHQ5" s="58"/>
      <c r="CHR5" s="58"/>
      <c r="CHS5" s="58"/>
      <c r="CHT5" s="58"/>
      <c r="CHU5" s="58"/>
      <c r="CHV5" s="58"/>
      <c r="CHW5" s="58"/>
      <c r="CHX5" s="58"/>
      <c r="CHY5" s="58"/>
      <c r="CHZ5" s="58"/>
      <c r="CIA5" s="58"/>
      <c r="CIB5" s="58"/>
      <c r="CIC5" s="58"/>
      <c r="CID5" s="58"/>
      <c r="CIE5" s="58"/>
      <c r="CIF5" s="58"/>
      <c r="CIG5" s="58"/>
      <c r="CIH5" s="58"/>
      <c r="CII5" s="58"/>
      <c r="CIJ5" s="58"/>
      <c r="CIK5" s="58"/>
      <c r="CIL5" s="58"/>
      <c r="CIM5" s="58"/>
      <c r="CIN5" s="58"/>
      <c r="CIO5" s="58"/>
      <c r="CIP5" s="58"/>
      <c r="CIQ5" s="58"/>
      <c r="CIR5" s="58"/>
      <c r="CIS5" s="58"/>
      <c r="CIT5" s="58"/>
      <c r="CIU5" s="58"/>
      <c r="CIV5" s="58"/>
      <c r="CIW5" s="58"/>
      <c r="CIX5" s="58"/>
      <c r="CIY5" s="58"/>
      <c r="CIZ5" s="58"/>
      <c r="CJA5" s="58"/>
      <c r="CJB5" s="58"/>
      <c r="CJC5" s="58"/>
      <c r="CJD5" s="58"/>
      <c r="CJE5" s="58"/>
      <c r="CJF5" s="58"/>
      <c r="CJG5" s="58"/>
      <c r="CJH5" s="58"/>
      <c r="CJI5" s="58"/>
      <c r="CJJ5" s="58"/>
      <c r="CJK5" s="58"/>
      <c r="CJL5" s="58"/>
      <c r="CJM5" s="58"/>
      <c r="CJN5" s="58"/>
      <c r="CJO5" s="58"/>
      <c r="CJP5" s="58"/>
      <c r="CJQ5" s="58"/>
      <c r="CJR5" s="58"/>
      <c r="CJS5" s="58"/>
      <c r="CJT5" s="58"/>
      <c r="CJU5" s="58"/>
      <c r="CJV5" s="58"/>
      <c r="CJW5" s="58"/>
      <c r="CJX5" s="58"/>
      <c r="CJY5" s="58"/>
      <c r="CJZ5" s="58"/>
      <c r="CKA5" s="58"/>
      <c r="CKB5" s="58"/>
      <c r="CKC5" s="58"/>
      <c r="CKD5" s="58"/>
      <c r="CKE5" s="58"/>
      <c r="CKF5" s="58"/>
      <c r="CKG5" s="58"/>
      <c r="CKH5" s="58"/>
      <c r="CKI5" s="58"/>
      <c r="CKJ5" s="58"/>
      <c r="CKK5" s="58"/>
      <c r="CKL5" s="58"/>
      <c r="CKM5" s="58"/>
      <c r="CKN5" s="58"/>
      <c r="CKO5" s="58"/>
      <c r="CKP5" s="58"/>
      <c r="CKQ5" s="58"/>
      <c r="CKR5" s="58"/>
      <c r="CKS5" s="58"/>
      <c r="CKT5" s="58"/>
      <c r="CKU5" s="58"/>
      <c r="CKV5" s="58"/>
      <c r="CKW5" s="58"/>
      <c r="CKX5" s="58"/>
      <c r="CKY5" s="58"/>
      <c r="CKZ5" s="58"/>
      <c r="CLA5" s="58"/>
      <c r="CLB5" s="58"/>
      <c r="CLC5" s="58"/>
      <c r="CLD5" s="58"/>
      <c r="CLE5" s="58"/>
      <c r="CLF5" s="58"/>
      <c r="CLG5" s="58"/>
      <c r="CLH5" s="58"/>
      <c r="CLI5" s="58"/>
      <c r="CLJ5" s="58"/>
      <c r="CLK5" s="58"/>
      <c r="CLL5" s="58"/>
      <c r="CLM5" s="58"/>
      <c r="CLN5" s="58"/>
      <c r="CLO5" s="58"/>
      <c r="CLP5" s="58"/>
      <c r="CLQ5" s="58"/>
      <c r="CLR5" s="58"/>
      <c r="CLS5" s="58"/>
      <c r="CLT5" s="58"/>
      <c r="CLU5" s="58"/>
      <c r="CLV5" s="58"/>
      <c r="CLW5" s="58"/>
      <c r="CLX5" s="58"/>
      <c r="CLY5" s="58"/>
      <c r="CLZ5" s="58"/>
      <c r="CMA5" s="58"/>
      <c r="CMB5" s="58"/>
      <c r="CMC5" s="58"/>
      <c r="CMD5" s="58"/>
      <c r="CME5" s="58"/>
      <c r="CMF5" s="58"/>
      <c r="CMG5" s="58"/>
      <c r="CMH5" s="58"/>
      <c r="CMI5" s="58"/>
      <c r="CMJ5" s="58"/>
      <c r="CMK5" s="58"/>
      <c r="CML5" s="58"/>
      <c r="CMM5" s="58"/>
      <c r="CMN5" s="58"/>
      <c r="CMO5" s="58"/>
      <c r="CMP5" s="58"/>
      <c r="CMQ5" s="58"/>
      <c r="CMR5" s="58"/>
      <c r="CMS5" s="58"/>
      <c r="CMT5" s="58"/>
      <c r="CMU5" s="58"/>
      <c r="CMV5" s="58"/>
      <c r="CMW5" s="58"/>
      <c r="CMX5" s="58"/>
      <c r="CMY5" s="58"/>
      <c r="CMZ5" s="58"/>
      <c r="CNA5" s="58"/>
      <c r="CNB5" s="58"/>
      <c r="CNC5" s="58"/>
      <c r="CND5" s="58"/>
      <c r="CNE5" s="58"/>
      <c r="CNF5" s="58"/>
      <c r="CNG5" s="58"/>
      <c r="CNH5" s="58"/>
      <c r="CNI5" s="58"/>
      <c r="CNJ5" s="58"/>
      <c r="CNK5" s="58"/>
      <c r="CNL5" s="58"/>
      <c r="CNM5" s="58"/>
      <c r="CNN5" s="58"/>
      <c r="CNO5" s="58"/>
      <c r="CNP5" s="58"/>
      <c r="CNQ5" s="58"/>
      <c r="CNR5" s="58"/>
      <c r="CNS5" s="58"/>
      <c r="CNT5" s="58"/>
      <c r="CNU5" s="58"/>
      <c r="CNV5" s="58"/>
      <c r="CNW5" s="58"/>
      <c r="CNX5" s="58"/>
      <c r="CNY5" s="58"/>
      <c r="CNZ5" s="58"/>
      <c r="COA5" s="58"/>
      <c r="COB5" s="58"/>
      <c r="COC5" s="58"/>
      <c r="COD5" s="58"/>
      <c r="COE5" s="58"/>
      <c r="COF5" s="58"/>
      <c r="COG5" s="58"/>
      <c r="COH5" s="58"/>
      <c r="COI5" s="58"/>
      <c r="COJ5" s="58"/>
      <c r="COK5" s="58"/>
      <c r="COL5" s="58"/>
      <c r="COM5" s="58"/>
      <c r="CON5" s="58"/>
      <c r="COO5" s="58"/>
      <c r="COP5" s="58"/>
      <c r="COQ5" s="58"/>
      <c r="COR5" s="58"/>
      <c r="COS5" s="58"/>
      <c r="COT5" s="58"/>
      <c r="COU5" s="58"/>
      <c r="COV5" s="58"/>
      <c r="COW5" s="58"/>
      <c r="COX5" s="58"/>
      <c r="COY5" s="58"/>
      <c r="COZ5" s="58"/>
      <c r="CPA5" s="58"/>
      <c r="CPB5" s="58"/>
      <c r="CPC5" s="58"/>
      <c r="CPD5" s="58"/>
      <c r="CPE5" s="58"/>
      <c r="CPF5" s="58"/>
      <c r="CPG5" s="58"/>
      <c r="CPH5" s="58"/>
      <c r="CPI5" s="58"/>
      <c r="CPJ5" s="58"/>
      <c r="CPK5" s="58"/>
      <c r="CPL5" s="58"/>
      <c r="CPM5" s="58"/>
      <c r="CPN5" s="58"/>
      <c r="CPO5" s="58"/>
      <c r="CPP5" s="58"/>
      <c r="CPQ5" s="58"/>
      <c r="CPR5" s="58"/>
      <c r="CPS5" s="58"/>
      <c r="CPT5" s="58"/>
      <c r="CPU5" s="58"/>
      <c r="CPV5" s="58"/>
      <c r="CPW5" s="58"/>
      <c r="CPX5" s="58"/>
      <c r="CPY5" s="58"/>
      <c r="CPZ5" s="58"/>
      <c r="CQA5" s="58"/>
      <c r="CQB5" s="58"/>
      <c r="CQC5" s="58"/>
      <c r="CQD5" s="58"/>
      <c r="CQE5" s="58"/>
      <c r="CQF5" s="58"/>
      <c r="CQG5" s="58"/>
      <c r="CQH5" s="58"/>
      <c r="CQI5" s="58"/>
      <c r="CQJ5" s="58"/>
      <c r="CQK5" s="58"/>
      <c r="CQL5" s="58"/>
      <c r="CQM5" s="58"/>
      <c r="CQN5" s="58"/>
      <c r="CQO5" s="58"/>
      <c r="CQP5" s="58"/>
      <c r="CQQ5" s="58"/>
      <c r="CQR5" s="58"/>
      <c r="CQS5" s="58"/>
      <c r="CQT5" s="58"/>
      <c r="CQU5" s="58"/>
      <c r="CQV5" s="58"/>
      <c r="CQW5" s="58"/>
      <c r="CQX5" s="58"/>
      <c r="CQY5" s="58"/>
      <c r="CQZ5" s="58"/>
      <c r="CRA5" s="58"/>
      <c r="CRB5" s="58"/>
      <c r="CRC5" s="58"/>
      <c r="CRD5" s="58"/>
      <c r="CRE5" s="58"/>
      <c r="CRF5" s="58"/>
      <c r="CRG5" s="58"/>
      <c r="CRH5" s="58"/>
      <c r="CRI5" s="58"/>
      <c r="CRJ5" s="58"/>
      <c r="CRK5" s="58"/>
      <c r="CRL5" s="58"/>
      <c r="CRM5" s="58"/>
      <c r="CRN5" s="58"/>
      <c r="CRO5" s="58"/>
      <c r="CRP5" s="58"/>
      <c r="CRQ5" s="58"/>
      <c r="CRR5" s="58"/>
      <c r="CRS5" s="58"/>
      <c r="CRT5" s="58"/>
      <c r="CRU5" s="58"/>
      <c r="CRV5" s="58"/>
      <c r="CRW5" s="58"/>
      <c r="CRX5" s="58"/>
      <c r="CRY5" s="58"/>
      <c r="CRZ5" s="58"/>
      <c r="CSA5" s="58"/>
      <c r="CSB5" s="58"/>
      <c r="CSC5" s="58"/>
      <c r="CSD5" s="58"/>
      <c r="CSE5" s="58"/>
      <c r="CSF5" s="58"/>
      <c r="CSG5" s="58"/>
      <c r="CSH5" s="58"/>
      <c r="CSI5" s="58"/>
      <c r="CSJ5" s="58"/>
      <c r="CSK5" s="58"/>
      <c r="CSL5" s="58"/>
      <c r="CSM5" s="58"/>
      <c r="CSN5" s="58"/>
      <c r="CSO5" s="58"/>
      <c r="CSP5" s="58"/>
      <c r="CSQ5" s="58"/>
      <c r="CSR5" s="58"/>
      <c r="CSS5" s="58"/>
      <c r="CST5" s="58"/>
      <c r="CSU5" s="58"/>
      <c r="CSV5" s="58"/>
      <c r="CSW5" s="58"/>
      <c r="CSX5" s="58"/>
      <c r="CSY5" s="58"/>
      <c r="CSZ5" s="58"/>
      <c r="CTA5" s="58"/>
      <c r="CTB5" s="58"/>
      <c r="CTC5" s="58"/>
      <c r="CTD5" s="58"/>
      <c r="CTE5" s="58"/>
      <c r="CTF5" s="58"/>
      <c r="CTG5" s="58"/>
      <c r="CTH5" s="58"/>
      <c r="CTI5" s="58"/>
      <c r="CTJ5" s="58"/>
      <c r="CTK5" s="58"/>
      <c r="CTL5" s="58"/>
      <c r="CTM5" s="58"/>
      <c r="CTN5" s="58"/>
      <c r="CTO5" s="58"/>
      <c r="CTP5" s="58"/>
      <c r="CTQ5" s="58"/>
      <c r="CTR5" s="58"/>
      <c r="CTS5" s="58"/>
      <c r="CTT5" s="58"/>
      <c r="CTU5" s="58"/>
      <c r="CTV5" s="58"/>
      <c r="CTW5" s="58"/>
      <c r="CTX5" s="58"/>
      <c r="CTY5" s="58"/>
      <c r="CTZ5" s="58"/>
      <c r="CUA5" s="58"/>
      <c r="CUB5" s="58"/>
      <c r="CUC5" s="58"/>
      <c r="CUD5" s="58"/>
      <c r="CUE5" s="58"/>
      <c r="CUF5" s="58"/>
      <c r="CUG5" s="58"/>
      <c r="CUH5" s="58"/>
      <c r="CUI5" s="58"/>
      <c r="CUJ5" s="58"/>
      <c r="CUK5" s="58"/>
      <c r="CUL5" s="58"/>
      <c r="CUM5" s="58"/>
      <c r="CUN5" s="58"/>
      <c r="CUO5" s="58"/>
      <c r="CUP5" s="58"/>
      <c r="CUQ5" s="58"/>
      <c r="CUR5" s="58"/>
      <c r="CUS5" s="58"/>
      <c r="CUT5" s="58"/>
      <c r="CUU5" s="58"/>
      <c r="CUV5" s="58"/>
      <c r="CUW5" s="58"/>
      <c r="CUX5" s="58"/>
      <c r="CUY5" s="58"/>
      <c r="CUZ5" s="58"/>
      <c r="CVA5" s="58"/>
      <c r="CVB5" s="58"/>
      <c r="CVC5" s="58"/>
      <c r="CVD5" s="58"/>
      <c r="CVE5" s="58"/>
      <c r="CVF5" s="58"/>
      <c r="CVG5" s="58"/>
      <c r="CVH5" s="58"/>
      <c r="CVI5" s="58"/>
      <c r="CVJ5" s="58"/>
      <c r="CVK5" s="58"/>
      <c r="CVL5" s="58"/>
      <c r="CVM5" s="58"/>
      <c r="CVN5" s="58"/>
      <c r="CVO5" s="58"/>
      <c r="CVP5" s="58"/>
      <c r="CVQ5" s="58"/>
      <c r="CVR5" s="58"/>
      <c r="CVS5" s="58"/>
      <c r="CVT5" s="58"/>
      <c r="CVU5" s="58"/>
      <c r="CVV5" s="58"/>
      <c r="CVW5" s="58"/>
      <c r="CVX5" s="58"/>
      <c r="CVY5" s="58"/>
      <c r="CVZ5" s="58"/>
      <c r="CWA5" s="58"/>
      <c r="CWB5" s="58"/>
      <c r="CWC5" s="58"/>
      <c r="CWD5" s="58"/>
      <c r="CWE5" s="58"/>
      <c r="CWF5" s="58"/>
      <c r="CWG5" s="58"/>
      <c r="CWH5" s="58"/>
      <c r="CWI5" s="58"/>
      <c r="CWJ5" s="58"/>
      <c r="CWK5" s="58"/>
      <c r="CWL5" s="58"/>
      <c r="CWM5" s="58"/>
      <c r="CWN5" s="58"/>
      <c r="CWO5" s="58"/>
      <c r="CWP5" s="58"/>
      <c r="CWQ5" s="58"/>
      <c r="CWR5" s="58"/>
      <c r="CWS5" s="58"/>
      <c r="CWT5" s="58"/>
      <c r="CWU5" s="58"/>
      <c r="CWV5" s="58"/>
      <c r="CWW5" s="58"/>
      <c r="CWX5" s="58"/>
      <c r="CWY5" s="58"/>
      <c r="CWZ5" s="58"/>
      <c r="CXA5" s="58"/>
      <c r="CXB5" s="58"/>
      <c r="CXC5" s="58"/>
      <c r="CXD5" s="58"/>
      <c r="CXE5" s="58"/>
      <c r="CXF5" s="58"/>
      <c r="CXG5" s="58"/>
      <c r="CXH5" s="58"/>
      <c r="CXI5" s="58"/>
      <c r="CXJ5" s="58"/>
      <c r="CXK5" s="58"/>
      <c r="CXL5" s="58"/>
      <c r="CXM5" s="58"/>
      <c r="CXN5" s="58"/>
      <c r="CXO5" s="58"/>
      <c r="CXP5" s="58"/>
      <c r="CXQ5" s="58"/>
      <c r="CXR5" s="58"/>
      <c r="CXS5" s="58"/>
      <c r="CXT5" s="58"/>
      <c r="CXU5" s="58"/>
      <c r="CXV5" s="58"/>
      <c r="CXW5" s="58"/>
      <c r="CXX5" s="58"/>
      <c r="CXY5" s="58"/>
      <c r="CXZ5" s="58"/>
      <c r="CYA5" s="58"/>
      <c r="CYB5" s="58"/>
      <c r="CYC5" s="58"/>
      <c r="CYD5" s="58"/>
      <c r="CYE5" s="58"/>
      <c r="CYF5" s="58"/>
      <c r="CYG5" s="58"/>
      <c r="CYH5" s="58"/>
      <c r="CYI5" s="58"/>
      <c r="CYJ5" s="58"/>
      <c r="CYK5" s="58"/>
      <c r="CYL5" s="58"/>
      <c r="CYM5" s="58"/>
      <c r="CYN5" s="58"/>
      <c r="CYO5" s="58"/>
      <c r="CYP5" s="58"/>
      <c r="CYQ5" s="58"/>
      <c r="CYR5" s="58"/>
      <c r="CYS5" s="58"/>
      <c r="CYT5" s="58"/>
      <c r="CYU5" s="58"/>
      <c r="CYV5" s="58"/>
      <c r="CYW5" s="58"/>
      <c r="CYX5" s="58"/>
      <c r="CYY5" s="58"/>
      <c r="CYZ5" s="58"/>
      <c r="CZA5" s="58"/>
      <c r="CZB5" s="58"/>
      <c r="CZC5" s="58"/>
      <c r="CZD5" s="58"/>
      <c r="CZE5" s="58"/>
      <c r="CZF5" s="58"/>
      <c r="CZG5" s="58"/>
      <c r="CZH5" s="58"/>
      <c r="CZI5" s="58"/>
      <c r="CZJ5" s="58"/>
      <c r="CZK5" s="58"/>
      <c r="CZL5" s="58"/>
      <c r="CZM5" s="58"/>
      <c r="CZN5" s="58"/>
      <c r="CZO5" s="58"/>
      <c r="CZP5" s="58"/>
      <c r="CZQ5" s="58"/>
      <c r="CZR5" s="58"/>
      <c r="CZS5" s="58"/>
      <c r="CZT5" s="58"/>
      <c r="CZU5" s="58"/>
      <c r="CZV5" s="58"/>
      <c r="CZW5" s="58"/>
      <c r="CZX5" s="58"/>
      <c r="CZY5" s="58"/>
      <c r="CZZ5" s="58"/>
      <c r="DAA5" s="58"/>
      <c r="DAB5" s="58"/>
      <c r="DAC5" s="58"/>
      <c r="DAD5" s="58"/>
      <c r="DAE5" s="58"/>
      <c r="DAF5" s="58"/>
      <c r="DAG5" s="58"/>
      <c r="DAH5" s="58"/>
      <c r="DAI5" s="58"/>
      <c r="DAJ5" s="58"/>
      <c r="DAK5" s="58"/>
      <c r="DAL5" s="58"/>
      <c r="DAM5" s="58"/>
      <c r="DAN5" s="58"/>
      <c r="DAO5" s="58"/>
      <c r="DAP5" s="58"/>
      <c r="DAQ5" s="58"/>
      <c r="DAR5" s="58"/>
      <c r="DAS5" s="58"/>
      <c r="DAT5" s="58"/>
      <c r="DAU5" s="58"/>
      <c r="DAV5" s="58"/>
      <c r="DAW5" s="58"/>
      <c r="DAX5" s="58"/>
      <c r="DAY5" s="58"/>
      <c r="DAZ5" s="58"/>
      <c r="DBA5" s="58"/>
      <c r="DBB5" s="58"/>
      <c r="DBC5" s="58"/>
      <c r="DBD5" s="58"/>
      <c r="DBE5" s="58"/>
      <c r="DBF5" s="58"/>
      <c r="DBG5" s="58"/>
      <c r="DBH5" s="58"/>
      <c r="DBI5" s="58"/>
      <c r="DBJ5" s="58"/>
      <c r="DBK5" s="58"/>
      <c r="DBL5" s="58"/>
      <c r="DBM5" s="58"/>
      <c r="DBN5" s="58"/>
      <c r="DBO5" s="58"/>
      <c r="DBP5" s="58"/>
      <c r="DBQ5" s="58"/>
      <c r="DBR5" s="58"/>
      <c r="DBS5" s="58"/>
      <c r="DBT5" s="58"/>
      <c r="DBU5" s="58"/>
      <c r="DBV5" s="58"/>
      <c r="DBW5" s="58"/>
      <c r="DBX5" s="58"/>
      <c r="DBY5" s="58"/>
      <c r="DBZ5" s="58"/>
      <c r="DCA5" s="58"/>
      <c r="DCB5" s="58"/>
      <c r="DCC5" s="58"/>
      <c r="DCD5" s="58"/>
      <c r="DCE5" s="58"/>
      <c r="DCF5" s="58"/>
      <c r="DCG5" s="58"/>
      <c r="DCH5" s="58"/>
      <c r="DCI5" s="58"/>
      <c r="DCJ5" s="58"/>
      <c r="DCK5" s="58"/>
      <c r="DCL5" s="58"/>
      <c r="DCM5" s="58"/>
      <c r="DCN5" s="58"/>
      <c r="DCO5" s="58"/>
      <c r="DCP5" s="58"/>
      <c r="DCQ5" s="58"/>
      <c r="DCR5" s="58"/>
      <c r="DCS5" s="58"/>
      <c r="DCT5" s="58"/>
      <c r="DCU5" s="58"/>
      <c r="DCV5" s="58"/>
      <c r="DCW5" s="58"/>
      <c r="DCX5" s="58"/>
      <c r="DCY5" s="58"/>
      <c r="DCZ5" s="58"/>
      <c r="DDA5" s="58"/>
      <c r="DDB5" s="58"/>
      <c r="DDC5" s="58"/>
      <c r="DDD5" s="58"/>
      <c r="DDE5" s="58"/>
      <c r="DDF5" s="58"/>
      <c r="DDG5" s="58"/>
      <c r="DDH5" s="58"/>
      <c r="DDI5" s="58"/>
      <c r="DDJ5" s="58"/>
      <c r="DDK5" s="58"/>
      <c r="DDL5" s="58"/>
      <c r="DDM5" s="58"/>
      <c r="DDN5" s="58"/>
      <c r="DDO5" s="58"/>
      <c r="DDP5" s="58"/>
      <c r="DDQ5" s="58"/>
      <c r="DDR5" s="58"/>
      <c r="DDS5" s="58"/>
      <c r="DDT5" s="58"/>
      <c r="DDU5" s="58"/>
      <c r="DDV5" s="58"/>
      <c r="DDW5" s="58"/>
      <c r="DDX5" s="58"/>
      <c r="DDY5" s="58"/>
      <c r="DDZ5" s="58"/>
      <c r="DEA5" s="58"/>
      <c r="DEB5" s="58"/>
      <c r="DEC5" s="58"/>
      <c r="DED5" s="58"/>
      <c r="DEE5" s="58"/>
      <c r="DEF5" s="58"/>
      <c r="DEG5" s="58"/>
      <c r="DEH5" s="58"/>
      <c r="DEI5" s="58"/>
      <c r="DEJ5" s="58"/>
      <c r="DEK5" s="58"/>
      <c r="DEL5" s="58"/>
      <c r="DEM5" s="58"/>
      <c r="DEN5" s="58"/>
      <c r="DEO5" s="58"/>
      <c r="DEP5" s="58"/>
      <c r="DEQ5" s="58"/>
      <c r="DER5" s="58"/>
      <c r="DES5" s="58"/>
      <c r="DET5" s="58"/>
      <c r="DEU5" s="58"/>
      <c r="DEV5" s="58"/>
      <c r="DEW5" s="58"/>
      <c r="DEX5" s="58"/>
      <c r="DEY5" s="58"/>
      <c r="DEZ5" s="58"/>
      <c r="DFA5" s="58"/>
      <c r="DFB5" s="58"/>
      <c r="DFC5" s="58"/>
      <c r="DFD5" s="58"/>
      <c r="DFE5" s="58"/>
      <c r="DFF5" s="58"/>
      <c r="DFG5" s="58"/>
      <c r="DFH5" s="58"/>
      <c r="DFI5" s="58"/>
      <c r="DFJ5" s="58"/>
      <c r="DFK5" s="58"/>
      <c r="DFL5" s="58"/>
      <c r="DFM5" s="58"/>
      <c r="DFN5" s="58"/>
      <c r="DFO5" s="58"/>
      <c r="DFP5" s="58"/>
      <c r="DFQ5" s="58"/>
      <c r="DFR5" s="58"/>
      <c r="DFS5" s="58"/>
      <c r="DFT5" s="58"/>
      <c r="DFU5" s="58"/>
      <c r="DFV5" s="58"/>
      <c r="DFW5" s="58"/>
      <c r="DFX5" s="58"/>
      <c r="DFY5" s="58"/>
      <c r="DFZ5" s="58"/>
      <c r="DGA5" s="58"/>
      <c r="DGB5" s="58"/>
      <c r="DGC5" s="58"/>
      <c r="DGD5" s="58"/>
      <c r="DGE5" s="58"/>
      <c r="DGF5" s="58"/>
      <c r="DGG5" s="58"/>
      <c r="DGH5" s="58"/>
      <c r="DGI5" s="58"/>
      <c r="DGJ5" s="58"/>
      <c r="DGK5" s="58"/>
      <c r="DGL5" s="58"/>
      <c r="DGM5" s="58"/>
      <c r="DGN5" s="58"/>
      <c r="DGO5" s="58"/>
      <c r="DGP5" s="58"/>
      <c r="DGQ5" s="58"/>
      <c r="DGR5" s="58"/>
      <c r="DGS5" s="58"/>
      <c r="DGT5" s="58"/>
      <c r="DGU5" s="58"/>
      <c r="DGV5" s="58"/>
      <c r="DGW5" s="58"/>
      <c r="DGX5" s="58"/>
      <c r="DGY5" s="58"/>
      <c r="DGZ5" s="58"/>
      <c r="DHA5" s="58"/>
      <c r="DHB5" s="58"/>
      <c r="DHC5" s="58"/>
      <c r="DHD5" s="58"/>
      <c r="DHE5" s="58"/>
      <c r="DHF5" s="58"/>
      <c r="DHG5" s="58"/>
      <c r="DHH5" s="58"/>
      <c r="DHI5" s="58"/>
      <c r="DHJ5" s="58"/>
      <c r="DHK5" s="58"/>
      <c r="DHL5" s="58"/>
      <c r="DHM5" s="58"/>
      <c r="DHN5" s="58"/>
      <c r="DHO5" s="58"/>
      <c r="DHP5" s="58"/>
      <c r="DHQ5" s="58"/>
      <c r="DHR5" s="58"/>
      <c r="DHS5" s="58"/>
      <c r="DHT5" s="58"/>
      <c r="DHU5" s="58"/>
      <c r="DHV5" s="58"/>
      <c r="DHW5" s="58"/>
      <c r="DHX5" s="58"/>
      <c r="DHY5" s="58"/>
      <c r="DHZ5" s="58"/>
      <c r="DIA5" s="58"/>
      <c r="DIB5" s="58"/>
      <c r="DIC5" s="58"/>
      <c r="DID5" s="58"/>
      <c r="DIE5" s="58"/>
      <c r="DIF5" s="58"/>
      <c r="DIG5" s="58"/>
      <c r="DIH5" s="58"/>
      <c r="DII5" s="58"/>
      <c r="DIJ5" s="58"/>
      <c r="DIK5" s="58"/>
      <c r="DIL5" s="58"/>
      <c r="DIM5" s="58"/>
      <c r="DIN5" s="58"/>
      <c r="DIO5" s="58"/>
      <c r="DIP5" s="58"/>
      <c r="DIQ5" s="58"/>
      <c r="DIR5" s="58"/>
      <c r="DIS5" s="58"/>
      <c r="DIT5" s="58"/>
      <c r="DIU5" s="58"/>
      <c r="DIV5" s="58"/>
      <c r="DIW5" s="58"/>
      <c r="DIX5" s="58"/>
      <c r="DIY5" s="58"/>
      <c r="DIZ5" s="58"/>
      <c r="DJA5" s="58"/>
      <c r="DJB5" s="58"/>
      <c r="DJC5" s="58"/>
      <c r="DJD5" s="58"/>
      <c r="DJE5" s="58"/>
      <c r="DJF5" s="58"/>
      <c r="DJG5" s="58"/>
      <c r="DJH5" s="58"/>
      <c r="DJI5" s="58"/>
      <c r="DJJ5" s="58"/>
      <c r="DJK5" s="58"/>
      <c r="DJL5" s="58"/>
      <c r="DJM5" s="58"/>
      <c r="DJN5" s="58"/>
      <c r="DJO5" s="58"/>
      <c r="DJP5" s="58"/>
      <c r="DJQ5" s="58"/>
      <c r="DJR5" s="58"/>
      <c r="DJS5" s="58"/>
      <c r="DJT5" s="58"/>
      <c r="DJU5" s="58"/>
      <c r="DJV5" s="58"/>
      <c r="DJW5" s="58"/>
      <c r="DJX5" s="58"/>
      <c r="DJY5" s="58"/>
      <c r="DJZ5" s="58"/>
      <c r="DKA5" s="58"/>
      <c r="DKB5" s="58"/>
      <c r="DKC5" s="58"/>
      <c r="DKD5" s="58"/>
      <c r="DKE5" s="58"/>
      <c r="DKF5" s="58"/>
      <c r="DKG5" s="58"/>
      <c r="DKH5" s="58"/>
      <c r="DKI5" s="58"/>
      <c r="DKJ5" s="58"/>
      <c r="DKK5" s="58"/>
      <c r="DKL5" s="58"/>
      <c r="DKM5" s="58"/>
      <c r="DKN5" s="58"/>
      <c r="DKO5" s="58"/>
      <c r="DKP5" s="58"/>
      <c r="DKQ5" s="58"/>
      <c r="DKR5" s="58"/>
      <c r="DKS5" s="58"/>
      <c r="DKT5" s="58"/>
      <c r="DKU5" s="58"/>
      <c r="DKV5" s="58"/>
      <c r="DKW5" s="58"/>
      <c r="DKX5" s="58"/>
      <c r="DKY5" s="58"/>
      <c r="DKZ5" s="58"/>
      <c r="DLA5" s="58"/>
      <c r="DLB5" s="58"/>
      <c r="DLC5" s="58"/>
      <c r="DLD5" s="58"/>
      <c r="DLE5" s="58"/>
      <c r="DLF5" s="58"/>
      <c r="DLG5" s="58"/>
      <c r="DLH5" s="58"/>
      <c r="DLI5" s="58"/>
      <c r="DLJ5" s="58"/>
      <c r="DLK5" s="58"/>
      <c r="DLL5" s="58"/>
      <c r="DLM5" s="58"/>
      <c r="DLN5" s="58"/>
      <c r="DLO5" s="58"/>
      <c r="DLP5" s="58"/>
      <c r="DLQ5" s="58"/>
      <c r="DLR5" s="58"/>
      <c r="DLS5" s="58"/>
      <c r="DLT5" s="58"/>
      <c r="DLU5" s="58"/>
      <c r="DLV5" s="58"/>
      <c r="DLW5" s="58"/>
      <c r="DLX5" s="58"/>
      <c r="DLY5" s="58"/>
      <c r="DLZ5" s="58"/>
      <c r="DMA5" s="58"/>
      <c r="DMB5" s="58"/>
      <c r="DMC5" s="58"/>
      <c r="DMD5" s="58"/>
      <c r="DME5" s="58"/>
      <c r="DMF5" s="58"/>
      <c r="DMG5" s="58"/>
      <c r="DMH5" s="58"/>
      <c r="DMI5" s="58"/>
      <c r="DMJ5" s="58"/>
      <c r="DMK5" s="58"/>
      <c r="DML5" s="58"/>
      <c r="DMM5" s="58"/>
      <c r="DMN5" s="58"/>
      <c r="DMO5" s="58"/>
      <c r="DMP5" s="58"/>
      <c r="DMQ5" s="58"/>
      <c r="DMR5" s="58"/>
      <c r="DMS5" s="58"/>
      <c r="DMT5" s="58"/>
      <c r="DMU5" s="58"/>
      <c r="DMV5" s="58"/>
      <c r="DMW5" s="58"/>
      <c r="DMX5" s="58"/>
      <c r="DMY5" s="58"/>
      <c r="DMZ5" s="58"/>
      <c r="DNA5" s="58"/>
      <c r="DNB5" s="58"/>
      <c r="DNC5" s="58"/>
      <c r="DND5" s="58"/>
      <c r="DNE5" s="58"/>
      <c r="DNF5" s="58"/>
      <c r="DNG5" s="58"/>
      <c r="DNH5" s="58"/>
      <c r="DNI5" s="58"/>
      <c r="DNJ5" s="58"/>
      <c r="DNK5" s="58"/>
      <c r="DNL5" s="58"/>
      <c r="DNM5" s="58"/>
      <c r="DNN5" s="58"/>
      <c r="DNO5" s="58"/>
      <c r="DNP5" s="58"/>
      <c r="DNQ5" s="58"/>
      <c r="DNR5" s="58"/>
      <c r="DNS5" s="58"/>
      <c r="DNT5" s="58"/>
      <c r="DNU5" s="58"/>
      <c r="DNV5" s="58"/>
      <c r="DNW5" s="58"/>
      <c r="DNX5" s="58"/>
      <c r="DNY5" s="58"/>
      <c r="DNZ5" s="58"/>
      <c r="DOA5" s="58"/>
      <c r="DOB5" s="58"/>
      <c r="DOC5" s="58"/>
      <c r="DOD5" s="58"/>
      <c r="DOE5" s="58"/>
      <c r="DOF5" s="58"/>
      <c r="DOG5" s="58"/>
      <c r="DOH5" s="58"/>
      <c r="DOI5" s="58"/>
      <c r="DOJ5" s="58"/>
      <c r="DOK5" s="58"/>
      <c r="DOL5" s="58"/>
      <c r="DOM5" s="58"/>
      <c r="DON5" s="58"/>
      <c r="DOO5" s="58"/>
      <c r="DOP5" s="58"/>
      <c r="DOQ5" s="58"/>
      <c r="DOR5" s="58"/>
      <c r="DOS5" s="58"/>
      <c r="DOT5" s="58"/>
      <c r="DOU5" s="58"/>
      <c r="DOV5" s="58"/>
      <c r="DOW5" s="58"/>
      <c r="DOX5" s="58"/>
      <c r="DOY5" s="58"/>
      <c r="DOZ5" s="58"/>
      <c r="DPA5" s="58"/>
      <c r="DPB5" s="58"/>
      <c r="DPC5" s="58"/>
      <c r="DPD5" s="58"/>
      <c r="DPE5" s="58"/>
      <c r="DPF5" s="58"/>
      <c r="DPG5" s="58"/>
      <c r="DPH5" s="58"/>
      <c r="DPI5" s="58"/>
      <c r="DPJ5" s="58"/>
      <c r="DPK5" s="58"/>
      <c r="DPL5" s="58"/>
      <c r="DPM5" s="58"/>
      <c r="DPN5" s="58"/>
      <c r="DPO5" s="58"/>
      <c r="DPP5" s="58"/>
      <c r="DPQ5" s="58"/>
      <c r="DPR5" s="58"/>
      <c r="DPS5" s="58"/>
      <c r="DPT5" s="58"/>
      <c r="DPU5" s="58"/>
      <c r="DPV5" s="58"/>
      <c r="DPW5" s="58"/>
      <c r="DPX5" s="58"/>
      <c r="DPY5" s="58"/>
      <c r="DPZ5" s="58"/>
      <c r="DQA5" s="58"/>
      <c r="DQB5" s="58"/>
      <c r="DQC5" s="58"/>
      <c r="DQD5" s="58"/>
      <c r="DQE5" s="58"/>
      <c r="DQF5" s="58"/>
      <c r="DQG5" s="58"/>
      <c r="DQH5" s="58"/>
      <c r="DQI5" s="58"/>
      <c r="DQJ5" s="58"/>
      <c r="DQK5" s="58"/>
      <c r="DQL5" s="58"/>
      <c r="DQM5" s="58"/>
      <c r="DQN5" s="58"/>
      <c r="DQO5" s="58"/>
      <c r="DQP5" s="58"/>
      <c r="DQQ5" s="58"/>
      <c r="DQR5" s="58"/>
      <c r="DQS5" s="58"/>
      <c r="DQT5" s="58"/>
      <c r="DQU5" s="58"/>
      <c r="DQV5" s="58"/>
      <c r="DQW5" s="58"/>
      <c r="DQX5" s="58"/>
      <c r="DQY5" s="58"/>
      <c r="DQZ5" s="58"/>
      <c r="DRA5" s="58"/>
      <c r="DRB5" s="58"/>
      <c r="DRC5" s="58"/>
      <c r="DRD5" s="58"/>
      <c r="DRE5" s="58"/>
      <c r="DRF5" s="58"/>
      <c r="DRG5" s="58"/>
      <c r="DRH5" s="58"/>
      <c r="DRI5" s="58"/>
      <c r="DRJ5" s="58"/>
      <c r="DRK5" s="58"/>
      <c r="DRL5" s="58"/>
      <c r="DRM5" s="58"/>
      <c r="DRN5" s="58"/>
      <c r="DRO5" s="58"/>
      <c r="DRP5" s="58"/>
      <c r="DRQ5" s="58"/>
      <c r="DRR5" s="58"/>
      <c r="DRS5" s="58"/>
      <c r="DRT5" s="58"/>
      <c r="DRU5" s="58"/>
      <c r="DRV5" s="58"/>
      <c r="DRW5" s="58"/>
      <c r="DRX5" s="58"/>
      <c r="DRY5" s="58"/>
      <c r="DRZ5" s="58"/>
      <c r="DSA5" s="58"/>
      <c r="DSB5" s="58"/>
      <c r="DSC5" s="58"/>
      <c r="DSD5" s="58"/>
      <c r="DSE5" s="58"/>
      <c r="DSF5" s="58"/>
      <c r="DSG5" s="58"/>
      <c r="DSH5" s="58"/>
      <c r="DSI5" s="58"/>
      <c r="DSJ5" s="58"/>
      <c r="DSK5" s="58"/>
      <c r="DSL5" s="58"/>
      <c r="DSM5" s="58"/>
      <c r="DSN5" s="58"/>
      <c r="DSO5" s="58"/>
      <c r="DSP5" s="58"/>
      <c r="DSQ5" s="58"/>
      <c r="DSR5" s="58"/>
      <c r="DSS5" s="58"/>
      <c r="DST5" s="58"/>
      <c r="DSU5" s="58"/>
      <c r="DSV5" s="58"/>
      <c r="DSW5" s="58"/>
      <c r="DSX5" s="58"/>
      <c r="DSY5" s="58"/>
      <c r="DSZ5" s="58"/>
      <c r="DTA5" s="58"/>
      <c r="DTB5" s="58"/>
      <c r="DTC5" s="58"/>
      <c r="DTD5" s="58"/>
      <c r="DTE5" s="58"/>
      <c r="DTF5" s="58"/>
      <c r="DTG5" s="58"/>
      <c r="DTH5" s="58"/>
      <c r="DTI5" s="58"/>
      <c r="DTJ5" s="58"/>
      <c r="DTK5" s="58"/>
      <c r="DTL5" s="58"/>
      <c r="DTM5" s="58"/>
      <c r="DTN5" s="58"/>
      <c r="DTO5" s="58"/>
      <c r="DTP5" s="58"/>
      <c r="DTQ5" s="58"/>
      <c r="DTR5" s="58"/>
      <c r="DTS5" s="58"/>
      <c r="DTT5" s="58"/>
      <c r="DTU5" s="58"/>
      <c r="DTV5" s="58"/>
      <c r="DTW5" s="58"/>
      <c r="DTX5" s="58"/>
      <c r="DTY5" s="58"/>
      <c r="DTZ5" s="58"/>
      <c r="DUA5" s="58"/>
      <c r="DUB5" s="58"/>
      <c r="DUC5" s="58"/>
      <c r="DUD5" s="58"/>
      <c r="DUE5" s="58"/>
      <c r="DUF5" s="58"/>
      <c r="DUG5" s="58"/>
      <c r="DUH5" s="58"/>
      <c r="DUI5" s="58"/>
      <c r="DUJ5" s="58"/>
      <c r="DUK5" s="58"/>
      <c r="DUL5" s="58"/>
      <c r="DUM5" s="58"/>
      <c r="DUN5" s="58"/>
      <c r="DUO5" s="58"/>
      <c r="DUP5" s="58"/>
      <c r="DUQ5" s="58"/>
      <c r="DUR5" s="58"/>
      <c r="DUS5" s="58"/>
      <c r="DUT5" s="58"/>
      <c r="DUU5" s="58"/>
      <c r="DUV5" s="58"/>
      <c r="DUW5" s="58"/>
      <c r="DUX5" s="58"/>
      <c r="DUY5" s="58"/>
      <c r="DUZ5" s="58"/>
      <c r="DVA5" s="58"/>
      <c r="DVB5" s="58"/>
      <c r="DVC5" s="58"/>
      <c r="DVD5" s="58"/>
      <c r="DVE5" s="58"/>
      <c r="DVF5" s="58"/>
      <c r="DVG5" s="58"/>
      <c r="DVH5" s="58"/>
      <c r="DVI5" s="58"/>
      <c r="DVJ5" s="58"/>
      <c r="DVK5" s="58"/>
      <c r="DVL5" s="58"/>
      <c r="DVM5" s="58"/>
      <c r="DVN5" s="58"/>
      <c r="DVO5" s="58"/>
      <c r="DVP5" s="58"/>
      <c r="DVQ5" s="58"/>
      <c r="DVR5" s="58"/>
      <c r="DVS5" s="58"/>
      <c r="DVT5" s="58"/>
      <c r="DVU5" s="58"/>
      <c r="DVV5" s="58"/>
      <c r="DVW5" s="58"/>
      <c r="DVX5" s="58"/>
      <c r="DVY5" s="58"/>
      <c r="DVZ5" s="58"/>
      <c r="DWA5" s="58"/>
      <c r="DWB5" s="58"/>
      <c r="DWC5" s="58"/>
      <c r="DWD5" s="58"/>
      <c r="DWE5" s="58"/>
      <c r="DWF5" s="58"/>
      <c r="DWG5" s="58"/>
      <c r="DWH5" s="58"/>
      <c r="DWI5" s="58"/>
      <c r="DWJ5" s="58"/>
      <c r="DWK5" s="58"/>
      <c r="DWL5" s="58"/>
      <c r="DWM5" s="58"/>
      <c r="DWN5" s="58"/>
      <c r="DWO5" s="58"/>
      <c r="DWP5" s="58"/>
      <c r="DWQ5" s="58"/>
      <c r="DWR5" s="58"/>
      <c r="DWS5" s="58"/>
      <c r="DWT5" s="58"/>
      <c r="DWU5" s="58"/>
      <c r="DWV5" s="58"/>
      <c r="DWW5" s="58"/>
      <c r="DWX5" s="58"/>
      <c r="DWY5" s="58"/>
      <c r="DWZ5" s="58"/>
      <c r="DXA5" s="58"/>
      <c r="DXB5" s="58"/>
      <c r="DXC5" s="58"/>
      <c r="DXD5" s="58"/>
      <c r="DXE5" s="58"/>
      <c r="DXF5" s="58"/>
      <c r="DXG5" s="58"/>
      <c r="DXH5" s="58"/>
      <c r="DXI5" s="58"/>
      <c r="DXJ5" s="58"/>
      <c r="DXK5" s="58"/>
      <c r="DXL5" s="58"/>
      <c r="DXM5" s="58"/>
      <c r="DXN5" s="58"/>
      <c r="DXO5" s="58"/>
      <c r="DXP5" s="58"/>
      <c r="DXQ5" s="58"/>
      <c r="DXR5" s="58"/>
      <c r="DXS5" s="58"/>
      <c r="DXT5" s="58"/>
      <c r="DXU5" s="58"/>
      <c r="DXV5" s="58"/>
      <c r="DXW5" s="58"/>
      <c r="DXX5" s="58"/>
      <c r="DXY5" s="58"/>
      <c r="DXZ5" s="58"/>
      <c r="DYA5" s="58"/>
      <c r="DYB5" s="58"/>
      <c r="DYC5" s="58"/>
      <c r="DYD5" s="58"/>
      <c r="DYE5" s="58"/>
      <c r="DYF5" s="58"/>
      <c r="DYG5" s="58"/>
      <c r="DYH5" s="58"/>
      <c r="DYI5" s="58"/>
      <c r="DYJ5" s="58"/>
      <c r="DYK5" s="58"/>
      <c r="DYL5" s="58"/>
      <c r="DYM5" s="58"/>
      <c r="DYN5" s="58"/>
      <c r="DYO5" s="58"/>
      <c r="DYP5" s="58"/>
      <c r="DYQ5" s="58"/>
      <c r="DYR5" s="58"/>
      <c r="DYS5" s="58"/>
      <c r="DYT5" s="58"/>
      <c r="DYU5" s="58"/>
      <c r="DYV5" s="58"/>
      <c r="DYW5" s="58"/>
      <c r="DYX5" s="58"/>
      <c r="DYY5" s="58"/>
      <c r="DYZ5" s="58"/>
      <c r="DZA5" s="58"/>
      <c r="DZB5" s="58"/>
      <c r="DZC5" s="58"/>
      <c r="DZD5" s="58"/>
      <c r="DZE5" s="58"/>
      <c r="DZF5" s="58"/>
      <c r="DZG5" s="58"/>
      <c r="DZH5" s="58"/>
      <c r="DZI5" s="58"/>
      <c r="DZJ5" s="58"/>
      <c r="DZK5" s="58"/>
      <c r="DZL5" s="58"/>
      <c r="DZM5" s="58"/>
      <c r="DZN5" s="58"/>
      <c r="DZO5" s="58"/>
      <c r="DZP5" s="58"/>
      <c r="DZQ5" s="58"/>
      <c r="DZR5" s="58"/>
      <c r="DZS5" s="58"/>
      <c r="DZT5" s="58"/>
      <c r="DZU5" s="58"/>
      <c r="DZV5" s="58"/>
      <c r="DZW5" s="58"/>
      <c r="DZX5" s="58"/>
      <c r="DZY5" s="58"/>
      <c r="DZZ5" s="58"/>
      <c r="EAA5" s="58"/>
      <c r="EAB5" s="58"/>
      <c r="EAC5" s="58"/>
      <c r="EAD5" s="58"/>
      <c r="EAE5" s="58"/>
      <c r="EAF5" s="58"/>
      <c r="EAG5" s="58"/>
      <c r="EAH5" s="58"/>
      <c r="EAI5" s="58"/>
      <c r="EAJ5" s="58"/>
      <c r="EAK5" s="58"/>
      <c r="EAL5" s="58"/>
      <c r="EAM5" s="58"/>
      <c r="EAN5" s="58"/>
      <c r="EAO5" s="58"/>
      <c r="EAP5" s="58"/>
      <c r="EAQ5" s="58"/>
      <c r="EAR5" s="58"/>
      <c r="EAS5" s="58"/>
      <c r="EAT5" s="58"/>
      <c r="EAU5" s="58"/>
      <c r="EAV5" s="58"/>
      <c r="EAW5" s="58"/>
      <c r="EAX5" s="58"/>
      <c r="EAY5" s="58"/>
      <c r="EAZ5" s="58"/>
      <c r="EBA5" s="58"/>
      <c r="EBB5" s="58"/>
      <c r="EBC5" s="58"/>
      <c r="EBD5" s="58"/>
      <c r="EBE5" s="58"/>
      <c r="EBF5" s="58"/>
      <c r="EBG5" s="58"/>
      <c r="EBH5" s="58"/>
      <c r="EBI5" s="58"/>
      <c r="EBJ5" s="58"/>
      <c r="EBK5" s="58"/>
      <c r="EBL5" s="58"/>
      <c r="EBM5" s="58"/>
      <c r="EBN5" s="58"/>
      <c r="EBO5" s="58"/>
      <c r="EBP5" s="58"/>
      <c r="EBQ5" s="58"/>
      <c r="EBR5" s="58"/>
      <c r="EBS5" s="58"/>
      <c r="EBT5" s="58"/>
      <c r="EBU5" s="58"/>
      <c r="EBV5" s="58"/>
      <c r="EBW5" s="58"/>
      <c r="EBX5" s="58"/>
      <c r="EBY5" s="58"/>
      <c r="EBZ5" s="58"/>
      <c r="ECA5" s="58"/>
      <c r="ECB5" s="58"/>
      <c r="ECC5" s="58"/>
      <c r="ECD5" s="58"/>
      <c r="ECE5" s="58"/>
      <c r="ECF5" s="58"/>
      <c r="ECG5" s="58"/>
      <c r="ECH5" s="58"/>
      <c r="ECI5" s="58"/>
      <c r="ECJ5" s="58"/>
      <c r="ECK5" s="58"/>
      <c r="ECL5" s="58"/>
      <c r="ECM5" s="58"/>
      <c r="ECN5" s="58"/>
      <c r="ECO5" s="58"/>
      <c r="ECP5" s="58"/>
      <c r="ECQ5" s="58"/>
      <c r="ECR5" s="58"/>
      <c r="ECS5" s="58"/>
      <c r="ECT5" s="58"/>
      <c r="ECU5" s="58"/>
      <c r="ECV5" s="58"/>
      <c r="ECW5" s="58"/>
      <c r="ECX5" s="58"/>
      <c r="ECY5" s="58"/>
      <c r="ECZ5" s="58"/>
      <c r="EDA5" s="58"/>
      <c r="EDB5" s="58"/>
      <c r="EDC5" s="58"/>
      <c r="EDD5" s="58"/>
      <c r="EDE5" s="58"/>
      <c r="EDF5" s="58"/>
      <c r="EDG5" s="58"/>
      <c r="EDH5" s="58"/>
      <c r="EDI5" s="58"/>
      <c r="EDJ5" s="58"/>
      <c r="EDK5" s="58"/>
      <c r="EDL5" s="58"/>
      <c r="EDM5" s="58"/>
      <c r="EDN5" s="58"/>
      <c r="EDO5" s="58"/>
      <c r="EDP5" s="58"/>
      <c r="EDQ5" s="58"/>
      <c r="EDR5" s="58"/>
      <c r="EDS5" s="58"/>
      <c r="EDT5" s="58"/>
      <c r="EDU5" s="58"/>
      <c r="EDV5" s="58"/>
      <c r="EDW5" s="58"/>
      <c r="EDX5" s="58"/>
      <c r="EDY5" s="58"/>
      <c r="EDZ5" s="58"/>
      <c r="EEA5" s="58"/>
      <c r="EEB5" s="58"/>
      <c r="EEC5" s="58"/>
      <c r="EED5" s="58"/>
      <c r="EEE5" s="58"/>
      <c r="EEF5" s="58"/>
      <c r="EEG5" s="58"/>
      <c r="EEH5" s="58"/>
      <c r="EEI5" s="58"/>
      <c r="EEJ5" s="58"/>
      <c r="EEK5" s="58"/>
      <c r="EEL5" s="58"/>
      <c r="EEM5" s="58"/>
      <c r="EEN5" s="58"/>
      <c r="EEO5" s="58"/>
      <c r="EEP5" s="58"/>
      <c r="EEQ5" s="58"/>
      <c r="EER5" s="58"/>
      <c r="EES5" s="58"/>
      <c r="EET5" s="58"/>
      <c r="EEU5" s="58"/>
      <c r="EEV5" s="58"/>
      <c r="EEW5" s="58"/>
      <c r="EEX5" s="58"/>
      <c r="EEY5" s="58"/>
      <c r="EEZ5" s="58"/>
      <c r="EFA5" s="58"/>
      <c r="EFB5" s="58"/>
      <c r="EFC5" s="58"/>
      <c r="EFD5" s="58"/>
      <c r="EFE5" s="58"/>
      <c r="EFF5" s="58"/>
      <c r="EFG5" s="58"/>
      <c r="EFH5" s="58"/>
      <c r="EFI5" s="58"/>
      <c r="EFJ5" s="58"/>
      <c r="EFK5" s="58"/>
      <c r="EFL5" s="58"/>
      <c r="EFM5" s="58"/>
      <c r="EFN5" s="58"/>
      <c r="EFO5" s="58"/>
      <c r="EFP5" s="58"/>
      <c r="EFQ5" s="58"/>
      <c r="EFR5" s="58"/>
      <c r="EFS5" s="58"/>
      <c r="EFT5" s="58"/>
      <c r="EFU5" s="58"/>
      <c r="EFV5" s="58"/>
      <c r="EFW5" s="58"/>
      <c r="EFX5" s="58"/>
      <c r="EFY5" s="58"/>
      <c r="EFZ5" s="58"/>
      <c r="EGA5" s="58"/>
      <c r="EGB5" s="58"/>
      <c r="EGC5" s="58"/>
      <c r="EGD5" s="58"/>
      <c r="EGE5" s="58"/>
      <c r="EGF5" s="58"/>
      <c r="EGG5" s="58"/>
      <c r="EGH5" s="58"/>
      <c r="EGI5" s="58"/>
      <c r="EGJ5" s="58"/>
      <c r="EGK5" s="58"/>
      <c r="EGL5" s="58"/>
      <c r="EGM5" s="58"/>
      <c r="EGN5" s="58"/>
      <c r="EGO5" s="58"/>
      <c r="EGP5" s="58"/>
      <c r="EGQ5" s="58"/>
      <c r="EGR5" s="58"/>
      <c r="EGS5" s="58"/>
      <c r="EGT5" s="58"/>
      <c r="EGU5" s="58"/>
      <c r="EGV5" s="58"/>
      <c r="EGW5" s="58"/>
      <c r="EGX5" s="58"/>
      <c r="EGY5" s="58"/>
      <c r="EGZ5" s="58"/>
      <c r="EHA5" s="58"/>
      <c r="EHB5" s="58"/>
      <c r="EHC5" s="58"/>
      <c r="EHD5" s="58"/>
      <c r="EHE5" s="58"/>
      <c r="EHF5" s="58"/>
      <c r="EHG5" s="58"/>
      <c r="EHH5" s="58"/>
      <c r="EHI5" s="58"/>
      <c r="EHJ5" s="58"/>
      <c r="EHK5" s="58"/>
      <c r="EHL5" s="58"/>
      <c r="EHM5" s="58"/>
      <c r="EHN5" s="58"/>
      <c r="EHO5" s="58"/>
      <c r="EHP5" s="58"/>
      <c r="EHQ5" s="58"/>
      <c r="EHR5" s="58"/>
      <c r="EHS5" s="58"/>
      <c r="EHT5" s="58"/>
      <c r="EHU5" s="58"/>
      <c r="EHV5" s="58"/>
      <c r="EHW5" s="58"/>
      <c r="EHX5" s="58"/>
      <c r="EHY5" s="58"/>
      <c r="EHZ5" s="58"/>
      <c r="EIA5" s="58"/>
      <c r="EIB5" s="58"/>
      <c r="EIC5" s="58"/>
      <c r="EID5" s="58"/>
      <c r="EIE5" s="58"/>
      <c r="EIF5" s="58"/>
      <c r="EIG5" s="58"/>
      <c r="EIH5" s="58"/>
      <c r="EII5" s="58"/>
      <c r="EIJ5" s="58"/>
      <c r="EIK5" s="58"/>
      <c r="EIL5" s="58"/>
      <c r="EIM5" s="58"/>
      <c r="EIN5" s="58"/>
      <c r="EIO5" s="58"/>
      <c r="EIP5" s="58"/>
      <c r="EIQ5" s="58"/>
      <c r="EIR5" s="58"/>
      <c r="EIS5" s="58"/>
      <c r="EIT5" s="58"/>
      <c r="EIU5" s="58"/>
      <c r="EIV5" s="58"/>
      <c r="EIW5" s="58"/>
      <c r="EIX5" s="58"/>
      <c r="EIY5" s="58"/>
      <c r="EIZ5" s="58"/>
      <c r="EJA5" s="58"/>
      <c r="EJB5" s="58"/>
      <c r="EJC5" s="58"/>
      <c r="EJD5" s="58"/>
      <c r="EJE5" s="58"/>
      <c r="EJF5" s="58"/>
      <c r="EJG5" s="58"/>
      <c r="EJH5" s="58"/>
      <c r="EJI5" s="58"/>
      <c r="EJJ5" s="58"/>
      <c r="EJK5" s="58"/>
      <c r="EJL5" s="58"/>
      <c r="EJM5" s="58"/>
      <c r="EJN5" s="58"/>
      <c r="EJO5" s="58"/>
      <c r="EJP5" s="58"/>
      <c r="EJQ5" s="58"/>
      <c r="EJR5" s="58"/>
      <c r="EJS5" s="58"/>
      <c r="EJT5" s="58"/>
      <c r="EJU5" s="58"/>
      <c r="EJV5" s="58"/>
      <c r="EJW5" s="58"/>
      <c r="EJX5" s="58"/>
      <c r="EJY5" s="58"/>
      <c r="EJZ5" s="58"/>
      <c r="EKA5" s="58"/>
      <c r="EKB5" s="58"/>
      <c r="EKC5" s="58"/>
      <c r="EKD5" s="58"/>
      <c r="EKE5" s="58"/>
      <c r="EKF5" s="58"/>
      <c r="EKG5" s="58"/>
      <c r="EKH5" s="58"/>
      <c r="EKI5" s="58"/>
      <c r="EKJ5" s="58"/>
      <c r="EKK5" s="58"/>
      <c r="EKL5" s="58"/>
      <c r="EKM5" s="58"/>
      <c r="EKN5" s="58"/>
      <c r="EKO5" s="58"/>
      <c r="EKP5" s="58"/>
      <c r="EKQ5" s="58"/>
      <c r="EKR5" s="58"/>
      <c r="EKS5" s="58"/>
      <c r="EKT5" s="58"/>
      <c r="EKU5" s="58"/>
      <c r="EKV5" s="58"/>
      <c r="EKW5" s="58"/>
      <c r="EKX5" s="58"/>
      <c r="EKY5" s="58"/>
      <c r="EKZ5" s="58"/>
      <c r="ELA5" s="58"/>
      <c r="ELB5" s="58"/>
      <c r="ELC5" s="58"/>
      <c r="ELD5" s="58"/>
      <c r="ELE5" s="58"/>
      <c r="ELF5" s="58"/>
      <c r="ELG5" s="58"/>
      <c r="ELH5" s="58"/>
      <c r="ELI5" s="58"/>
      <c r="ELJ5" s="58"/>
      <c r="ELK5" s="58"/>
      <c r="ELL5" s="58"/>
      <c r="ELM5" s="58"/>
      <c r="ELN5" s="58"/>
      <c r="ELO5" s="58"/>
      <c r="ELP5" s="58"/>
      <c r="ELQ5" s="58"/>
      <c r="ELR5" s="58"/>
      <c r="ELS5" s="58"/>
      <c r="ELT5" s="58"/>
      <c r="ELU5" s="58"/>
      <c r="ELV5" s="58"/>
      <c r="ELW5" s="58"/>
      <c r="ELX5" s="58"/>
      <c r="ELY5" s="58"/>
      <c r="ELZ5" s="58"/>
      <c r="EMA5" s="58"/>
      <c r="EMB5" s="58"/>
      <c r="EMC5" s="58"/>
      <c r="EMD5" s="58"/>
      <c r="EME5" s="58"/>
      <c r="EMF5" s="58"/>
      <c r="EMG5" s="58"/>
      <c r="EMH5" s="58"/>
      <c r="EMI5" s="58"/>
      <c r="EMJ5" s="58"/>
      <c r="EMK5" s="58"/>
      <c r="EML5" s="58"/>
      <c r="EMM5" s="58"/>
      <c r="EMN5" s="58"/>
      <c r="EMO5" s="58"/>
      <c r="EMP5" s="58"/>
      <c r="EMQ5" s="58"/>
      <c r="EMR5" s="58"/>
      <c r="EMS5" s="58"/>
      <c r="EMT5" s="58"/>
      <c r="EMU5" s="58"/>
      <c r="EMV5" s="58"/>
      <c r="EMW5" s="58"/>
      <c r="EMX5" s="58"/>
      <c r="EMY5" s="58"/>
      <c r="EMZ5" s="58"/>
      <c r="ENA5" s="58"/>
      <c r="ENB5" s="58"/>
      <c r="ENC5" s="58"/>
      <c r="END5" s="58"/>
      <c r="ENE5" s="58"/>
      <c r="ENF5" s="58"/>
      <c r="ENG5" s="58"/>
      <c r="ENH5" s="58"/>
      <c r="ENI5" s="58"/>
      <c r="ENJ5" s="58"/>
      <c r="ENK5" s="58"/>
      <c r="ENL5" s="58"/>
      <c r="ENM5" s="58"/>
      <c r="ENN5" s="58"/>
      <c r="ENO5" s="58"/>
      <c r="ENP5" s="58"/>
      <c r="ENQ5" s="58"/>
      <c r="ENR5" s="58"/>
      <c r="ENS5" s="58"/>
      <c r="ENT5" s="58"/>
      <c r="ENU5" s="58"/>
      <c r="ENV5" s="58"/>
      <c r="ENW5" s="58"/>
      <c r="ENX5" s="58"/>
      <c r="ENY5" s="58"/>
      <c r="ENZ5" s="58"/>
      <c r="EOA5" s="58"/>
      <c r="EOB5" s="58"/>
      <c r="EOC5" s="58"/>
      <c r="EOD5" s="58"/>
      <c r="EOE5" s="58"/>
      <c r="EOF5" s="58"/>
      <c r="EOG5" s="58"/>
      <c r="EOH5" s="58"/>
      <c r="EOI5" s="58"/>
      <c r="EOJ5" s="58"/>
      <c r="EOK5" s="58"/>
      <c r="EOL5" s="58"/>
      <c r="EOM5" s="58"/>
      <c r="EON5" s="58"/>
      <c r="EOO5" s="58"/>
      <c r="EOP5" s="58"/>
      <c r="EOQ5" s="58"/>
      <c r="EOR5" s="58"/>
      <c r="EOS5" s="58"/>
      <c r="EOT5" s="58"/>
      <c r="EOU5" s="58"/>
      <c r="EOV5" s="58"/>
      <c r="EOW5" s="58"/>
      <c r="EOX5" s="58"/>
      <c r="EOY5" s="58"/>
      <c r="EOZ5" s="58"/>
      <c r="EPA5" s="58"/>
      <c r="EPB5" s="58"/>
      <c r="EPC5" s="58"/>
      <c r="EPD5" s="58"/>
      <c r="EPE5" s="58"/>
      <c r="EPF5" s="58"/>
      <c r="EPG5" s="58"/>
      <c r="EPH5" s="58"/>
      <c r="EPI5" s="58"/>
      <c r="EPJ5" s="58"/>
      <c r="EPK5" s="58"/>
      <c r="EPL5" s="58"/>
      <c r="EPM5" s="58"/>
      <c r="EPN5" s="58"/>
      <c r="EPO5" s="58"/>
      <c r="EPP5" s="58"/>
      <c r="EPQ5" s="58"/>
      <c r="EPR5" s="58"/>
      <c r="EPS5" s="58"/>
      <c r="EPT5" s="58"/>
      <c r="EPU5" s="58"/>
      <c r="EPV5" s="58"/>
      <c r="EPW5" s="58"/>
      <c r="EPX5" s="58"/>
      <c r="EPY5" s="58"/>
      <c r="EPZ5" s="58"/>
      <c r="EQA5" s="58"/>
      <c r="EQB5" s="58"/>
      <c r="EQC5" s="58"/>
      <c r="EQD5" s="58"/>
      <c r="EQE5" s="58"/>
      <c r="EQF5" s="58"/>
      <c r="EQG5" s="58"/>
      <c r="EQH5" s="58"/>
      <c r="EQI5" s="58"/>
      <c r="EQJ5" s="58"/>
      <c r="EQK5" s="58"/>
      <c r="EQL5" s="58"/>
      <c r="EQM5" s="58"/>
      <c r="EQN5" s="58"/>
      <c r="EQO5" s="58"/>
      <c r="EQP5" s="58"/>
      <c r="EQQ5" s="58"/>
      <c r="EQR5" s="58"/>
      <c r="EQS5" s="58"/>
      <c r="EQT5" s="58"/>
      <c r="EQU5" s="58"/>
      <c r="EQV5" s="58"/>
      <c r="EQW5" s="58"/>
      <c r="EQX5" s="58"/>
      <c r="EQY5" s="58"/>
      <c r="EQZ5" s="58"/>
      <c r="ERA5" s="58"/>
      <c r="ERB5" s="58"/>
      <c r="ERC5" s="58"/>
      <c r="ERD5" s="58"/>
      <c r="ERE5" s="58"/>
      <c r="ERF5" s="58"/>
      <c r="ERG5" s="58"/>
      <c r="ERH5" s="58"/>
      <c r="ERI5" s="58"/>
      <c r="ERJ5" s="58"/>
      <c r="ERK5" s="58"/>
      <c r="ERL5" s="58"/>
      <c r="ERM5" s="58"/>
      <c r="ERN5" s="58"/>
      <c r="ERO5" s="58"/>
      <c r="ERP5" s="58"/>
      <c r="ERQ5" s="58"/>
      <c r="ERR5" s="58"/>
      <c r="ERS5" s="58"/>
      <c r="ERT5" s="58"/>
      <c r="ERU5" s="58"/>
      <c r="ERV5" s="58"/>
      <c r="ERW5" s="58"/>
      <c r="ERX5" s="58"/>
      <c r="ERY5" s="58"/>
      <c r="ERZ5" s="58"/>
      <c r="ESA5" s="58"/>
      <c r="ESB5" s="58"/>
      <c r="ESC5" s="58"/>
      <c r="ESD5" s="58"/>
      <c r="ESE5" s="58"/>
      <c r="ESF5" s="58"/>
      <c r="ESG5" s="58"/>
      <c r="ESH5" s="58"/>
      <c r="ESI5" s="58"/>
      <c r="ESJ5" s="58"/>
      <c r="ESK5" s="58"/>
      <c r="ESL5" s="58"/>
      <c r="ESM5" s="58"/>
      <c r="ESN5" s="58"/>
      <c r="ESO5" s="58"/>
      <c r="ESP5" s="58"/>
      <c r="ESQ5" s="58"/>
      <c r="ESR5" s="58"/>
      <c r="ESS5" s="58"/>
      <c r="EST5" s="58"/>
      <c r="ESU5" s="58"/>
      <c r="ESV5" s="58"/>
      <c r="ESW5" s="58"/>
      <c r="ESX5" s="58"/>
      <c r="ESY5" s="58"/>
      <c r="ESZ5" s="58"/>
      <c r="ETA5" s="58"/>
      <c r="ETB5" s="58"/>
      <c r="ETC5" s="58"/>
      <c r="ETD5" s="58"/>
      <c r="ETE5" s="58"/>
      <c r="ETF5" s="58"/>
      <c r="ETG5" s="58"/>
      <c r="ETH5" s="58"/>
      <c r="ETI5" s="58"/>
      <c r="ETJ5" s="58"/>
      <c r="ETK5" s="58"/>
      <c r="ETL5" s="58"/>
      <c r="ETM5" s="58"/>
      <c r="ETN5" s="58"/>
      <c r="ETO5" s="58"/>
      <c r="ETP5" s="58"/>
      <c r="ETQ5" s="58"/>
      <c r="ETR5" s="58"/>
      <c r="ETS5" s="58"/>
      <c r="ETT5" s="58"/>
      <c r="ETU5" s="58"/>
      <c r="ETV5" s="58"/>
      <c r="ETW5" s="58"/>
      <c r="ETX5" s="58"/>
      <c r="ETY5" s="58"/>
      <c r="ETZ5" s="58"/>
      <c r="EUA5" s="58"/>
      <c r="EUB5" s="58"/>
      <c r="EUC5" s="58"/>
      <c r="EUD5" s="58"/>
      <c r="EUE5" s="58"/>
      <c r="EUF5" s="58"/>
      <c r="EUG5" s="58"/>
      <c r="EUH5" s="58"/>
      <c r="EUI5" s="58"/>
      <c r="EUJ5" s="58"/>
      <c r="EUK5" s="58"/>
      <c r="EUL5" s="58"/>
      <c r="EUM5" s="58"/>
      <c r="EUN5" s="58"/>
      <c r="EUO5" s="58"/>
      <c r="EUP5" s="58"/>
      <c r="EUQ5" s="58"/>
      <c r="EUR5" s="58"/>
      <c r="EUS5" s="58"/>
      <c r="EUT5" s="58"/>
      <c r="EUU5" s="58"/>
      <c r="EUV5" s="58"/>
      <c r="EUW5" s="58"/>
      <c r="EUX5" s="58"/>
      <c r="EUY5" s="58"/>
      <c r="EUZ5" s="58"/>
      <c r="EVA5" s="58"/>
      <c r="EVB5" s="58"/>
      <c r="EVC5" s="58"/>
      <c r="EVD5" s="58"/>
      <c r="EVE5" s="58"/>
      <c r="EVF5" s="58"/>
      <c r="EVG5" s="58"/>
      <c r="EVH5" s="58"/>
      <c r="EVI5" s="58"/>
      <c r="EVJ5" s="58"/>
      <c r="EVK5" s="58"/>
      <c r="EVL5" s="58"/>
      <c r="EVM5" s="58"/>
      <c r="EVN5" s="58"/>
      <c r="EVO5" s="58"/>
      <c r="EVP5" s="58"/>
      <c r="EVQ5" s="58"/>
      <c r="EVR5" s="58"/>
      <c r="EVS5" s="58"/>
      <c r="EVT5" s="58"/>
      <c r="EVU5" s="58"/>
      <c r="EVV5" s="58"/>
      <c r="EVW5" s="58"/>
      <c r="EVX5" s="58"/>
      <c r="EVY5" s="58"/>
      <c r="EVZ5" s="58"/>
      <c r="EWA5" s="58"/>
      <c r="EWB5" s="58"/>
      <c r="EWC5" s="58"/>
      <c r="EWD5" s="58"/>
      <c r="EWE5" s="58"/>
      <c r="EWF5" s="58"/>
      <c r="EWG5" s="58"/>
      <c r="EWH5" s="58"/>
      <c r="EWI5" s="58"/>
      <c r="EWJ5" s="58"/>
      <c r="EWK5" s="58"/>
      <c r="EWL5" s="58"/>
      <c r="EWM5" s="58"/>
      <c r="EWN5" s="58"/>
      <c r="EWO5" s="58"/>
      <c r="EWP5" s="58"/>
      <c r="EWQ5" s="58"/>
      <c r="EWR5" s="58"/>
      <c r="EWS5" s="58"/>
      <c r="EWT5" s="58"/>
      <c r="EWU5" s="58"/>
      <c r="EWV5" s="58"/>
      <c r="EWW5" s="58"/>
      <c r="EWX5" s="58"/>
      <c r="EWY5" s="58"/>
      <c r="EWZ5" s="58"/>
      <c r="EXA5" s="58"/>
      <c r="EXB5" s="58"/>
      <c r="EXC5" s="58"/>
      <c r="EXD5" s="58"/>
      <c r="EXE5" s="58"/>
      <c r="EXF5" s="58"/>
      <c r="EXG5" s="58"/>
      <c r="EXH5" s="58"/>
      <c r="EXI5" s="58"/>
      <c r="EXJ5" s="58"/>
      <c r="EXK5" s="58"/>
      <c r="EXL5" s="58"/>
      <c r="EXM5" s="58"/>
      <c r="EXN5" s="58"/>
      <c r="EXO5" s="58"/>
      <c r="EXP5" s="58"/>
      <c r="EXQ5" s="58"/>
      <c r="EXR5" s="58"/>
      <c r="EXS5" s="58"/>
      <c r="EXT5" s="58"/>
      <c r="EXU5" s="58"/>
      <c r="EXV5" s="58"/>
      <c r="EXW5" s="58"/>
      <c r="EXX5" s="58"/>
      <c r="EXY5" s="58"/>
      <c r="EXZ5" s="58"/>
      <c r="EYA5" s="58"/>
      <c r="EYB5" s="58"/>
      <c r="EYC5" s="58"/>
      <c r="EYD5" s="58"/>
      <c r="EYE5" s="58"/>
      <c r="EYF5" s="58"/>
      <c r="EYG5" s="58"/>
      <c r="EYH5" s="58"/>
      <c r="EYI5" s="58"/>
      <c r="EYJ5" s="58"/>
      <c r="EYK5" s="58"/>
      <c r="EYL5" s="58"/>
      <c r="EYM5" s="58"/>
      <c r="EYN5" s="58"/>
      <c r="EYO5" s="58"/>
      <c r="EYP5" s="58"/>
      <c r="EYQ5" s="58"/>
      <c r="EYR5" s="58"/>
      <c r="EYS5" s="58"/>
      <c r="EYT5" s="58"/>
      <c r="EYU5" s="58"/>
      <c r="EYV5" s="58"/>
      <c r="EYW5" s="58"/>
      <c r="EYX5" s="58"/>
      <c r="EYY5" s="58"/>
      <c r="EYZ5" s="58"/>
      <c r="EZA5" s="58"/>
      <c r="EZB5" s="58"/>
      <c r="EZC5" s="58"/>
      <c r="EZD5" s="58"/>
      <c r="EZE5" s="58"/>
      <c r="EZF5" s="58"/>
      <c r="EZG5" s="58"/>
      <c r="EZH5" s="58"/>
      <c r="EZI5" s="58"/>
      <c r="EZJ5" s="58"/>
      <c r="EZK5" s="58"/>
      <c r="EZL5" s="58"/>
      <c r="EZM5" s="58"/>
      <c r="EZN5" s="58"/>
      <c r="EZO5" s="58"/>
      <c r="EZP5" s="58"/>
      <c r="EZQ5" s="58"/>
      <c r="EZR5" s="58"/>
      <c r="EZS5" s="58"/>
      <c r="EZT5" s="58"/>
      <c r="EZU5" s="58"/>
      <c r="EZV5" s="58"/>
      <c r="EZW5" s="58"/>
      <c r="EZX5" s="58"/>
      <c r="EZY5" s="58"/>
      <c r="EZZ5" s="58"/>
      <c r="FAA5" s="58"/>
      <c r="FAB5" s="58"/>
      <c r="FAC5" s="58"/>
      <c r="FAD5" s="58"/>
      <c r="FAE5" s="58"/>
      <c r="FAF5" s="58"/>
      <c r="FAG5" s="58"/>
      <c r="FAH5" s="58"/>
      <c r="FAI5" s="58"/>
      <c r="FAJ5" s="58"/>
      <c r="FAK5" s="58"/>
      <c r="FAL5" s="58"/>
      <c r="FAM5" s="58"/>
      <c r="FAN5" s="58"/>
      <c r="FAO5" s="58"/>
      <c r="FAP5" s="58"/>
      <c r="FAQ5" s="58"/>
      <c r="FAR5" s="58"/>
      <c r="FAS5" s="58"/>
      <c r="FAT5" s="58"/>
      <c r="FAU5" s="58"/>
      <c r="FAV5" s="58"/>
      <c r="FAW5" s="58"/>
      <c r="FAX5" s="58"/>
      <c r="FAY5" s="58"/>
      <c r="FAZ5" s="58"/>
      <c r="FBA5" s="58"/>
      <c r="FBB5" s="58"/>
      <c r="FBC5" s="58"/>
      <c r="FBD5" s="58"/>
      <c r="FBE5" s="58"/>
      <c r="FBF5" s="58"/>
      <c r="FBG5" s="58"/>
      <c r="FBH5" s="58"/>
      <c r="FBI5" s="58"/>
      <c r="FBJ5" s="58"/>
      <c r="FBK5" s="58"/>
      <c r="FBL5" s="58"/>
      <c r="FBM5" s="58"/>
      <c r="FBN5" s="58"/>
      <c r="FBO5" s="58"/>
      <c r="FBP5" s="58"/>
      <c r="FBQ5" s="58"/>
      <c r="FBR5" s="58"/>
      <c r="FBS5" s="58"/>
      <c r="FBT5" s="58"/>
      <c r="FBU5" s="58"/>
      <c r="FBV5" s="58"/>
      <c r="FBW5" s="58"/>
      <c r="FBX5" s="58"/>
      <c r="FBY5" s="58"/>
      <c r="FBZ5" s="58"/>
      <c r="FCA5" s="58"/>
      <c r="FCB5" s="58"/>
      <c r="FCC5" s="58"/>
      <c r="FCD5" s="58"/>
      <c r="FCE5" s="58"/>
      <c r="FCF5" s="58"/>
      <c r="FCG5" s="58"/>
      <c r="FCH5" s="58"/>
      <c r="FCI5" s="58"/>
      <c r="FCJ5" s="58"/>
      <c r="FCK5" s="58"/>
      <c r="FCL5" s="58"/>
      <c r="FCM5" s="58"/>
      <c r="FCN5" s="58"/>
      <c r="FCO5" s="58"/>
      <c r="FCP5" s="58"/>
      <c r="FCQ5" s="58"/>
      <c r="FCR5" s="58"/>
      <c r="FCS5" s="58"/>
      <c r="FCT5" s="58"/>
      <c r="FCU5" s="58"/>
      <c r="FCV5" s="58"/>
      <c r="FCW5" s="58"/>
      <c r="FCX5" s="58"/>
      <c r="FCY5" s="58"/>
      <c r="FCZ5" s="58"/>
      <c r="FDA5" s="58"/>
      <c r="FDB5" s="58"/>
      <c r="FDC5" s="58"/>
      <c r="FDD5" s="58"/>
      <c r="FDE5" s="58"/>
      <c r="FDF5" s="58"/>
      <c r="FDG5" s="58"/>
      <c r="FDH5" s="58"/>
      <c r="FDI5" s="58"/>
      <c r="FDJ5" s="58"/>
      <c r="FDK5" s="58"/>
      <c r="FDL5" s="58"/>
      <c r="FDM5" s="58"/>
      <c r="FDN5" s="58"/>
      <c r="FDO5" s="58"/>
      <c r="FDP5" s="58"/>
      <c r="FDQ5" s="58"/>
      <c r="FDR5" s="58"/>
      <c r="FDS5" s="58"/>
      <c r="FDT5" s="58"/>
      <c r="FDU5" s="58"/>
      <c r="FDV5" s="58"/>
      <c r="FDW5" s="58"/>
      <c r="FDX5" s="58"/>
      <c r="FDY5" s="58"/>
      <c r="FDZ5" s="58"/>
      <c r="FEA5" s="58"/>
      <c r="FEB5" s="58"/>
      <c r="FEC5" s="58"/>
      <c r="FED5" s="58"/>
      <c r="FEE5" s="58"/>
      <c r="FEF5" s="58"/>
      <c r="FEG5" s="58"/>
      <c r="FEH5" s="58"/>
      <c r="FEI5" s="58"/>
      <c r="FEJ5" s="58"/>
      <c r="FEK5" s="58"/>
      <c r="FEL5" s="58"/>
      <c r="FEM5" s="58"/>
      <c r="FEN5" s="58"/>
      <c r="FEO5" s="58"/>
      <c r="FEP5" s="58"/>
      <c r="FEQ5" s="58"/>
      <c r="FER5" s="58"/>
      <c r="FES5" s="58"/>
      <c r="FET5" s="58"/>
      <c r="FEU5" s="58"/>
      <c r="FEV5" s="58"/>
      <c r="FEW5" s="58"/>
      <c r="FEX5" s="58"/>
      <c r="FEY5" s="58"/>
      <c r="FEZ5" s="58"/>
      <c r="FFA5" s="58"/>
      <c r="FFB5" s="58"/>
      <c r="FFC5" s="58"/>
      <c r="FFD5" s="58"/>
      <c r="FFE5" s="58"/>
      <c r="FFF5" s="58"/>
      <c r="FFG5" s="58"/>
      <c r="FFH5" s="58"/>
      <c r="FFI5" s="58"/>
      <c r="FFJ5" s="58"/>
      <c r="FFK5" s="58"/>
      <c r="FFL5" s="58"/>
      <c r="FFM5" s="58"/>
      <c r="FFN5" s="58"/>
      <c r="FFO5" s="58"/>
      <c r="FFP5" s="58"/>
      <c r="FFQ5" s="58"/>
      <c r="FFR5" s="58"/>
      <c r="FFS5" s="58"/>
      <c r="FFT5" s="58"/>
      <c r="FFU5" s="58"/>
      <c r="FFV5" s="58"/>
      <c r="FFW5" s="58"/>
      <c r="FFX5" s="58"/>
      <c r="FFY5" s="58"/>
      <c r="FFZ5" s="58"/>
      <c r="FGA5" s="58"/>
      <c r="FGB5" s="58"/>
      <c r="FGC5" s="58"/>
      <c r="FGD5" s="58"/>
      <c r="FGE5" s="58"/>
      <c r="FGF5" s="58"/>
      <c r="FGG5" s="58"/>
      <c r="FGH5" s="58"/>
      <c r="FGI5" s="58"/>
      <c r="FGJ5" s="58"/>
      <c r="FGK5" s="58"/>
      <c r="FGL5" s="58"/>
      <c r="FGM5" s="58"/>
      <c r="FGN5" s="58"/>
      <c r="FGO5" s="58"/>
      <c r="FGP5" s="58"/>
      <c r="FGQ5" s="58"/>
      <c r="FGR5" s="58"/>
      <c r="FGS5" s="58"/>
      <c r="FGT5" s="58"/>
      <c r="FGU5" s="58"/>
      <c r="FGV5" s="58"/>
      <c r="FGW5" s="58"/>
      <c r="FGX5" s="58"/>
      <c r="FGY5" s="58"/>
      <c r="FGZ5" s="58"/>
      <c r="FHA5" s="58"/>
      <c r="FHB5" s="58"/>
      <c r="FHC5" s="58"/>
      <c r="FHD5" s="58"/>
      <c r="FHE5" s="58"/>
      <c r="FHF5" s="58"/>
      <c r="FHG5" s="58"/>
      <c r="FHH5" s="58"/>
      <c r="FHI5" s="58"/>
      <c r="FHJ5" s="58"/>
      <c r="FHK5" s="58"/>
      <c r="FHL5" s="58"/>
      <c r="FHM5" s="58"/>
      <c r="FHN5" s="58"/>
      <c r="FHO5" s="58"/>
      <c r="FHP5" s="58"/>
      <c r="FHQ5" s="58"/>
      <c r="FHR5" s="58"/>
      <c r="FHS5" s="58"/>
      <c r="FHT5" s="58"/>
      <c r="FHU5" s="58"/>
      <c r="FHV5" s="58"/>
      <c r="FHW5" s="58"/>
      <c r="FHX5" s="58"/>
      <c r="FHY5" s="58"/>
      <c r="FHZ5" s="58"/>
      <c r="FIA5" s="58"/>
      <c r="FIB5" s="58"/>
      <c r="FIC5" s="58"/>
      <c r="FID5" s="58"/>
      <c r="FIE5" s="58"/>
      <c r="FIF5" s="58"/>
      <c r="FIG5" s="58"/>
      <c r="FIH5" s="58"/>
      <c r="FII5" s="58"/>
      <c r="FIJ5" s="58"/>
      <c r="FIK5" s="58"/>
      <c r="FIL5" s="58"/>
      <c r="FIM5" s="58"/>
      <c r="FIN5" s="58"/>
      <c r="FIO5" s="58"/>
      <c r="FIP5" s="58"/>
      <c r="FIQ5" s="58"/>
      <c r="FIR5" s="58"/>
      <c r="FIS5" s="58"/>
      <c r="FIT5" s="58"/>
      <c r="FIU5" s="58"/>
      <c r="FIV5" s="58"/>
      <c r="FIW5" s="58"/>
      <c r="FIX5" s="58"/>
      <c r="FIY5" s="58"/>
      <c r="FIZ5" s="58"/>
      <c r="FJA5" s="58"/>
      <c r="FJB5" s="58"/>
      <c r="FJC5" s="58"/>
      <c r="FJD5" s="58"/>
      <c r="FJE5" s="58"/>
      <c r="FJF5" s="58"/>
      <c r="FJG5" s="58"/>
      <c r="FJH5" s="58"/>
      <c r="FJI5" s="58"/>
      <c r="FJJ5" s="58"/>
      <c r="FJK5" s="58"/>
      <c r="FJL5" s="58"/>
      <c r="FJM5" s="58"/>
      <c r="FJN5" s="58"/>
      <c r="FJO5" s="58"/>
      <c r="FJP5" s="58"/>
      <c r="FJQ5" s="58"/>
      <c r="FJR5" s="58"/>
      <c r="FJS5" s="58"/>
      <c r="FJT5" s="58"/>
      <c r="FJU5" s="58"/>
      <c r="FJV5" s="58"/>
      <c r="FJW5" s="58"/>
      <c r="FJX5" s="58"/>
      <c r="FJY5" s="58"/>
      <c r="FJZ5" s="58"/>
      <c r="FKA5" s="58"/>
      <c r="FKB5" s="58"/>
      <c r="FKC5" s="58"/>
      <c r="FKD5" s="58"/>
      <c r="FKE5" s="58"/>
      <c r="FKF5" s="58"/>
      <c r="FKG5" s="58"/>
      <c r="FKH5" s="58"/>
      <c r="FKI5" s="58"/>
      <c r="FKJ5" s="58"/>
      <c r="FKK5" s="58"/>
      <c r="FKL5" s="58"/>
      <c r="FKM5" s="58"/>
      <c r="FKN5" s="58"/>
      <c r="FKO5" s="58"/>
      <c r="FKP5" s="58"/>
      <c r="FKQ5" s="58"/>
      <c r="FKR5" s="58"/>
      <c r="FKS5" s="58"/>
      <c r="FKT5" s="58"/>
      <c r="FKU5" s="58"/>
      <c r="FKV5" s="58"/>
      <c r="FKW5" s="58"/>
      <c r="FKX5" s="58"/>
      <c r="FKY5" s="58"/>
      <c r="FKZ5" s="58"/>
      <c r="FLA5" s="58"/>
      <c r="FLB5" s="58"/>
      <c r="FLC5" s="58"/>
      <c r="FLD5" s="58"/>
      <c r="FLE5" s="58"/>
      <c r="FLF5" s="58"/>
      <c r="FLG5" s="58"/>
      <c r="FLH5" s="58"/>
      <c r="FLI5" s="58"/>
      <c r="FLJ5" s="58"/>
      <c r="FLK5" s="58"/>
      <c r="FLL5" s="58"/>
      <c r="FLM5" s="58"/>
      <c r="FLN5" s="58"/>
      <c r="FLO5" s="58"/>
      <c r="FLP5" s="58"/>
      <c r="FLQ5" s="58"/>
      <c r="FLR5" s="58"/>
      <c r="FLS5" s="58"/>
      <c r="FLT5" s="58"/>
      <c r="FLU5" s="58"/>
      <c r="FLV5" s="58"/>
      <c r="FLW5" s="58"/>
      <c r="FLX5" s="58"/>
      <c r="FLY5" s="58"/>
      <c r="FLZ5" s="58"/>
      <c r="FMA5" s="58"/>
      <c r="FMB5" s="58"/>
      <c r="FMC5" s="58"/>
      <c r="FMD5" s="58"/>
      <c r="FME5" s="58"/>
      <c r="FMF5" s="58"/>
      <c r="FMG5" s="58"/>
      <c r="FMH5" s="58"/>
      <c r="FMI5" s="58"/>
      <c r="FMJ5" s="58"/>
      <c r="FMK5" s="58"/>
      <c r="FML5" s="58"/>
      <c r="FMM5" s="58"/>
      <c r="FMN5" s="58"/>
      <c r="FMO5" s="58"/>
      <c r="FMP5" s="58"/>
      <c r="FMQ5" s="58"/>
      <c r="FMR5" s="58"/>
      <c r="FMS5" s="58"/>
      <c r="FMT5" s="58"/>
      <c r="FMU5" s="58"/>
      <c r="FMV5" s="58"/>
      <c r="FMW5" s="58"/>
      <c r="FMX5" s="58"/>
      <c r="FMY5" s="58"/>
      <c r="FMZ5" s="58"/>
      <c r="FNA5" s="58"/>
      <c r="FNB5" s="58"/>
      <c r="FNC5" s="58"/>
      <c r="FND5" s="58"/>
      <c r="FNE5" s="58"/>
      <c r="FNF5" s="58"/>
      <c r="FNG5" s="58"/>
      <c r="FNH5" s="58"/>
      <c r="FNI5" s="58"/>
      <c r="FNJ5" s="58"/>
      <c r="FNK5" s="58"/>
      <c r="FNL5" s="58"/>
      <c r="FNM5" s="58"/>
      <c r="FNN5" s="58"/>
      <c r="FNO5" s="58"/>
      <c r="FNP5" s="58"/>
      <c r="FNQ5" s="58"/>
      <c r="FNR5" s="58"/>
      <c r="FNS5" s="58"/>
      <c r="FNT5" s="58"/>
      <c r="FNU5" s="58"/>
      <c r="FNV5" s="58"/>
      <c r="FNW5" s="58"/>
      <c r="FNX5" s="58"/>
      <c r="FNY5" s="58"/>
      <c r="FNZ5" s="58"/>
      <c r="FOA5" s="58"/>
      <c r="FOB5" s="58"/>
      <c r="FOC5" s="58"/>
      <c r="FOD5" s="58"/>
      <c r="FOE5" s="58"/>
      <c r="FOF5" s="58"/>
      <c r="FOG5" s="58"/>
      <c r="FOH5" s="58"/>
      <c r="FOI5" s="58"/>
      <c r="FOJ5" s="58"/>
      <c r="FOK5" s="58"/>
      <c r="FOL5" s="58"/>
      <c r="FOM5" s="58"/>
      <c r="FON5" s="58"/>
      <c r="FOO5" s="58"/>
      <c r="FOP5" s="58"/>
      <c r="FOQ5" s="58"/>
      <c r="FOR5" s="58"/>
      <c r="FOS5" s="58"/>
      <c r="FOT5" s="58"/>
      <c r="FOU5" s="58"/>
      <c r="FOV5" s="58"/>
      <c r="FOW5" s="58"/>
      <c r="FOX5" s="58"/>
      <c r="FOY5" s="58"/>
      <c r="FOZ5" s="58"/>
      <c r="FPA5" s="58"/>
      <c r="FPB5" s="58"/>
      <c r="FPC5" s="58"/>
      <c r="FPD5" s="58"/>
      <c r="FPE5" s="58"/>
      <c r="FPF5" s="58"/>
      <c r="FPG5" s="58"/>
      <c r="FPH5" s="58"/>
      <c r="FPI5" s="58"/>
      <c r="FPJ5" s="58"/>
      <c r="FPK5" s="58"/>
      <c r="FPL5" s="58"/>
      <c r="FPM5" s="58"/>
      <c r="FPN5" s="58"/>
      <c r="FPO5" s="58"/>
      <c r="FPP5" s="58"/>
      <c r="FPQ5" s="58"/>
      <c r="FPR5" s="58"/>
      <c r="FPS5" s="58"/>
      <c r="FPT5" s="58"/>
      <c r="FPU5" s="58"/>
      <c r="FPV5" s="58"/>
      <c r="FPW5" s="58"/>
      <c r="FPX5" s="58"/>
      <c r="FPY5" s="58"/>
      <c r="FPZ5" s="58"/>
      <c r="FQA5" s="58"/>
      <c r="FQB5" s="58"/>
      <c r="FQC5" s="58"/>
      <c r="FQD5" s="58"/>
      <c r="FQE5" s="58"/>
      <c r="FQF5" s="58"/>
      <c r="FQG5" s="58"/>
      <c r="FQH5" s="58"/>
      <c r="FQI5" s="58"/>
      <c r="FQJ5" s="58"/>
      <c r="FQK5" s="58"/>
      <c r="FQL5" s="58"/>
      <c r="FQM5" s="58"/>
      <c r="FQN5" s="58"/>
      <c r="FQO5" s="58"/>
      <c r="FQP5" s="58"/>
      <c r="FQQ5" s="58"/>
      <c r="FQR5" s="58"/>
      <c r="FQS5" s="58"/>
      <c r="FQT5" s="58"/>
      <c r="FQU5" s="58"/>
      <c r="FQV5" s="58"/>
      <c r="FQW5" s="58"/>
      <c r="FQX5" s="58"/>
      <c r="FQY5" s="58"/>
      <c r="FQZ5" s="58"/>
      <c r="FRA5" s="58"/>
      <c r="FRB5" s="58"/>
      <c r="FRC5" s="58"/>
      <c r="FRD5" s="58"/>
      <c r="FRE5" s="58"/>
      <c r="FRF5" s="58"/>
      <c r="FRG5" s="58"/>
      <c r="FRH5" s="58"/>
      <c r="FRI5" s="58"/>
      <c r="FRJ5" s="58"/>
      <c r="FRK5" s="58"/>
      <c r="FRL5" s="58"/>
      <c r="FRM5" s="58"/>
      <c r="FRN5" s="58"/>
      <c r="FRO5" s="58"/>
      <c r="FRP5" s="58"/>
      <c r="FRQ5" s="58"/>
      <c r="FRR5" s="58"/>
      <c r="FRS5" s="58"/>
      <c r="FRT5" s="58"/>
      <c r="FRU5" s="58"/>
      <c r="FRV5" s="58"/>
      <c r="FRW5" s="58"/>
      <c r="FRX5" s="58"/>
      <c r="FRY5" s="58"/>
      <c r="FRZ5" s="58"/>
      <c r="FSA5" s="58"/>
      <c r="FSB5" s="58"/>
      <c r="FSC5" s="58"/>
      <c r="FSD5" s="58"/>
      <c r="FSE5" s="58"/>
      <c r="FSF5" s="58"/>
      <c r="FSG5" s="58"/>
      <c r="FSH5" s="58"/>
      <c r="FSI5" s="58"/>
      <c r="FSJ5" s="58"/>
      <c r="FSK5" s="58"/>
      <c r="FSL5" s="58"/>
      <c r="FSM5" s="58"/>
      <c r="FSN5" s="58"/>
      <c r="FSO5" s="58"/>
      <c r="FSP5" s="58"/>
      <c r="FSQ5" s="58"/>
      <c r="FSR5" s="58"/>
      <c r="FSS5" s="58"/>
      <c r="FST5" s="58"/>
      <c r="FSU5" s="58"/>
      <c r="FSV5" s="58"/>
      <c r="FSW5" s="58"/>
      <c r="FSX5" s="58"/>
      <c r="FSY5" s="58"/>
      <c r="FSZ5" s="58"/>
      <c r="FTA5" s="58"/>
      <c r="FTB5" s="58"/>
      <c r="FTC5" s="58"/>
      <c r="FTD5" s="58"/>
      <c r="FTE5" s="58"/>
      <c r="FTF5" s="58"/>
      <c r="FTG5" s="58"/>
      <c r="FTH5" s="58"/>
      <c r="FTI5" s="58"/>
      <c r="FTJ5" s="58"/>
      <c r="FTK5" s="58"/>
      <c r="FTL5" s="58"/>
      <c r="FTM5" s="58"/>
      <c r="FTN5" s="58"/>
      <c r="FTO5" s="58"/>
      <c r="FTP5" s="58"/>
      <c r="FTQ5" s="58"/>
      <c r="FTR5" s="58"/>
      <c r="FTS5" s="58"/>
      <c r="FTT5" s="58"/>
      <c r="FTU5" s="58"/>
      <c r="FTV5" s="58"/>
      <c r="FTW5" s="58"/>
      <c r="FTX5" s="58"/>
      <c r="FTY5" s="58"/>
      <c r="FTZ5" s="58"/>
      <c r="FUA5" s="58"/>
      <c r="FUB5" s="58"/>
      <c r="FUC5" s="58"/>
      <c r="FUD5" s="58"/>
      <c r="FUE5" s="58"/>
      <c r="FUF5" s="58"/>
      <c r="FUG5" s="58"/>
      <c r="FUH5" s="58"/>
      <c r="FUI5" s="58"/>
      <c r="FUJ5" s="58"/>
      <c r="FUK5" s="58"/>
      <c r="FUL5" s="58"/>
      <c r="FUM5" s="58"/>
      <c r="FUN5" s="58"/>
      <c r="FUO5" s="58"/>
      <c r="FUP5" s="58"/>
      <c r="FUQ5" s="58"/>
      <c r="FUR5" s="58"/>
      <c r="FUS5" s="58"/>
      <c r="FUT5" s="58"/>
      <c r="FUU5" s="58"/>
      <c r="FUV5" s="58"/>
      <c r="FUW5" s="58"/>
      <c r="FUX5" s="58"/>
      <c r="FUY5" s="58"/>
      <c r="FUZ5" s="58"/>
      <c r="FVA5" s="58"/>
      <c r="FVB5" s="58"/>
      <c r="FVC5" s="58"/>
      <c r="FVD5" s="58"/>
      <c r="FVE5" s="58"/>
      <c r="FVF5" s="58"/>
      <c r="FVG5" s="58"/>
      <c r="FVH5" s="58"/>
      <c r="FVI5" s="58"/>
      <c r="FVJ5" s="58"/>
      <c r="FVK5" s="58"/>
      <c r="FVL5" s="58"/>
      <c r="FVM5" s="58"/>
      <c r="FVN5" s="58"/>
      <c r="FVO5" s="58"/>
      <c r="FVP5" s="58"/>
      <c r="FVQ5" s="58"/>
      <c r="FVR5" s="58"/>
      <c r="FVS5" s="58"/>
      <c r="FVT5" s="58"/>
      <c r="FVU5" s="58"/>
      <c r="FVV5" s="58"/>
      <c r="FVW5" s="58"/>
      <c r="FVX5" s="58"/>
      <c r="FVY5" s="58"/>
      <c r="FVZ5" s="58"/>
      <c r="FWA5" s="58"/>
      <c r="FWB5" s="58"/>
      <c r="FWC5" s="58"/>
      <c r="FWD5" s="58"/>
      <c r="FWE5" s="58"/>
      <c r="FWF5" s="58"/>
      <c r="FWG5" s="58"/>
      <c r="FWH5" s="58"/>
      <c r="FWI5" s="58"/>
      <c r="FWJ5" s="58"/>
      <c r="FWK5" s="58"/>
      <c r="FWL5" s="58"/>
      <c r="FWM5" s="58"/>
      <c r="FWN5" s="58"/>
      <c r="FWO5" s="58"/>
      <c r="FWP5" s="58"/>
      <c r="FWQ5" s="58"/>
      <c r="FWR5" s="58"/>
      <c r="FWS5" s="58"/>
      <c r="FWT5" s="58"/>
      <c r="FWU5" s="58"/>
      <c r="FWV5" s="58"/>
      <c r="FWW5" s="58"/>
      <c r="FWX5" s="58"/>
      <c r="FWY5" s="58"/>
      <c r="FWZ5" s="58"/>
      <c r="FXA5" s="58"/>
      <c r="FXB5" s="58"/>
      <c r="FXC5" s="58"/>
      <c r="FXD5" s="58"/>
      <c r="FXE5" s="58"/>
      <c r="FXF5" s="58"/>
      <c r="FXG5" s="58"/>
      <c r="FXH5" s="58"/>
      <c r="FXI5" s="58"/>
      <c r="FXJ5" s="58"/>
      <c r="FXK5" s="58"/>
      <c r="FXL5" s="58"/>
      <c r="FXM5" s="58"/>
      <c r="FXN5" s="58"/>
      <c r="FXO5" s="58"/>
      <c r="FXP5" s="58"/>
      <c r="FXQ5" s="58"/>
      <c r="FXR5" s="58"/>
      <c r="FXS5" s="58"/>
      <c r="FXT5" s="58"/>
      <c r="FXU5" s="58"/>
      <c r="FXV5" s="58"/>
      <c r="FXW5" s="58"/>
      <c r="FXX5" s="58"/>
      <c r="FXY5" s="58"/>
      <c r="FXZ5" s="58"/>
      <c r="FYA5" s="58"/>
      <c r="FYB5" s="58"/>
      <c r="FYC5" s="58"/>
      <c r="FYD5" s="58"/>
      <c r="FYE5" s="58"/>
      <c r="FYF5" s="58"/>
      <c r="FYG5" s="58"/>
      <c r="FYH5" s="58"/>
      <c r="FYI5" s="58"/>
      <c r="FYJ5" s="58"/>
      <c r="FYK5" s="58"/>
      <c r="FYL5" s="58"/>
      <c r="FYM5" s="58"/>
      <c r="FYN5" s="58"/>
      <c r="FYO5" s="58"/>
      <c r="FYP5" s="58"/>
      <c r="FYQ5" s="58"/>
      <c r="FYR5" s="58"/>
      <c r="FYS5" s="58"/>
      <c r="FYT5" s="58"/>
      <c r="FYU5" s="58"/>
      <c r="FYV5" s="58"/>
      <c r="FYW5" s="58"/>
      <c r="FYX5" s="58"/>
      <c r="FYY5" s="58"/>
      <c r="FYZ5" s="58"/>
      <c r="FZA5" s="58"/>
      <c r="FZB5" s="58"/>
      <c r="FZC5" s="58"/>
      <c r="FZD5" s="58"/>
      <c r="FZE5" s="58"/>
      <c r="FZF5" s="58"/>
      <c r="FZG5" s="58"/>
      <c r="FZH5" s="58"/>
      <c r="FZI5" s="58"/>
      <c r="FZJ5" s="58"/>
      <c r="FZK5" s="58"/>
      <c r="FZL5" s="58"/>
      <c r="FZM5" s="58"/>
      <c r="FZN5" s="58"/>
      <c r="FZO5" s="58"/>
      <c r="FZP5" s="58"/>
      <c r="FZQ5" s="58"/>
      <c r="FZR5" s="58"/>
      <c r="FZS5" s="58"/>
      <c r="FZT5" s="58"/>
      <c r="FZU5" s="58"/>
      <c r="FZV5" s="58"/>
      <c r="FZW5" s="58"/>
      <c r="FZX5" s="58"/>
      <c r="FZY5" s="58"/>
      <c r="FZZ5" s="58"/>
      <c r="GAA5" s="58"/>
      <c r="GAB5" s="58"/>
      <c r="GAC5" s="58"/>
      <c r="GAD5" s="58"/>
      <c r="GAE5" s="58"/>
      <c r="GAF5" s="58"/>
      <c r="GAG5" s="58"/>
      <c r="GAH5" s="58"/>
      <c r="GAI5" s="58"/>
      <c r="GAJ5" s="58"/>
      <c r="GAK5" s="58"/>
      <c r="GAL5" s="58"/>
      <c r="GAM5" s="58"/>
      <c r="GAN5" s="58"/>
      <c r="GAO5" s="58"/>
      <c r="GAP5" s="58"/>
      <c r="GAQ5" s="58"/>
      <c r="GAR5" s="58"/>
      <c r="GAS5" s="58"/>
      <c r="GAT5" s="58"/>
      <c r="GAU5" s="58"/>
      <c r="GAV5" s="58"/>
      <c r="GAW5" s="58"/>
      <c r="GAX5" s="58"/>
      <c r="GAY5" s="58"/>
      <c r="GAZ5" s="58"/>
      <c r="GBA5" s="58"/>
      <c r="GBB5" s="58"/>
      <c r="GBC5" s="58"/>
      <c r="GBD5" s="58"/>
      <c r="GBE5" s="58"/>
      <c r="GBF5" s="58"/>
      <c r="GBG5" s="58"/>
      <c r="GBH5" s="58"/>
      <c r="GBI5" s="58"/>
      <c r="GBJ5" s="58"/>
      <c r="GBK5" s="58"/>
      <c r="GBL5" s="58"/>
      <c r="GBM5" s="58"/>
      <c r="GBN5" s="58"/>
      <c r="GBO5" s="58"/>
      <c r="GBP5" s="58"/>
      <c r="GBQ5" s="58"/>
      <c r="GBR5" s="58"/>
      <c r="GBS5" s="58"/>
      <c r="GBT5" s="58"/>
      <c r="GBU5" s="58"/>
      <c r="GBV5" s="58"/>
      <c r="GBW5" s="58"/>
      <c r="GBX5" s="58"/>
      <c r="GBY5" s="58"/>
      <c r="GBZ5" s="58"/>
      <c r="GCA5" s="58"/>
      <c r="GCB5" s="58"/>
      <c r="GCC5" s="58"/>
      <c r="GCD5" s="58"/>
      <c r="GCE5" s="58"/>
      <c r="GCF5" s="58"/>
      <c r="GCG5" s="58"/>
      <c r="GCH5" s="58"/>
      <c r="GCI5" s="58"/>
      <c r="GCJ5" s="58"/>
      <c r="GCK5" s="58"/>
      <c r="GCL5" s="58"/>
      <c r="GCM5" s="58"/>
      <c r="GCN5" s="58"/>
      <c r="GCO5" s="58"/>
      <c r="GCP5" s="58"/>
      <c r="GCQ5" s="58"/>
      <c r="GCR5" s="58"/>
      <c r="GCS5" s="58"/>
      <c r="GCT5" s="58"/>
      <c r="GCU5" s="58"/>
      <c r="GCV5" s="58"/>
      <c r="GCW5" s="58"/>
      <c r="GCX5" s="58"/>
      <c r="GCY5" s="58"/>
      <c r="GCZ5" s="58"/>
      <c r="GDA5" s="58"/>
      <c r="GDB5" s="58"/>
      <c r="GDC5" s="58"/>
      <c r="GDD5" s="58"/>
      <c r="GDE5" s="58"/>
      <c r="GDF5" s="58"/>
      <c r="GDG5" s="58"/>
      <c r="GDH5" s="58"/>
      <c r="GDI5" s="58"/>
      <c r="GDJ5" s="58"/>
      <c r="GDK5" s="58"/>
      <c r="GDL5" s="58"/>
      <c r="GDM5" s="58"/>
      <c r="GDN5" s="58"/>
      <c r="GDO5" s="58"/>
      <c r="GDP5" s="58"/>
      <c r="GDQ5" s="58"/>
      <c r="GDR5" s="58"/>
      <c r="GDS5" s="58"/>
      <c r="GDT5" s="58"/>
      <c r="GDU5" s="58"/>
      <c r="GDV5" s="58"/>
      <c r="GDW5" s="58"/>
      <c r="GDX5" s="58"/>
      <c r="GDY5" s="58"/>
      <c r="GDZ5" s="58"/>
      <c r="GEA5" s="58"/>
      <c r="GEB5" s="58"/>
      <c r="GEC5" s="58"/>
      <c r="GED5" s="58"/>
      <c r="GEE5" s="58"/>
      <c r="GEF5" s="58"/>
      <c r="GEG5" s="58"/>
      <c r="GEH5" s="58"/>
      <c r="GEI5" s="58"/>
      <c r="GEJ5" s="58"/>
      <c r="GEK5" s="58"/>
      <c r="GEL5" s="58"/>
      <c r="GEM5" s="58"/>
      <c r="GEN5" s="58"/>
      <c r="GEO5" s="58"/>
      <c r="GEP5" s="58"/>
      <c r="GEQ5" s="58"/>
      <c r="GER5" s="58"/>
      <c r="GES5" s="58"/>
      <c r="GET5" s="58"/>
      <c r="GEU5" s="58"/>
      <c r="GEV5" s="58"/>
      <c r="GEW5" s="58"/>
      <c r="GEX5" s="58"/>
      <c r="GEY5" s="58"/>
      <c r="GEZ5" s="58"/>
      <c r="GFA5" s="58"/>
      <c r="GFB5" s="58"/>
      <c r="GFC5" s="58"/>
      <c r="GFD5" s="58"/>
      <c r="GFE5" s="58"/>
      <c r="GFF5" s="58"/>
      <c r="GFG5" s="58"/>
      <c r="GFH5" s="58"/>
      <c r="GFI5" s="58"/>
      <c r="GFJ5" s="58"/>
      <c r="GFK5" s="58"/>
      <c r="GFL5" s="58"/>
      <c r="GFM5" s="58"/>
      <c r="GFN5" s="58"/>
      <c r="GFO5" s="58"/>
      <c r="GFP5" s="58"/>
      <c r="GFQ5" s="58"/>
      <c r="GFR5" s="58"/>
      <c r="GFS5" s="58"/>
      <c r="GFT5" s="58"/>
      <c r="GFU5" s="58"/>
      <c r="GFV5" s="58"/>
      <c r="GFW5" s="58"/>
      <c r="GFX5" s="58"/>
      <c r="GFY5" s="58"/>
      <c r="GFZ5" s="58"/>
      <c r="GGA5" s="58"/>
      <c r="GGB5" s="58"/>
      <c r="GGC5" s="58"/>
      <c r="GGD5" s="58"/>
      <c r="GGE5" s="58"/>
      <c r="GGF5" s="58"/>
      <c r="GGG5" s="58"/>
      <c r="GGH5" s="58"/>
      <c r="GGI5" s="58"/>
      <c r="GGJ5" s="58"/>
      <c r="GGK5" s="58"/>
      <c r="GGL5" s="58"/>
      <c r="GGM5" s="58"/>
      <c r="GGN5" s="58"/>
      <c r="GGO5" s="58"/>
      <c r="GGP5" s="58"/>
      <c r="GGQ5" s="58"/>
      <c r="GGR5" s="58"/>
      <c r="GGS5" s="58"/>
      <c r="GGT5" s="58"/>
      <c r="GGU5" s="58"/>
      <c r="GGV5" s="58"/>
      <c r="GGW5" s="58"/>
      <c r="GGX5" s="58"/>
      <c r="GGY5" s="58"/>
      <c r="GGZ5" s="58"/>
      <c r="GHA5" s="58"/>
      <c r="GHB5" s="58"/>
      <c r="GHC5" s="58"/>
      <c r="GHD5" s="58"/>
      <c r="GHE5" s="58"/>
      <c r="GHF5" s="58"/>
      <c r="GHG5" s="58"/>
      <c r="GHH5" s="58"/>
      <c r="GHI5" s="58"/>
      <c r="GHJ5" s="58"/>
      <c r="GHK5" s="58"/>
      <c r="GHL5" s="58"/>
      <c r="GHM5" s="58"/>
      <c r="GHN5" s="58"/>
      <c r="GHO5" s="58"/>
      <c r="GHP5" s="58"/>
      <c r="GHQ5" s="58"/>
      <c r="GHR5" s="58"/>
      <c r="GHS5" s="58"/>
      <c r="GHT5" s="58"/>
      <c r="GHU5" s="58"/>
      <c r="GHV5" s="58"/>
      <c r="GHW5" s="58"/>
      <c r="GHX5" s="58"/>
      <c r="GHY5" s="58"/>
      <c r="GHZ5" s="58"/>
      <c r="GIA5" s="58"/>
      <c r="GIB5" s="58"/>
      <c r="GIC5" s="58"/>
      <c r="GID5" s="58"/>
      <c r="GIE5" s="58"/>
      <c r="GIF5" s="58"/>
      <c r="GIG5" s="58"/>
      <c r="GIH5" s="58"/>
      <c r="GII5" s="58"/>
      <c r="GIJ5" s="58"/>
      <c r="GIK5" s="58"/>
      <c r="GIL5" s="58"/>
      <c r="GIM5" s="58"/>
      <c r="GIN5" s="58"/>
      <c r="GIO5" s="58"/>
      <c r="GIP5" s="58"/>
      <c r="GIQ5" s="58"/>
      <c r="GIR5" s="58"/>
      <c r="GIS5" s="58"/>
      <c r="GIT5" s="58"/>
      <c r="GIU5" s="58"/>
      <c r="GIV5" s="58"/>
      <c r="GIW5" s="58"/>
      <c r="GIX5" s="58"/>
      <c r="GIY5" s="58"/>
      <c r="GIZ5" s="58"/>
      <c r="GJA5" s="58"/>
      <c r="GJB5" s="58"/>
      <c r="GJC5" s="58"/>
      <c r="GJD5" s="58"/>
      <c r="GJE5" s="58"/>
      <c r="GJF5" s="58"/>
      <c r="GJG5" s="58"/>
      <c r="GJH5" s="58"/>
      <c r="GJI5" s="58"/>
      <c r="GJJ5" s="58"/>
      <c r="GJK5" s="58"/>
      <c r="GJL5" s="58"/>
      <c r="GJM5" s="58"/>
      <c r="GJN5" s="58"/>
      <c r="GJO5" s="58"/>
      <c r="GJP5" s="58"/>
      <c r="GJQ5" s="58"/>
      <c r="GJR5" s="58"/>
      <c r="GJS5" s="58"/>
      <c r="GJT5" s="58"/>
      <c r="GJU5" s="58"/>
      <c r="GJV5" s="58"/>
      <c r="GJW5" s="58"/>
      <c r="GJX5" s="58"/>
      <c r="GJY5" s="58"/>
      <c r="GJZ5" s="58"/>
      <c r="GKA5" s="58"/>
      <c r="GKB5" s="58"/>
      <c r="GKC5" s="58"/>
      <c r="GKD5" s="58"/>
      <c r="GKE5" s="58"/>
      <c r="GKF5" s="58"/>
      <c r="GKG5" s="58"/>
      <c r="GKH5" s="58"/>
      <c r="GKI5" s="58"/>
      <c r="GKJ5" s="58"/>
      <c r="GKK5" s="58"/>
      <c r="GKL5" s="58"/>
      <c r="GKM5" s="58"/>
      <c r="GKN5" s="58"/>
      <c r="GKO5" s="58"/>
      <c r="GKP5" s="58"/>
      <c r="GKQ5" s="58"/>
      <c r="GKR5" s="58"/>
      <c r="GKS5" s="58"/>
      <c r="GKT5" s="58"/>
      <c r="GKU5" s="58"/>
      <c r="GKV5" s="58"/>
      <c r="GKW5" s="58"/>
      <c r="GKX5" s="58"/>
      <c r="GKY5" s="58"/>
      <c r="GKZ5" s="58"/>
      <c r="GLA5" s="58"/>
      <c r="GLB5" s="58"/>
      <c r="GLC5" s="58"/>
      <c r="GLD5" s="58"/>
      <c r="GLE5" s="58"/>
      <c r="GLF5" s="58"/>
      <c r="GLG5" s="58"/>
      <c r="GLH5" s="58"/>
      <c r="GLI5" s="58"/>
      <c r="GLJ5" s="58"/>
      <c r="GLK5" s="58"/>
      <c r="GLL5" s="58"/>
      <c r="GLM5" s="58"/>
      <c r="GLN5" s="58"/>
      <c r="GLO5" s="58"/>
      <c r="GLP5" s="58"/>
      <c r="GLQ5" s="58"/>
      <c r="GLR5" s="58"/>
      <c r="GLS5" s="58"/>
      <c r="GLT5" s="58"/>
      <c r="GLU5" s="58"/>
      <c r="GLV5" s="58"/>
      <c r="GLW5" s="58"/>
      <c r="GLX5" s="58"/>
      <c r="GLY5" s="58"/>
      <c r="GLZ5" s="58"/>
      <c r="GMA5" s="58"/>
      <c r="GMB5" s="58"/>
      <c r="GMC5" s="58"/>
      <c r="GMD5" s="58"/>
      <c r="GME5" s="58"/>
      <c r="GMF5" s="58"/>
      <c r="GMG5" s="58"/>
      <c r="GMH5" s="58"/>
      <c r="GMI5" s="58"/>
      <c r="GMJ5" s="58"/>
      <c r="GMK5" s="58"/>
      <c r="GML5" s="58"/>
      <c r="GMM5" s="58"/>
      <c r="GMN5" s="58"/>
      <c r="GMO5" s="58"/>
      <c r="GMP5" s="58"/>
      <c r="GMQ5" s="58"/>
      <c r="GMR5" s="58"/>
      <c r="GMS5" s="58"/>
      <c r="GMT5" s="58"/>
      <c r="GMU5" s="58"/>
      <c r="GMV5" s="58"/>
      <c r="GMW5" s="58"/>
      <c r="GMX5" s="58"/>
      <c r="GMY5" s="58"/>
      <c r="GMZ5" s="58"/>
      <c r="GNA5" s="58"/>
      <c r="GNB5" s="58"/>
      <c r="GNC5" s="58"/>
      <c r="GND5" s="58"/>
      <c r="GNE5" s="58"/>
      <c r="GNF5" s="58"/>
      <c r="GNG5" s="58"/>
      <c r="GNH5" s="58"/>
      <c r="GNI5" s="58"/>
      <c r="GNJ5" s="58"/>
      <c r="GNK5" s="58"/>
      <c r="GNL5" s="58"/>
      <c r="GNM5" s="58"/>
      <c r="GNN5" s="58"/>
      <c r="GNO5" s="58"/>
      <c r="GNP5" s="58"/>
      <c r="GNQ5" s="58"/>
      <c r="GNR5" s="58"/>
      <c r="GNS5" s="58"/>
      <c r="GNT5" s="58"/>
      <c r="GNU5" s="58"/>
      <c r="GNV5" s="58"/>
      <c r="GNW5" s="58"/>
      <c r="GNX5" s="58"/>
      <c r="GNY5" s="58"/>
      <c r="GNZ5" s="58"/>
      <c r="GOA5" s="58"/>
      <c r="GOB5" s="58"/>
      <c r="GOC5" s="58"/>
      <c r="GOD5" s="58"/>
      <c r="GOE5" s="58"/>
      <c r="GOF5" s="58"/>
      <c r="GOG5" s="58"/>
      <c r="GOH5" s="58"/>
      <c r="GOI5" s="58"/>
      <c r="GOJ5" s="58"/>
      <c r="GOK5" s="58"/>
      <c r="GOL5" s="58"/>
      <c r="GOM5" s="58"/>
      <c r="GON5" s="58"/>
      <c r="GOO5" s="58"/>
      <c r="GOP5" s="58"/>
      <c r="GOQ5" s="58"/>
      <c r="GOR5" s="58"/>
      <c r="GOS5" s="58"/>
      <c r="GOT5" s="58"/>
      <c r="GOU5" s="58"/>
      <c r="GOV5" s="58"/>
      <c r="GOW5" s="58"/>
      <c r="GOX5" s="58"/>
      <c r="GOY5" s="58"/>
      <c r="GOZ5" s="58"/>
      <c r="GPA5" s="58"/>
      <c r="GPB5" s="58"/>
      <c r="GPC5" s="58"/>
      <c r="GPD5" s="58"/>
      <c r="GPE5" s="58"/>
      <c r="GPF5" s="58"/>
      <c r="GPG5" s="58"/>
      <c r="GPH5" s="58"/>
      <c r="GPI5" s="58"/>
      <c r="GPJ5" s="58"/>
      <c r="GPK5" s="58"/>
      <c r="GPL5" s="58"/>
      <c r="GPM5" s="58"/>
      <c r="GPN5" s="58"/>
      <c r="GPO5" s="58"/>
      <c r="GPP5" s="58"/>
      <c r="GPQ5" s="58"/>
      <c r="GPR5" s="58"/>
      <c r="GPS5" s="58"/>
      <c r="GPT5" s="58"/>
      <c r="GPU5" s="58"/>
      <c r="GPV5" s="58"/>
      <c r="GPW5" s="58"/>
      <c r="GPX5" s="58"/>
      <c r="GPY5" s="58"/>
      <c r="GPZ5" s="58"/>
      <c r="GQA5" s="58"/>
      <c r="GQB5" s="58"/>
      <c r="GQC5" s="58"/>
      <c r="GQD5" s="58"/>
      <c r="GQE5" s="58"/>
      <c r="GQF5" s="58"/>
      <c r="GQG5" s="58"/>
      <c r="GQH5" s="58"/>
      <c r="GQI5" s="58"/>
      <c r="GQJ5" s="58"/>
      <c r="GQK5" s="58"/>
      <c r="GQL5" s="58"/>
      <c r="GQM5" s="58"/>
      <c r="GQN5" s="58"/>
      <c r="GQO5" s="58"/>
      <c r="GQP5" s="58"/>
      <c r="GQQ5" s="58"/>
      <c r="GQR5" s="58"/>
      <c r="GQS5" s="58"/>
      <c r="GQT5" s="58"/>
      <c r="GQU5" s="58"/>
      <c r="GQV5" s="58"/>
      <c r="GQW5" s="58"/>
      <c r="GQX5" s="58"/>
      <c r="GQY5" s="58"/>
      <c r="GQZ5" s="58"/>
      <c r="GRA5" s="58"/>
      <c r="GRB5" s="58"/>
      <c r="GRC5" s="58"/>
      <c r="GRD5" s="58"/>
      <c r="GRE5" s="58"/>
      <c r="GRF5" s="58"/>
      <c r="GRG5" s="58"/>
      <c r="GRH5" s="58"/>
      <c r="GRI5" s="58"/>
      <c r="GRJ5" s="58"/>
      <c r="GRK5" s="58"/>
      <c r="GRL5" s="58"/>
      <c r="GRM5" s="58"/>
      <c r="GRN5" s="58"/>
      <c r="GRO5" s="58"/>
      <c r="GRP5" s="58"/>
      <c r="GRQ5" s="58"/>
      <c r="GRR5" s="58"/>
      <c r="GRS5" s="58"/>
      <c r="GRT5" s="58"/>
      <c r="GRU5" s="58"/>
      <c r="GRV5" s="58"/>
      <c r="GRW5" s="58"/>
      <c r="GRX5" s="58"/>
      <c r="GRY5" s="58"/>
      <c r="GRZ5" s="58"/>
      <c r="GSA5" s="58"/>
      <c r="GSB5" s="58"/>
      <c r="GSC5" s="58"/>
      <c r="GSD5" s="58"/>
      <c r="GSE5" s="58"/>
      <c r="GSF5" s="58"/>
      <c r="GSG5" s="58"/>
      <c r="GSH5" s="58"/>
      <c r="GSI5" s="58"/>
      <c r="GSJ5" s="58"/>
      <c r="GSK5" s="58"/>
      <c r="GSL5" s="58"/>
      <c r="GSM5" s="58"/>
      <c r="GSN5" s="58"/>
      <c r="GSO5" s="58"/>
      <c r="GSP5" s="58"/>
      <c r="GSQ5" s="58"/>
      <c r="GSR5" s="58"/>
      <c r="GSS5" s="58"/>
      <c r="GST5" s="58"/>
      <c r="GSU5" s="58"/>
      <c r="GSV5" s="58"/>
      <c r="GSW5" s="58"/>
      <c r="GSX5" s="58"/>
      <c r="GSY5" s="58"/>
      <c r="GSZ5" s="58"/>
      <c r="GTA5" s="58"/>
      <c r="GTB5" s="58"/>
      <c r="GTC5" s="58"/>
      <c r="GTD5" s="58"/>
      <c r="GTE5" s="58"/>
      <c r="GTF5" s="58"/>
      <c r="GTG5" s="58"/>
      <c r="GTH5" s="58"/>
      <c r="GTI5" s="58"/>
      <c r="GTJ5" s="58"/>
      <c r="GTK5" s="58"/>
      <c r="GTL5" s="58"/>
      <c r="GTM5" s="58"/>
      <c r="GTN5" s="58"/>
      <c r="GTO5" s="58"/>
      <c r="GTP5" s="58"/>
      <c r="GTQ5" s="58"/>
      <c r="GTR5" s="58"/>
      <c r="GTS5" s="58"/>
      <c r="GTT5" s="58"/>
      <c r="GTU5" s="58"/>
      <c r="GTV5" s="58"/>
      <c r="GTW5" s="58"/>
      <c r="GTX5" s="58"/>
      <c r="GTY5" s="58"/>
      <c r="GTZ5" s="58"/>
      <c r="GUA5" s="58"/>
      <c r="GUB5" s="58"/>
      <c r="GUC5" s="58"/>
      <c r="GUD5" s="58"/>
      <c r="GUE5" s="58"/>
      <c r="GUF5" s="58"/>
      <c r="GUG5" s="58"/>
      <c r="GUH5" s="58"/>
      <c r="GUI5" s="58"/>
      <c r="GUJ5" s="58"/>
      <c r="GUK5" s="58"/>
      <c r="GUL5" s="58"/>
      <c r="GUM5" s="58"/>
      <c r="GUN5" s="58"/>
      <c r="GUO5" s="58"/>
      <c r="GUP5" s="58"/>
      <c r="GUQ5" s="58"/>
      <c r="GUR5" s="58"/>
      <c r="GUS5" s="58"/>
      <c r="GUT5" s="58"/>
      <c r="GUU5" s="58"/>
      <c r="GUV5" s="58"/>
      <c r="GUW5" s="58"/>
      <c r="GUX5" s="58"/>
      <c r="GUY5" s="58"/>
      <c r="GUZ5" s="58"/>
      <c r="GVA5" s="58"/>
      <c r="GVB5" s="58"/>
      <c r="GVC5" s="58"/>
      <c r="GVD5" s="58"/>
      <c r="GVE5" s="58"/>
      <c r="GVF5" s="58"/>
      <c r="GVG5" s="58"/>
      <c r="GVH5" s="58"/>
      <c r="GVI5" s="58"/>
      <c r="GVJ5" s="58"/>
      <c r="GVK5" s="58"/>
      <c r="GVL5" s="58"/>
      <c r="GVM5" s="58"/>
      <c r="GVN5" s="58"/>
      <c r="GVO5" s="58"/>
      <c r="GVP5" s="58"/>
      <c r="GVQ5" s="58"/>
      <c r="GVR5" s="58"/>
      <c r="GVS5" s="58"/>
      <c r="GVT5" s="58"/>
      <c r="GVU5" s="58"/>
      <c r="GVV5" s="58"/>
      <c r="GVW5" s="58"/>
      <c r="GVX5" s="58"/>
      <c r="GVY5" s="58"/>
      <c r="GVZ5" s="58"/>
      <c r="GWA5" s="58"/>
      <c r="GWB5" s="58"/>
      <c r="GWC5" s="58"/>
      <c r="GWD5" s="58"/>
      <c r="GWE5" s="58"/>
      <c r="GWF5" s="58"/>
      <c r="GWG5" s="58"/>
      <c r="GWH5" s="58"/>
      <c r="GWI5" s="58"/>
      <c r="GWJ5" s="58"/>
      <c r="GWK5" s="58"/>
      <c r="GWL5" s="58"/>
      <c r="GWM5" s="58"/>
      <c r="GWN5" s="58"/>
      <c r="GWO5" s="58"/>
      <c r="GWP5" s="58"/>
      <c r="GWQ5" s="58"/>
      <c r="GWR5" s="58"/>
      <c r="GWS5" s="58"/>
      <c r="GWT5" s="58"/>
      <c r="GWU5" s="58"/>
      <c r="GWV5" s="58"/>
      <c r="GWW5" s="58"/>
      <c r="GWX5" s="58"/>
      <c r="GWY5" s="58"/>
      <c r="GWZ5" s="58"/>
      <c r="GXA5" s="58"/>
      <c r="GXB5" s="58"/>
      <c r="GXC5" s="58"/>
      <c r="GXD5" s="58"/>
      <c r="GXE5" s="58"/>
      <c r="GXF5" s="58"/>
      <c r="GXG5" s="58"/>
      <c r="GXH5" s="58"/>
      <c r="GXI5" s="58"/>
      <c r="GXJ5" s="58"/>
      <c r="GXK5" s="58"/>
      <c r="GXL5" s="58"/>
      <c r="GXM5" s="58"/>
      <c r="GXN5" s="58"/>
      <c r="GXO5" s="58"/>
      <c r="GXP5" s="58"/>
      <c r="GXQ5" s="58"/>
      <c r="GXR5" s="58"/>
      <c r="GXS5" s="58"/>
      <c r="GXT5" s="58"/>
      <c r="GXU5" s="58"/>
      <c r="GXV5" s="58"/>
      <c r="GXW5" s="58"/>
      <c r="GXX5" s="58"/>
      <c r="GXY5" s="58"/>
      <c r="GXZ5" s="58"/>
      <c r="GYA5" s="58"/>
      <c r="GYB5" s="58"/>
      <c r="GYC5" s="58"/>
      <c r="GYD5" s="58"/>
      <c r="GYE5" s="58"/>
      <c r="GYF5" s="58"/>
      <c r="GYG5" s="58"/>
      <c r="GYH5" s="58"/>
      <c r="GYI5" s="58"/>
      <c r="GYJ5" s="58"/>
      <c r="GYK5" s="58"/>
      <c r="GYL5" s="58"/>
      <c r="GYM5" s="58"/>
      <c r="GYN5" s="58"/>
      <c r="GYO5" s="58"/>
      <c r="GYP5" s="58"/>
      <c r="GYQ5" s="58"/>
      <c r="GYR5" s="58"/>
      <c r="GYS5" s="58"/>
      <c r="GYT5" s="58"/>
      <c r="GYU5" s="58"/>
      <c r="GYV5" s="58"/>
      <c r="GYW5" s="58"/>
      <c r="GYX5" s="58"/>
      <c r="GYY5" s="58"/>
      <c r="GYZ5" s="58"/>
      <c r="GZA5" s="58"/>
      <c r="GZB5" s="58"/>
      <c r="GZC5" s="58"/>
      <c r="GZD5" s="58"/>
      <c r="GZE5" s="58"/>
      <c r="GZF5" s="58"/>
      <c r="GZG5" s="58"/>
      <c r="GZH5" s="58"/>
      <c r="GZI5" s="58"/>
      <c r="GZJ5" s="58"/>
      <c r="GZK5" s="58"/>
      <c r="GZL5" s="58"/>
      <c r="GZM5" s="58"/>
      <c r="GZN5" s="58"/>
      <c r="GZO5" s="58"/>
      <c r="GZP5" s="58"/>
      <c r="GZQ5" s="58"/>
      <c r="GZR5" s="58"/>
      <c r="GZS5" s="58"/>
      <c r="GZT5" s="58"/>
      <c r="GZU5" s="58"/>
      <c r="GZV5" s="58"/>
      <c r="GZW5" s="58"/>
      <c r="GZX5" s="58"/>
      <c r="GZY5" s="58"/>
      <c r="GZZ5" s="58"/>
      <c r="HAA5" s="58"/>
      <c r="HAB5" s="58"/>
      <c r="HAC5" s="58"/>
      <c r="HAD5" s="58"/>
      <c r="HAE5" s="58"/>
      <c r="HAF5" s="58"/>
      <c r="HAG5" s="58"/>
      <c r="HAH5" s="58"/>
      <c r="HAI5" s="58"/>
      <c r="HAJ5" s="58"/>
      <c r="HAK5" s="58"/>
      <c r="HAL5" s="58"/>
      <c r="HAM5" s="58"/>
      <c r="HAN5" s="58"/>
      <c r="HAO5" s="58"/>
      <c r="HAP5" s="58"/>
      <c r="HAQ5" s="58"/>
      <c r="HAR5" s="58"/>
      <c r="HAS5" s="58"/>
      <c r="HAT5" s="58"/>
      <c r="HAU5" s="58"/>
      <c r="HAV5" s="58"/>
      <c r="HAW5" s="58"/>
      <c r="HAX5" s="58"/>
      <c r="HAY5" s="58"/>
      <c r="HAZ5" s="58"/>
      <c r="HBA5" s="58"/>
      <c r="HBB5" s="58"/>
      <c r="HBC5" s="58"/>
      <c r="HBD5" s="58"/>
      <c r="HBE5" s="58"/>
      <c r="HBF5" s="58"/>
      <c r="HBG5" s="58"/>
      <c r="HBH5" s="58"/>
      <c r="HBI5" s="58"/>
      <c r="HBJ5" s="58"/>
      <c r="HBK5" s="58"/>
      <c r="HBL5" s="58"/>
      <c r="HBM5" s="58"/>
      <c r="HBN5" s="58"/>
      <c r="HBO5" s="58"/>
      <c r="HBP5" s="58"/>
      <c r="HBQ5" s="58"/>
      <c r="HBR5" s="58"/>
      <c r="HBS5" s="58"/>
      <c r="HBT5" s="58"/>
      <c r="HBU5" s="58"/>
      <c r="HBV5" s="58"/>
      <c r="HBW5" s="58"/>
      <c r="HBX5" s="58"/>
      <c r="HBY5" s="58"/>
      <c r="HBZ5" s="58"/>
      <c r="HCA5" s="58"/>
      <c r="HCB5" s="58"/>
      <c r="HCC5" s="58"/>
      <c r="HCD5" s="58"/>
      <c r="HCE5" s="58"/>
      <c r="HCF5" s="58"/>
      <c r="HCG5" s="58"/>
      <c r="HCH5" s="58"/>
      <c r="HCI5" s="58"/>
      <c r="HCJ5" s="58"/>
      <c r="HCK5" s="58"/>
      <c r="HCL5" s="58"/>
      <c r="HCM5" s="58"/>
      <c r="HCN5" s="58"/>
      <c r="HCO5" s="58"/>
      <c r="HCP5" s="58"/>
      <c r="HCQ5" s="58"/>
      <c r="HCR5" s="58"/>
      <c r="HCS5" s="58"/>
      <c r="HCT5" s="58"/>
      <c r="HCU5" s="58"/>
      <c r="HCV5" s="58"/>
      <c r="HCW5" s="58"/>
      <c r="HCX5" s="58"/>
      <c r="HCY5" s="58"/>
      <c r="HCZ5" s="58"/>
      <c r="HDA5" s="58"/>
      <c r="HDB5" s="58"/>
      <c r="HDC5" s="58"/>
      <c r="HDD5" s="58"/>
      <c r="HDE5" s="58"/>
      <c r="HDF5" s="58"/>
      <c r="HDG5" s="58"/>
      <c r="HDH5" s="58"/>
      <c r="HDI5" s="58"/>
      <c r="HDJ5" s="58"/>
      <c r="HDK5" s="58"/>
      <c r="HDL5" s="58"/>
      <c r="HDM5" s="58"/>
      <c r="HDN5" s="58"/>
      <c r="HDO5" s="58"/>
      <c r="HDP5" s="58"/>
      <c r="HDQ5" s="58"/>
      <c r="HDR5" s="58"/>
      <c r="HDS5" s="58"/>
      <c r="HDT5" s="58"/>
      <c r="HDU5" s="58"/>
      <c r="HDV5" s="58"/>
      <c r="HDW5" s="58"/>
      <c r="HDX5" s="58"/>
      <c r="HDY5" s="58"/>
      <c r="HDZ5" s="58"/>
      <c r="HEA5" s="58"/>
      <c r="HEB5" s="58"/>
      <c r="HEC5" s="58"/>
      <c r="HED5" s="58"/>
      <c r="HEE5" s="58"/>
      <c r="HEF5" s="58"/>
      <c r="HEG5" s="58"/>
      <c r="HEH5" s="58"/>
      <c r="HEI5" s="58"/>
      <c r="HEJ5" s="58"/>
      <c r="HEK5" s="58"/>
      <c r="HEL5" s="58"/>
      <c r="HEM5" s="58"/>
      <c r="HEN5" s="58"/>
      <c r="HEO5" s="58"/>
      <c r="HEP5" s="58"/>
      <c r="HEQ5" s="58"/>
      <c r="HER5" s="58"/>
      <c r="HES5" s="58"/>
      <c r="HET5" s="58"/>
      <c r="HEU5" s="58"/>
      <c r="HEV5" s="58"/>
      <c r="HEW5" s="58"/>
      <c r="HEX5" s="58"/>
      <c r="HEY5" s="58"/>
      <c r="HEZ5" s="58"/>
      <c r="HFA5" s="58"/>
      <c r="HFB5" s="58"/>
      <c r="HFC5" s="58"/>
      <c r="HFD5" s="58"/>
      <c r="HFE5" s="58"/>
      <c r="HFF5" s="58"/>
      <c r="HFG5" s="58"/>
      <c r="HFH5" s="58"/>
      <c r="HFI5" s="58"/>
      <c r="HFJ5" s="58"/>
      <c r="HFK5" s="58"/>
      <c r="HFL5" s="58"/>
      <c r="HFM5" s="58"/>
      <c r="HFN5" s="58"/>
      <c r="HFO5" s="58"/>
      <c r="HFP5" s="58"/>
      <c r="HFQ5" s="58"/>
      <c r="HFR5" s="58"/>
      <c r="HFS5" s="58"/>
      <c r="HFT5" s="58"/>
      <c r="HFU5" s="58"/>
      <c r="HFV5" s="58"/>
      <c r="HFW5" s="58"/>
      <c r="HFX5" s="58"/>
      <c r="HFY5" s="58"/>
      <c r="HFZ5" s="58"/>
      <c r="HGA5" s="58"/>
      <c r="HGB5" s="58"/>
      <c r="HGC5" s="58"/>
      <c r="HGD5" s="58"/>
      <c r="HGE5" s="58"/>
      <c r="HGF5" s="58"/>
      <c r="HGG5" s="58"/>
      <c r="HGH5" s="58"/>
      <c r="HGI5" s="58"/>
      <c r="HGJ5" s="58"/>
      <c r="HGK5" s="58"/>
      <c r="HGL5" s="58"/>
      <c r="HGM5" s="58"/>
      <c r="HGN5" s="58"/>
      <c r="HGO5" s="58"/>
      <c r="HGP5" s="58"/>
      <c r="HGQ5" s="58"/>
      <c r="HGR5" s="58"/>
      <c r="HGS5" s="58"/>
      <c r="HGT5" s="58"/>
      <c r="HGU5" s="58"/>
      <c r="HGV5" s="58"/>
      <c r="HGW5" s="58"/>
      <c r="HGX5" s="58"/>
      <c r="HGY5" s="58"/>
      <c r="HGZ5" s="58"/>
      <c r="HHA5" s="58"/>
      <c r="HHB5" s="58"/>
      <c r="HHC5" s="58"/>
      <c r="HHD5" s="58"/>
      <c r="HHE5" s="58"/>
      <c r="HHF5" s="58"/>
      <c r="HHG5" s="58"/>
      <c r="HHH5" s="58"/>
      <c r="HHI5" s="58"/>
      <c r="HHJ5" s="58"/>
      <c r="HHK5" s="58"/>
      <c r="HHL5" s="58"/>
      <c r="HHM5" s="58"/>
      <c r="HHN5" s="58"/>
      <c r="HHO5" s="58"/>
      <c r="HHP5" s="58"/>
      <c r="HHQ5" s="58"/>
      <c r="HHR5" s="58"/>
      <c r="HHS5" s="58"/>
      <c r="HHT5" s="58"/>
      <c r="HHU5" s="58"/>
      <c r="HHV5" s="58"/>
      <c r="HHW5" s="58"/>
      <c r="HHX5" s="58"/>
      <c r="HHY5" s="58"/>
      <c r="HHZ5" s="58"/>
      <c r="HIA5" s="58"/>
      <c r="HIB5" s="58"/>
      <c r="HIC5" s="58"/>
      <c r="HID5" s="58"/>
      <c r="HIE5" s="58"/>
      <c r="HIF5" s="58"/>
      <c r="HIG5" s="58"/>
      <c r="HIH5" s="58"/>
      <c r="HII5" s="58"/>
      <c r="HIJ5" s="58"/>
      <c r="HIK5" s="58"/>
      <c r="HIL5" s="58"/>
      <c r="HIM5" s="58"/>
      <c r="HIN5" s="58"/>
      <c r="HIO5" s="58"/>
      <c r="HIP5" s="58"/>
      <c r="HIQ5" s="58"/>
      <c r="HIR5" s="58"/>
      <c r="HIS5" s="58"/>
      <c r="HIT5" s="58"/>
      <c r="HIU5" s="58"/>
      <c r="HIV5" s="58"/>
      <c r="HIW5" s="58"/>
      <c r="HIX5" s="58"/>
      <c r="HIY5" s="58"/>
      <c r="HIZ5" s="58"/>
      <c r="HJA5" s="58"/>
      <c r="HJB5" s="58"/>
      <c r="HJC5" s="58"/>
      <c r="HJD5" s="58"/>
      <c r="HJE5" s="58"/>
      <c r="HJF5" s="58"/>
      <c r="HJG5" s="58"/>
      <c r="HJH5" s="58"/>
      <c r="HJI5" s="58"/>
      <c r="HJJ5" s="58"/>
      <c r="HJK5" s="58"/>
      <c r="HJL5" s="58"/>
      <c r="HJM5" s="58"/>
      <c r="HJN5" s="58"/>
      <c r="HJO5" s="58"/>
      <c r="HJP5" s="58"/>
      <c r="HJQ5" s="58"/>
      <c r="HJR5" s="58"/>
      <c r="HJS5" s="58"/>
      <c r="HJT5" s="58"/>
      <c r="HJU5" s="58"/>
      <c r="HJV5" s="58"/>
      <c r="HJW5" s="58"/>
      <c r="HJX5" s="58"/>
      <c r="HJY5" s="58"/>
      <c r="HJZ5" s="58"/>
      <c r="HKA5" s="58"/>
      <c r="HKB5" s="58"/>
      <c r="HKC5" s="58"/>
      <c r="HKD5" s="58"/>
      <c r="HKE5" s="58"/>
      <c r="HKF5" s="58"/>
      <c r="HKG5" s="58"/>
      <c r="HKH5" s="58"/>
      <c r="HKI5" s="58"/>
      <c r="HKJ5" s="58"/>
      <c r="HKK5" s="58"/>
      <c r="HKL5" s="58"/>
      <c r="HKM5" s="58"/>
      <c r="HKN5" s="58"/>
      <c r="HKO5" s="58"/>
      <c r="HKP5" s="58"/>
      <c r="HKQ5" s="58"/>
      <c r="HKR5" s="58"/>
      <c r="HKS5" s="58"/>
      <c r="HKT5" s="58"/>
      <c r="HKU5" s="58"/>
      <c r="HKV5" s="58"/>
      <c r="HKW5" s="58"/>
      <c r="HKX5" s="58"/>
      <c r="HKY5" s="58"/>
      <c r="HKZ5" s="58"/>
      <c r="HLA5" s="58"/>
      <c r="HLB5" s="58"/>
      <c r="HLC5" s="58"/>
      <c r="HLD5" s="58"/>
      <c r="HLE5" s="58"/>
      <c r="HLF5" s="58"/>
      <c r="HLG5" s="58"/>
      <c r="HLH5" s="58"/>
      <c r="HLI5" s="58"/>
      <c r="HLJ5" s="58"/>
      <c r="HLK5" s="58"/>
      <c r="HLL5" s="58"/>
      <c r="HLM5" s="58"/>
      <c r="HLN5" s="58"/>
      <c r="HLO5" s="58"/>
      <c r="HLP5" s="58"/>
      <c r="HLQ5" s="58"/>
      <c r="HLR5" s="58"/>
      <c r="HLS5" s="58"/>
      <c r="HLT5" s="58"/>
      <c r="HLU5" s="58"/>
      <c r="HLV5" s="58"/>
      <c r="HLW5" s="58"/>
      <c r="HLX5" s="58"/>
      <c r="HLY5" s="58"/>
      <c r="HLZ5" s="58"/>
      <c r="HMA5" s="58"/>
      <c r="HMB5" s="58"/>
      <c r="HMC5" s="58"/>
      <c r="HMD5" s="58"/>
      <c r="HME5" s="58"/>
      <c r="HMF5" s="58"/>
      <c r="HMG5" s="58"/>
      <c r="HMH5" s="58"/>
      <c r="HMI5" s="58"/>
      <c r="HMJ5" s="58"/>
      <c r="HMK5" s="58"/>
      <c r="HML5" s="58"/>
      <c r="HMM5" s="58"/>
      <c r="HMN5" s="58"/>
      <c r="HMO5" s="58"/>
      <c r="HMP5" s="58"/>
      <c r="HMQ5" s="58"/>
      <c r="HMR5" s="58"/>
      <c r="HMS5" s="58"/>
      <c r="HMT5" s="58"/>
      <c r="HMU5" s="58"/>
      <c r="HMV5" s="58"/>
      <c r="HMW5" s="58"/>
      <c r="HMX5" s="58"/>
      <c r="HMY5" s="58"/>
      <c r="HMZ5" s="58"/>
      <c r="HNA5" s="58"/>
      <c r="HNB5" s="58"/>
      <c r="HNC5" s="58"/>
      <c r="HND5" s="58"/>
      <c r="HNE5" s="58"/>
      <c r="HNF5" s="58"/>
      <c r="HNG5" s="58"/>
      <c r="HNH5" s="58"/>
      <c r="HNI5" s="58"/>
      <c r="HNJ5" s="58"/>
      <c r="HNK5" s="58"/>
      <c r="HNL5" s="58"/>
      <c r="HNM5" s="58"/>
      <c r="HNN5" s="58"/>
      <c r="HNO5" s="58"/>
      <c r="HNP5" s="58"/>
      <c r="HNQ5" s="58"/>
      <c r="HNR5" s="58"/>
      <c r="HNS5" s="58"/>
      <c r="HNT5" s="58"/>
      <c r="HNU5" s="58"/>
      <c r="HNV5" s="58"/>
      <c r="HNW5" s="58"/>
      <c r="HNX5" s="58"/>
      <c r="HNY5" s="58"/>
      <c r="HNZ5" s="58"/>
      <c r="HOA5" s="58"/>
      <c r="HOB5" s="58"/>
      <c r="HOC5" s="58"/>
      <c r="HOD5" s="58"/>
      <c r="HOE5" s="58"/>
      <c r="HOF5" s="58"/>
      <c r="HOG5" s="58"/>
      <c r="HOH5" s="58"/>
      <c r="HOI5" s="58"/>
      <c r="HOJ5" s="58"/>
      <c r="HOK5" s="58"/>
      <c r="HOL5" s="58"/>
      <c r="HOM5" s="58"/>
      <c r="HON5" s="58"/>
      <c r="HOO5" s="58"/>
      <c r="HOP5" s="58"/>
      <c r="HOQ5" s="58"/>
      <c r="HOR5" s="58"/>
      <c r="HOS5" s="58"/>
      <c r="HOT5" s="58"/>
      <c r="HOU5" s="58"/>
      <c r="HOV5" s="58"/>
      <c r="HOW5" s="58"/>
      <c r="HOX5" s="58"/>
      <c r="HOY5" s="58"/>
      <c r="HOZ5" s="58"/>
      <c r="HPA5" s="58"/>
      <c r="HPB5" s="58"/>
      <c r="HPC5" s="58"/>
      <c r="HPD5" s="58"/>
      <c r="HPE5" s="58"/>
      <c r="HPF5" s="58"/>
      <c r="HPG5" s="58"/>
      <c r="HPH5" s="58"/>
      <c r="HPI5" s="58"/>
      <c r="HPJ5" s="58"/>
      <c r="HPK5" s="58"/>
      <c r="HPL5" s="58"/>
      <c r="HPM5" s="58"/>
      <c r="HPN5" s="58"/>
      <c r="HPO5" s="58"/>
      <c r="HPP5" s="58"/>
      <c r="HPQ5" s="58"/>
      <c r="HPR5" s="58"/>
      <c r="HPS5" s="58"/>
      <c r="HPT5" s="58"/>
      <c r="HPU5" s="58"/>
      <c r="HPV5" s="58"/>
      <c r="HPW5" s="58"/>
      <c r="HPX5" s="58"/>
      <c r="HPY5" s="58"/>
      <c r="HPZ5" s="58"/>
      <c r="HQA5" s="58"/>
      <c r="HQB5" s="58"/>
      <c r="HQC5" s="58"/>
      <c r="HQD5" s="58"/>
      <c r="HQE5" s="58"/>
      <c r="HQF5" s="58"/>
      <c r="HQG5" s="58"/>
      <c r="HQH5" s="58"/>
      <c r="HQI5" s="58"/>
      <c r="HQJ5" s="58"/>
      <c r="HQK5" s="58"/>
      <c r="HQL5" s="58"/>
      <c r="HQM5" s="58"/>
      <c r="HQN5" s="58"/>
      <c r="HQO5" s="58"/>
      <c r="HQP5" s="58"/>
      <c r="HQQ5" s="58"/>
      <c r="HQR5" s="58"/>
      <c r="HQS5" s="58"/>
      <c r="HQT5" s="58"/>
      <c r="HQU5" s="58"/>
      <c r="HQV5" s="58"/>
      <c r="HQW5" s="58"/>
      <c r="HQX5" s="58"/>
      <c r="HQY5" s="58"/>
      <c r="HQZ5" s="58"/>
      <c r="HRA5" s="58"/>
      <c r="HRB5" s="58"/>
      <c r="HRC5" s="58"/>
      <c r="HRD5" s="58"/>
      <c r="HRE5" s="58"/>
      <c r="HRF5" s="58"/>
      <c r="HRG5" s="58"/>
      <c r="HRH5" s="58"/>
      <c r="HRI5" s="58"/>
      <c r="HRJ5" s="58"/>
      <c r="HRK5" s="58"/>
      <c r="HRL5" s="58"/>
      <c r="HRM5" s="58"/>
      <c r="HRN5" s="58"/>
      <c r="HRO5" s="58"/>
      <c r="HRP5" s="58"/>
      <c r="HRQ5" s="58"/>
      <c r="HRR5" s="58"/>
      <c r="HRS5" s="58"/>
      <c r="HRT5" s="58"/>
      <c r="HRU5" s="58"/>
      <c r="HRV5" s="58"/>
      <c r="HRW5" s="58"/>
      <c r="HRX5" s="58"/>
      <c r="HRY5" s="58"/>
      <c r="HRZ5" s="58"/>
      <c r="HSA5" s="58"/>
      <c r="HSB5" s="58"/>
      <c r="HSC5" s="58"/>
      <c r="HSD5" s="58"/>
      <c r="HSE5" s="58"/>
      <c r="HSF5" s="58"/>
      <c r="HSG5" s="58"/>
      <c r="HSH5" s="58"/>
      <c r="HSI5" s="58"/>
      <c r="HSJ5" s="58"/>
      <c r="HSK5" s="58"/>
      <c r="HSL5" s="58"/>
      <c r="HSM5" s="58"/>
      <c r="HSN5" s="58"/>
      <c r="HSO5" s="58"/>
      <c r="HSP5" s="58"/>
      <c r="HSQ5" s="58"/>
      <c r="HSR5" s="58"/>
      <c r="HSS5" s="58"/>
      <c r="HST5" s="58"/>
      <c r="HSU5" s="58"/>
      <c r="HSV5" s="58"/>
      <c r="HSW5" s="58"/>
      <c r="HSX5" s="58"/>
      <c r="HSY5" s="58"/>
      <c r="HSZ5" s="58"/>
      <c r="HTA5" s="58"/>
      <c r="HTB5" s="58"/>
      <c r="HTC5" s="58"/>
      <c r="HTD5" s="58"/>
      <c r="HTE5" s="58"/>
      <c r="HTF5" s="58"/>
      <c r="HTG5" s="58"/>
      <c r="HTH5" s="58"/>
      <c r="HTI5" s="58"/>
      <c r="HTJ5" s="58"/>
      <c r="HTK5" s="58"/>
      <c r="HTL5" s="58"/>
      <c r="HTM5" s="58"/>
      <c r="HTN5" s="58"/>
      <c r="HTO5" s="58"/>
      <c r="HTP5" s="58"/>
      <c r="HTQ5" s="58"/>
      <c r="HTR5" s="58"/>
      <c r="HTS5" s="58"/>
      <c r="HTT5" s="58"/>
      <c r="HTU5" s="58"/>
      <c r="HTV5" s="58"/>
      <c r="HTW5" s="58"/>
      <c r="HTX5" s="58"/>
      <c r="HTY5" s="58"/>
      <c r="HTZ5" s="58"/>
      <c r="HUA5" s="58"/>
      <c r="HUB5" s="58"/>
      <c r="HUC5" s="58"/>
      <c r="HUD5" s="58"/>
      <c r="HUE5" s="58"/>
      <c r="HUF5" s="58"/>
      <c r="HUG5" s="58"/>
      <c r="HUH5" s="58"/>
      <c r="HUI5" s="58"/>
      <c r="HUJ5" s="58"/>
      <c r="HUK5" s="58"/>
      <c r="HUL5" s="58"/>
      <c r="HUM5" s="58"/>
      <c r="HUN5" s="58"/>
      <c r="HUO5" s="58"/>
      <c r="HUP5" s="58"/>
      <c r="HUQ5" s="58"/>
      <c r="HUR5" s="58"/>
      <c r="HUS5" s="58"/>
      <c r="HUT5" s="58"/>
      <c r="HUU5" s="58"/>
      <c r="HUV5" s="58"/>
      <c r="HUW5" s="58"/>
      <c r="HUX5" s="58"/>
      <c r="HUY5" s="58"/>
      <c r="HUZ5" s="58"/>
      <c r="HVA5" s="58"/>
      <c r="HVB5" s="58"/>
      <c r="HVC5" s="58"/>
      <c r="HVD5" s="58"/>
      <c r="HVE5" s="58"/>
      <c r="HVF5" s="58"/>
      <c r="HVG5" s="58"/>
      <c r="HVH5" s="58"/>
      <c r="HVI5" s="58"/>
      <c r="HVJ5" s="58"/>
      <c r="HVK5" s="58"/>
      <c r="HVL5" s="58"/>
      <c r="HVM5" s="58"/>
      <c r="HVN5" s="58"/>
      <c r="HVO5" s="58"/>
      <c r="HVP5" s="58"/>
      <c r="HVQ5" s="58"/>
      <c r="HVR5" s="58"/>
      <c r="HVS5" s="58"/>
      <c r="HVT5" s="58"/>
      <c r="HVU5" s="58"/>
      <c r="HVV5" s="58"/>
      <c r="HVW5" s="58"/>
      <c r="HVX5" s="58"/>
      <c r="HVY5" s="58"/>
      <c r="HVZ5" s="58"/>
      <c r="HWA5" s="58"/>
      <c r="HWB5" s="58"/>
      <c r="HWC5" s="58"/>
      <c r="HWD5" s="58"/>
      <c r="HWE5" s="58"/>
      <c r="HWF5" s="58"/>
      <c r="HWG5" s="58"/>
      <c r="HWH5" s="58"/>
      <c r="HWI5" s="58"/>
      <c r="HWJ5" s="58"/>
      <c r="HWK5" s="58"/>
      <c r="HWL5" s="58"/>
      <c r="HWM5" s="58"/>
      <c r="HWN5" s="58"/>
      <c r="HWO5" s="58"/>
      <c r="HWP5" s="58"/>
      <c r="HWQ5" s="58"/>
      <c r="HWR5" s="58"/>
      <c r="HWS5" s="58"/>
      <c r="HWT5" s="58"/>
      <c r="HWU5" s="58"/>
      <c r="HWV5" s="58"/>
      <c r="HWW5" s="58"/>
      <c r="HWX5" s="58"/>
      <c r="HWY5" s="58"/>
      <c r="HWZ5" s="58"/>
      <c r="HXA5" s="58"/>
      <c r="HXB5" s="58"/>
      <c r="HXC5" s="58"/>
      <c r="HXD5" s="58"/>
      <c r="HXE5" s="58"/>
      <c r="HXF5" s="58"/>
      <c r="HXG5" s="58"/>
      <c r="HXH5" s="58"/>
      <c r="HXI5" s="58"/>
      <c r="HXJ5" s="58"/>
      <c r="HXK5" s="58"/>
      <c r="HXL5" s="58"/>
      <c r="HXM5" s="58"/>
      <c r="HXN5" s="58"/>
      <c r="HXO5" s="58"/>
      <c r="HXP5" s="58"/>
      <c r="HXQ5" s="58"/>
      <c r="HXR5" s="58"/>
      <c r="HXS5" s="58"/>
      <c r="HXT5" s="58"/>
      <c r="HXU5" s="58"/>
      <c r="HXV5" s="58"/>
      <c r="HXW5" s="58"/>
      <c r="HXX5" s="58"/>
      <c r="HXY5" s="58"/>
      <c r="HXZ5" s="58"/>
      <c r="HYA5" s="58"/>
      <c r="HYB5" s="58"/>
      <c r="HYC5" s="58"/>
      <c r="HYD5" s="58"/>
      <c r="HYE5" s="58"/>
      <c r="HYF5" s="58"/>
      <c r="HYG5" s="58"/>
      <c r="HYH5" s="58"/>
      <c r="HYI5" s="58"/>
      <c r="HYJ5" s="58"/>
      <c r="HYK5" s="58"/>
      <c r="HYL5" s="58"/>
      <c r="HYM5" s="58"/>
      <c r="HYN5" s="58"/>
      <c r="HYO5" s="58"/>
      <c r="HYP5" s="58"/>
      <c r="HYQ5" s="58"/>
      <c r="HYR5" s="58"/>
      <c r="HYS5" s="58"/>
      <c r="HYT5" s="58"/>
      <c r="HYU5" s="58"/>
      <c r="HYV5" s="58"/>
      <c r="HYW5" s="58"/>
      <c r="HYX5" s="58"/>
      <c r="HYY5" s="58"/>
      <c r="HYZ5" s="58"/>
      <c r="HZA5" s="58"/>
      <c r="HZB5" s="58"/>
      <c r="HZC5" s="58"/>
      <c r="HZD5" s="58"/>
      <c r="HZE5" s="58"/>
      <c r="HZF5" s="58"/>
      <c r="HZG5" s="58"/>
      <c r="HZH5" s="58"/>
      <c r="HZI5" s="58"/>
      <c r="HZJ5" s="58"/>
      <c r="HZK5" s="58"/>
      <c r="HZL5" s="58"/>
      <c r="HZM5" s="58"/>
      <c r="HZN5" s="58"/>
      <c r="HZO5" s="58"/>
      <c r="HZP5" s="58"/>
      <c r="HZQ5" s="58"/>
      <c r="HZR5" s="58"/>
      <c r="HZS5" s="58"/>
      <c r="HZT5" s="58"/>
      <c r="HZU5" s="58"/>
      <c r="HZV5" s="58"/>
      <c r="HZW5" s="58"/>
      <c r="HZX5" s="58"/>
      <c r="HZY5" s="58"/>
      <c r="HZZ5" s="58"/>
      <c r="IAA5" s="58"/>
      <c r="IAB5" s="58"/>
      <c r="IAC5" s="58"/>
      <c r="IAD5" s="58"/>
      <c r="IAE5" s="58"/>
      <c r="IAF5" s="58"/>
      <c r="IAG5" s="58"/>
      <c r="IAH5" s="58"/>
      <c r="IAI5" s="58"/>
      <c r="IAJ5" s="58"/>
      <c r="IAK5" s="58"/>
      <c r="IAL5" s="58"/>
      <c r="IAM5" s="58"/>
      <c r="IAN5" s="58"/>
      <c r="IAO5" s="58"/>
      <c r="IAP5" s="58"/>
      <c r="IAQ5" s="58"/>
      <c r="IAR5" s="58"/>
      <c r="IAS5" s="58"/>
      <c r="IAT5" s="58"/>
      <c r="IAU5" s="58"/>
      <c r="IAV5" s="58"/>
      <c r="IAW5" s="58"/>
      <c r="IAX5" s="58"/>
      <c r="IAY5" s="58"/>
      <c r="IAZ5" s="58"/>
      <c r="IBA5" s="58"/>
      <c r="IBB5" s="58"/>
      <c r="IBC5" s="58"/>
      <c r="IBD5" s="58"/>
      <c r="IBE5" s="58"/>
      <c r="IBF5" s="58"/>
      <c r="IBG5" s="58"/>
      <c r="IBH5" s="58"/>
      <c r="IBI5" s="58"/>
      <c r="IBJ5" s="58"/>
      <c r="IBK5" s="58"/>
      <c r="IBL5" s="58"/>
      <c r="IBM5" s="58"/>
      <c r="IBN5" s="58"/>
      <c r="IBO5" s="58"/>
      <c r="IBP5" s="58"/>
      <c r="IBQ5" s="58"/>
      <c r="IBR5" s="58"/>
      <c r="IBS5" s="58"/>
      <c r="IBT5" s="58"/>
      <c r="IBU5" s="58"/>
      <c r="IBV5" s="58"/>
      <c r="IBW5" s="58"/>
      <c r="IBX5" s="58"/>
      <c r="IBY5" s="58"/>
      <c r="IBZ5" s="58"/>
      <c r="ICA5" s="58"/>
      <c r="ICB5" s="58"/>
      <c r="ICC5" s="58"/>
      <c r="ICD5" s="58"/>
      <c r="ICE5" s="58"/>
      <c r="ICF5" s="58"/>
      <c r="ICG5" s="58"/>
      <c r="ICH5" s="58"/>
      <c r="ICI5" s="58"/>
      <c r="ICJ5" s="58"/>
      <c r="ICK5" s="58"/>
      <c r="ICL5" s="58"/>
      <c r="ICM5" s="58"/>
      <c r="ICN5" s="58"/>
      <c r="ICO5" s="58"/>
      <c r="ICP5" s="58"/>
      <c r="ICQ5" s="58"/>
      <c r="ICR5" s="58"/>
      <c r="ICS5" s="58"/>
      <c r="ICT5" s="58"/>
      <c r="ICU5" s="58"/>
      <c r="ICV5" s="58"/>
      <c r="ICW5" s="58"/>
      <c r="ICX5" s="58"/>
      <c r="ICY5" s="58"/>
      <c r="ICZ5" s="58"/>
      <c r="IDA5" s="58"/>
      <c r="IDB5" s="58"/>
      <c r="IDC5" s="58"/>
      <c r="IDD5" s="58"/>
      <c r="IDE5" s="58"/>
      <c r="IDF5" s="58"/>
      <c r="IDG5" s="58"/>
      <c r="IDH5" s="58"/>
      <c r="IDI5" s="58"/>
      <c r="IDJ5" s="58"/>
      <c r="IDK5" s="58"/>
      <c r="IDL5" s="58"/>
      <c r="IDM5" s="58"/>
      <c r="IDN5" s="58"/>
      <c r="IDO5" s="58"/>
      <c r="IDP5" s="58"/>
      <c r="IDQ5" s="58"/>
      <c r="IDR5" s="58"/>
      <c r="IDS5" s="58"/>
      <c r="IDT5" s="58"/>
      <c r="IDU5" s="58"/>
      <c r="IDV5" s="58"/>
      <c r="IDW5" s="58"/>
      <c r="IDX5" s="58"/>
      <c r="IDY5" s="58"/>
      <c r="IDZ5" s="58"/>
      <c r="IEA5" s="58"/>
      <c r="IEB5" s="58"/>
      <c r="IEC5" s="58"/>
      <c r="IED5" s="58"/>
      <c r="IEE5" s="58"/>
      <c r="IEF5" s="58"/>
      <c r="IEG5" s="58"/>
      <c r="IEH5" s="58"/>
      <c r="IEI5" s="58"/>
      <c r="IEJ5" s="58"/>
      <c r="IEK5" s="58"/>
      <c r="IEL5" s="58"/>
      <c r="IEM5" s="58"/>
      <c r="IEN5" s="58"/>
      <c r="IEO5" s="58"/>
      <c r="IEP5" s="58"/>
      <c r="IEQ5" s="58"/>
      <c r="IER5" s="58"/>
      <c r="IES5" s="58"/>
      <c r="IET5" s="58"/>
      <c r="IEU5" s="58"/>
      <c r="IEV5" s="58"/>
      <c r="IEW5" s="58"/>
      <c r="IEX5" s="58"/>
      <c r="IEY5" s="58"/>
      <c r="IEZ5" s="58"/>
      <c r="IFA5" s="58"/>
      <c r="IFB5" s="58"/>
      <c r="IFC5" s="58"/>
      <c r="IFD5" s="58"/>
      <c r="IFE5" s="58"/>
      <c r="IFF5" s="58"/>
      <c r="IFG5" s="58"/>
      <c r="IFH5" s="58"/>
      <c r="IFI5" s="58"/>
      <c r="IFJ5" s="58"/>
      <c r="IFK5" s="58"/>
      <c r="IFL5" s="58"/>
      <c r="IFM5" s="58"/>
      <c r="IFN5" s="58"/>
      <c r="IFO5" s="58"/>
      <c r="IFP5" s="58"/>
      <c r="IFQ5" s="58"/>
      <c r="IFR5" s="58"/>
      <c r="IFS5" s="58"/>
      <c r="IFT5" s="58"/>
      <c r="IFU5" s="58"/>
      <c r="IFV5" s="58"/>
      <c r="IFW5" s="58"/>
      <c r="IFX5" s="58"/>
      <c r="IFY5" s="58"/>
      <c r="IFZ5" s="58"/>
      <c r="IGA5" s="58"/>
      <c r="IGB5" s="58"/>
      <c r="IGC5" s="58"/>
      <c r="IGD5" s="58"/>
      <c r="IGE5" s="58"/>
      <c r="IGF5" s="58"/>
      <c r="IGG5" s="58"/>
      <c r="IGH5" s="58"/>
      <c r="IGI5" s="58"/>
      <c r="IGJ5" s="58"/>
      <c r="IGK5" s="58"/>
      <c r="IGL5" s="58"/>
      <c r="IGM5" s="58"/>
      <c r="IGN5" s="58"/>
      <c r="IGO5" s="58"/>
      <c r="IGP5" s="58"/>
      <c r="IGQ5" s="58"/>
      <c r="IGR5" s="58"/>
      <c r="IGS5" s="58"/>
      <c r="IGT5" s="58"/>
      <c r="IGU5" s="58"/>
      <c r="IGV5" s="58"/>
      <c r="IGW5" s="58"/>
      <c r="IGX5" s="58"/>
      <c r="IGY5" s="58"/>
      <c r="IGZ5" s="58"/>
      <c r="IHA5" s="58"/>
      <c r="IHB5" s="58"/>
      <c r="IHC5" s="58"/>
      <c r="IHD5" s="58"/>
      <c r="IHE5" s="58"/>
      <c r="IHF5" s="58"/>
      <c r="IHG5" s="58"/>
      <c r="IHH5" s="58"/>
      <c r="IHI5" s="58"/>
      <c r="IHJ5" s="58"/>
      <c r="IHK5" s="58"/>
      <c r="IHL5" s="58"/>
      <c r="IHM5" s="58"/>
      <c r="IHN5" s="58"/>
      <c r="IHO5" s="58"/>
      <c r="IHP5" s="58"/>
      <c r="IHQ5" s="58"/>
      <c r="IHR5" s="58"/>
      <c r="IHS5" s="58"/>
      <c r="IHT5" s="58"/>
      <c r="IHU5" s="58"/>
      <c r="IHV5" s="58"/>
      <c r="IHW5" s="58"/>
      <c r="IHX5" s="58"/>
      <c r="IHY5" s="58"/>
      <c r="IHZ5" s="58"/>
      <c r="IIA5" s="58"/>
      <c r="IIB5" s="58"/>
      <c r="IIC5" s="58"/>
      <c r="IID5" s="58"/>
      <c r="IIE5" s="58"/>
      <c r="IIF5" s="58"/>
      <c r="IIG5" s="58"/>
      <c r="IIH5" s="58"/>
      <c r="III5" s="58"/>
      <c r="IIJ5" s="58"/>
      <c r="IIK5" s="58"/>
      <c r="IIL5" s="58"/>
      <c r="IIM5" s="58"/>
      <c r="IIN5" s="58"/>
      <c r="IIO5" s="58"/>
      <c r="IIP5" s="58"/>
      <c r="IIQ5" s="58"/>
      <c r="IIR5" s="58"/>
      <c r="IIS5" s="58"/>
      <c r="IIT5" s="58"/>
      <c r="IIU5" s="58"/>
      <c r="IIV5" s="58"/>
      <c r="IIW5" s="58"/>
      <c r="IIX5" s="58"/>
      <c r="IIY5" s="58"/>
      <c r="IIZ5" s="58"/>
      <c r="IJA5" s="58"/>
      <c r="IJB5" s="58"/>
      <c r="IJC5" s="58"/>
      <c r="IJD5" s="58"/>
      <c r="IJE5" s="58"/>
      <c r="IJF5" s="58"/>
      <c r="IJG5" s="58"/>
      <c r="IJH5" s="58"/>
      <c r="IJI5" s="58"/>
      <c r="IJJ5" s="58"/>
      <c r="IJK5" s="58"/>
      <c r="IJL5" s="58"/>
      <c r="IJM5" s="58"/>
      <c r="IJN5" s="58"/>
      <c r="IJO5" s="58"/>
      <c r="IJP5" s="58"/>
      <c r="IJQ5" s="58"/>
      <c r="IJR5" s="58"/>
      <c r="IJS5" s="58"/>
      <c r="IJT5" s="58"/>
      <c r="IJU5" s="58"/>
      <c r="IJV5" s="58"/>
      <c r="IJW5" s="58"/>
      <c r="IJX5" s="58"/>
      <c r="IJY5" s="58"/>
      <c r="IJZ5" s="58"/>
      <c r="IKA5" s="58"/>
      <c r="IKB5" s="58"/>
      <c r="IKC5" s="58"/>
      <c r="IKD5" s="58"/>
      <c r="IKE5" s="58"/>
      <c r="IKF5" s="58"/>
      <c r="IKG5" s="58"/>
      <c r="IKH5" s="58"/>
      <c r="IKI5" s="58"/>
      <c r="IKJ5" s="58"/>
      <c r="IKK5" s="58"/>
      <c r="IKL5" s="58"/>
      <c r="IKM5" s="58"/>
      <c r="IKN5" s="58"/>
      <c r="IKO5" s="58"/>
      <c r="IKP5" s="58"/>
      <c r="IKQ5" s="58"/>
      <c r="IKR5" s="58"/>
      <c r="IKS5" s="58"/>
      <c r="IKT5" s="58"/>
      <c r="IKU5" s="58"/>
      <c r="IKV5" s="58"/>
      <c r="IKW5" s="58"/>
      <c r="IKX5" s="58"/>
      <c r="IKY5" s="58"/>
      <c r="IKZ5" s="58"/>
      <c r="ILA5" s="58"/>
      <c r="ILB5" s="58"/>
      <c r="ILC5" s="58"/>
      <c r="ILD5" s="58"/>
      <c r="ILE5" s="58"/>
      <c r="ILF5" s="58"/>
      <c r="ILG5" s="58"/>
      <c r="ILH5" s="58"/>
      <c r="ILI5" s="58"/>
      <c r="ILJ5" s="58"/>
      <c r="ILK5" s="58"/>
      <c r="ILL5" s="58"/>
      <c r="ILM5" s="58"/>
      <c r="ILN5" s="58"/>
      <c r="ILO5" s="58"/>
      <c r="ILP5" s="58"/>
      <c r="ILQ5" s="58"/>
      <c r="ILR5" s="58"/>
      <c r="ILS5" s="58"/>
      <c r="ILT5" s="58"/>
      <c r="ILU5" s="58"/>
      <c r="ILV5" s="58"/>
      <c r="ILW5" s="58"/>
      <c r="ILX5" s="58"/>
      <c r="ILY5" s="58"/>
      <c r="ILZ5" s="58"/>
      <c r="IMA5" s="58"/>
      <c r="IMB5" s="58"/>
      <c r="IMC5" s="58"/>
      <c r="IMD5" s="58"/>
      <c r="IME5" s="58"/>
      <c r="IMF5" s="58"/>
      <c r="IMG5" s="58"/>
      <c r="IMH5" s="58"/>
      <c r="IMI5" s="58"/>
      <c r="IMJ5" s="58"/>
      <c r="IMK5" s="58"/>
      <c r="IML5" s="58"/>
      <c r="IMM5" s="58"/>
      <c r="IMN5" s="58"/>
      <c r="IMO5" s="58"/>
      <c r="IMP5" s="58"/>
      <c r="IMQ5" s="58"/>
      <c r="IMR5" s="58"/>
      <c r="IMS5" s="58"/>
      <c r="IMT5" s="58"/>
      <c r="IMU5" s="58"/>
      <c r="IMV5" s="58"/>
      <c r="IMW5" s="58"/>
      <c r="IMX5" s="58"/>
      <c r="IMY5" s="58"/>
      <c r="IMZ5" s="58"/>
      <c r="INA5" s="58"/>
      <c r="INB5" s="58"/>
      <c r="INC5" s="58"/>
      <c r="IND5" s="58"/>
      <c r="INE5" s="58"/>
      <c r="INF5" s="58"/>
      <c r="ING5" s="58"/>
      <c r="INH5" s="58"/>
      <c r="INI5" s="58"/>
      <c r="INJ5" s="58"/>
      <c r="INK5" s="58"/>
      <c r="INL5" s="58"/>
      <c r="INM5" s="58"/>
      <c r="INN5" s="58"/>
      <c r="INO5" s="58"/>
      <c r="INP5" s="58"/>
      <c r="INQ5" s="58"/>
      <c r="INR5" s="58"/>
      <c r="INS5" s="58"/>
      <c r="INT5" s="58"/>
      <c r="INU5" s="58"/>
      <c r="INV5" s="58"/>
      <c r="INW5" s="58"/>
      <c r="INX5" s="58"/>
      <c r="INY5" s="58"/>
      <c r="INZ5" s="58"/>
      <c r="IOA5" s="58"/>
      <c r="IOB5" s="58"/>
      <c r="IOC5" s="58"/>
      <c r="IOD5" s="58"/>
      <c r="IOE5" s="58"/>
      <c r="IOF5" s="58"/>
      <c r="IOG5" s="58"/>
      <c r="IOH5" s="58"/>
      <c r="IOI5" s="58"/>
      <c r="IOJ5" s="58"/>
      <c r="IOK5" s="58"/>
      <c r="IOL5" s="58"/>
      <c r="IOM5" s="58"/>
      <c r="ION5" s="58"/>
      <c r="IOO5" s="58"/>
      <c r="IOP5" s="58"/>
      <c r="IOQ5" s="58"/>
      <c r="IOR5" s="58"/>
      <c r="IOS5" s="58"/>
      <c r="IOT5" s="58"/>
      <c r="IOU5" s="58"/>
      <c r="IOV5" s="58"/>
      <c r="IOW5" s="58"/>
      <c r="IOX5" s="58"/>
      <c r="IOY5" s="58"/>
      <c r="IOZ5" s="58"/>
      <c r="IPA5" s="58"/>
      <c r="IPB5" s="58"/>
      <c r="IPC5" s="58"/>
      <c r="IPD5" s="58"/>
      <c r="IPE5" s="58"/>
      <c r="IPF5" s="58"/>
      <c r="IPG5" s="58"/>
      <c r="IPH5" s="58"/>
      <c r="IPI5" s="58"/>
      <c r="IPJ5" s="58"/>
      <c r="IPK5" s="58"/>
      <c r="IPL5" s="58"/>
      <c r="IPM5" s="58"/>
      <c r="IPN5" s="58"/>
      <c r="IPO5" s="58"/>
      <c r="IPP5" s="58"/>
      <c r="IPQ5" s="58"/>
      <c r="IPR5" s="58"/>
      <c r="IPS5" s="58"/>
      <c r="IPT5" s="58"/>
      <c r="IPU5" s="58"/>
      <c r="IPV5" s="58"/>
      <c r="IPW5" s="58"/>
      <c r="IPX5" s="58"/>
      <c r="IPY5" s="58"/>
      <c r="IPZ5" s="58"/>
      <c r="IQA5" s="58"/>
      <c r="IQB5" s="58"/>
      <c r="IQC5" s="58"/>
      <c r="IQD5" s="58"/>
      <c r="IQE5" s="58"/>
      <c r="IQF5" s="58"/>
      <c r="IQG5" s="58"/>
      <c r="IQH5" s="58"/>
      <c r="IQI5" s="58"/>
      <c r="IQJ5" s="58"/>
      <c r="IQK5" s="58"/>
      <c r="IQL5" s="58"/>
      <c r="IQM5" s="58"/>
      <c r="IQN5" s="58"/>
      <c r="IQO5" s="58"/>
      <c r="IQP5" s="58"/>
      <c r="IQQ5" s="58"/>
      <c r="IQR5" s="58"/>
      <c r="IQS5" s="58"/>
      <c r="IQT5" s="58"/>
      <c r="IQU5" s="58"/>
      <c r="IQV5" s="58"/>
      <c r="IQW5" s="58"/>
      <c r="IQX5" s="58"/>
      <c r="IQY5" s="58"/>
      <c r="IQZ5" s="58"/>
      <c r="IRA5" s="58"/>
      <c r="IRB5" s="58"/>
      <c r="IRC5" s="58"/>
      <c r="IRD5" s="58"/>
      <c r="IRE5" s="58"/>
      <c r="IRF5" s="58"/>
      <c r="IRG5" s="58"/>
      <c r="IRH5" s="58"/>
      <c r="IRI5" s="58"/>
      <c r="IRJ5" s="58"/>
      <c r="IRK5" s="58"/>
      <c r="IRL5" s="58"/>
      <c r="IRM5" s="58"/>
      <c r="IRN5" s="58"/>
      <c r="IRO5" s="58"/>
      <c r="IRP5" s="58"/>
      <c r="IRQ5" s="58"/>
      <c r="IRR5" s="58"/>
      <c r="IRS5" s="58"/>
      <c r="IRT5" s="58"/>
      <c r="IRU5" s="58"/>
      <c r="IRV5" s="58"/>
      <c r="IRW5" s="58"/>
      <c r="IRX5" s="58"/>
      <c r="IRY5" s="58"/>
      <c r="IRZ5" s="58"/>
      <c r="ISA5" s="58"/>
      <c r="ISB5" s="58"/>
      <c r="ISC5" s="58"/>
      <c r="ISD5" s="58"/>
      <c r="ISE5" s="58"/>
      <c r="ISF5" s="58"/>
      <c r="ISG5" s="58"/>
      <c r="ISH5" s="58"/>
      <c r="ISI5" s="58"/>
      <c r="ISJ5" s="58"/>
      <c r="ISK5" s="58"/>
      <c r="ISL5" s="58"/>
      <c r="ISM5" s="58"/>
      <c r="ISN5" s="58"/>
      <c r="ISO5" s="58"/>
      <c r="ISP5" s="58"/>
      <c r="ISQ5" s="58"/>
      <c r="ISR5" s="58"/>
      <c r="ISS5" s="58"/>
      <c r="IST5" s="58"/>
      <c r="ISU5" s="58"/>
      <c r="ISV5" s="58"/>
      <c r="ISW5" s="58"/>
      <c r="ISX5" s="58"/>
      <c r="ISY5" s="58"/>
      <c r="ISZ5" s="58"/>
      <c r="ITA5" s="58"/>
      <c r="ITB5" s="58"/>
      <c r="ITC5" s="58"/>
      <c r="ITD5" s="58"/>
      <c r="ITE5" s="58"/>
      <c r="ITF5" s="58"/>
      <c r="ITG5" s="58"/>
      <c r="ITH5" s="58"/>
      <c r="ITI5" s="58"/>
      <c r="ITJ5" s="58"/>
      <c r="ITK5" s="58"/>
      <c r="ITL5" s="58"/>
      <c r="ITM5" s="58"/>
      <c r="ITN5" s="58"/>
      <c r="ITO5" s="58"/>
      <c r="ITP5" s="58"/>
      <c r="ITQ5" s="58"/>
      <c r="ITR5" s="58"/>
      <c r="ITS5" s="58"/>
      <c r="ITT5" s="58"/>
      <c r="ITU5" s="58"/>
      <c r="ITV5" s="58"/>
      <c r="ITW5" s="58"/>
      <c r="ITX5" s="58"/>
      <c r="ITY5" s="58"/>
      <c r="ITZ5" s="58"/>
      <c r="IUA5" s="58"/>
      <c r="IUB5" s="58"/>
      <c r="IUC5" s="58"/>
      <c r="IUD5" s="58"/>
      <c r="IUE5" s="58"/>
      <c r="IUF5" s="58"/>
      <c r="IUG5" s="58"/>
      <c r="IUH5" s="58"/>
      <c r="IUI5" s="58"/>
      <c r="IUJ5" s="58"/>
      <c r="IUK5" s="58"/>
      <c r="IUL5" s="58"/>
      <c r="IUM5" s="58"/>
      <c r="IUN5" s="58"/>
      <c r="IUO5" s="58"/>
      <c r="IUP5" s="58"/>
      <c r="IUQ5" s="58"/>
      <c r="IUR5" s="58"/>
      <c r="IUS5" s="58"/>
      <c r="IUT5" s="58"/>
      <c r="IUU5" s="58"/>
      <c r="IUV5" s="58"/>
      <c r="IUW5" s="58"/>
      <c r="IUX5" s="58"/>
      <c r="IUY5" s="58"/>
      <c r="IUZ5" s="58"/>
      <c r="IVA5" s="58"/>
      <c r="IVB5" s="58"/>
      <c r="IVC5" s="58"/>
      <c r="IVD5" s="58"/>
      <c r="IVE5" s="58"/>
      <c r="IVF5" s="58"/>
      <c r="IVG5" s="58"/>
      <c r="IVH5" s="58"/>
      <c r="IVI5" s="58"/>
      <c r="IVJ5" s="58"/>
      <c r="IVK5" s="58"/>
      <c r="IVL5" s="58"/>
      <c r="IVM5" s="58"/>
      <c r="IVN5" s="58"/>
      <c r="IVO5" s="58"/>
      <c r="IVP5" s="58"/>
      <c r="IVQ5" s="58"/>
      <c r="IVR5" s="58"/>
      <c r="IVS5" s="58"/>
      <c r="IVT5" s="58"/>
      <c r="IVU5" s="58"/>
      <c r="IVV5" s="58"/>
      <c r="IVW5" s="58"/>
      <c r="IVX5" s="58"/>
      <c r="IVY5" s="58"/>
      <c r="IVZ5" s="58"/>
      <c r="IWA5" s="58"/>
      <c r="IWB5" s="58"/>
      <c r="IWC5" s="58"/>
      <c r="IWD5" s="58"/>
      <c r="IWE5" s="58"/>
      <c r="IWF5" s="58"/>
      <c r="IWG5" s="58"/>
      <c r="IWH5" s="58"/>
      <c r="IWI5" s="58"/>
      <c r="IWJ5" s="58"/>
      <c r="IWK5" s="58"/>
      <c r="IWL5" s="58"/>
      <c r="IWM5" s="58"/>
      <c r="IWN5" s="58"/>
      <c r="IWO5" s="58"/>
      <c r="IWP5" s="58"/>
      <c r="IWQ5" s="58"/>
      <c r="IWR5" s="58"/>
      <c r="IWS5" s="58"/>
      <c r="IWT5" s="58"/>
      <c r="IWU5" s="58"/>
      <c r="IWV5" s="58"/>
      <c r="IWW5" s="58"/>
      <c r="IWX5" s="58"/>
      <c r="IWY5" s="58"/>
      <c r="IWZ5" s="58"/>
      <c r="IXA5" s="58"/>
      <c r="IXB5" s="58"/>
      <c r="IXC5" s="58"/>
      <c r="IXD5" s="58"/>
      <c r="IXE5" s="58"/>
      <c r="IXF5" s="58"/>
      <c r="IXG5" s="58"/>
      <c r="IXH5" s="58"/>
      <c r="IXI5" s="58"/>
      <c r="IXJ5" s="58"/>
      <c r="IXK5" s="58"/>
      <c r="IXL5" s="58"/>
      <c r="IXM5" s="58"/>
      <c r="IXN5" s="58"/>
      <c r="IXO5" s="58"/>
      <c r="IXP5" s="58"/>
      <c r="IXQ5" s="58"/>
      <c r="IXR5" s="58"/>
      <c r="IXS5" s="58"/>
      <c r="IXT5" s="58"/>
      <c r="IXU5" s="58"/>
      <c r="IXV5" s="58"/>
      <c r="IXW5" s="58"/>
      <c r="IXX5" s="58"/>
      <c r="IXY5" s="58"/>
      <c r="IXZ5" s="58"/>
      <c r="IYA5" s="58"/>
      <c r="IYB5" s="58"/>
      <c r="IYC5" s="58"/>
      <c r="IYD5" s="58"/>
      <c r="IYE5" s="58"/>
      <c r="IYF5" s="58"/>
      <c r="IYG5" s="58"/>
      <c r="IYH5" s="58"/>
      <c r="IYI5" s="58"/>
      <c r="IYJ5" s="58"/>
      <c r="IYK5" s="58"/>
      <c r="IYL5" s="58"/>
      <c r="IYM5" s="58"/>
      <c r="IYN5" s="58"/>
      <c r="IYO5" s="58"/>
      <c r="IYP5" s="58"/>
      <c r="IYQ5" s="58"/>
      <c r="IYR5" s="58"/>
      <c r="IYS5" s="58"/>
      <c r="IYT5" s="58"/>
      <c r="IYU5" s="58"/>
      <c r="IYV5" s="58"/>
      <c r="IYW5" s="58"/>
      <c r="IYX5" s="58"/>
      <c r="IYY5" s="58"/>
      <c r="IYZ5" s="58"/>
      <c r="IZA5" s="58"/>
      <c r="IZB5" s="58"/>
      <c r="IZC5" s="58"/>
      <c r="IZD5" s="58"/>
      <c r="IZE5" s="58"/>
      <c r="IZF5" s="58"/>
      <c r="IZG5" s="58"/>
      <c r="IZH5" s="58"/>
      <c r="IZI5" s="58"/>
      <c r="IZJ5" s="58"/>
      <c r="IZK5" s="58"/>
      <c r="IZL5" s="58"/>
      <c r="IZM5" s="58"/>
      <c r="IZN5" s="58"/>
      <c r="IZO5" s="58"/>
      <c r="IZP5" s="58"/>
      <c r="IZQ5" s="58"/>
      <c r="IZR5" s="58"/>
      <c r="IZS5" s="58"/>
      <c r="IZT5" s="58"/>
      <c r="IZU5" s="58"/>
      <c r="IZV5" s="58"/>
      <c r="IZW5" s="58"/>
      <c r="IZX5" s="58"/>
      <c r="IZY5" s="58"/>
      <c r="IZZ5" s="58"/>
      <c r="JAA5" s="58"/>
      <c r="JAB5" s="58"/>
      <c r="JAC5" s="58"/>
      <c r="JAD5" s="58"/>
      <c r="JAE5" s="58"/>
      <c r="JAF5" s="58"/>
      <c r="JAG5" s="58"/>
      <c r="JAH5" s="58"/>
      <c r="JAI5" s="58"/>
      <c r="JAJ5" s="58"/>
      <c r="JAK5" s="58"/>
      <c r="JAL5" s="58"/>
      <c r="JAM5" s="58"/>
      <c r="JAN5" s="58"/>
      <c r="JAO5" s="58"/>
      <c r="JAP5" s="58"/>
      <c r="JAQ5" s="58"/>
      <c r="JAR5" s="58"/>
      <c r="JAS5" s="58"/>
      <c r="JAT5" s="58"/>
      <c r="JAU5" s="58"/>
      <c r="JAV5" s="58"/>
      <c r="JAW5" s="58"/>
      <c r="JAX5" s="58"/>
      <c r="JAY5" s="58"/>
      <c r="JAZ5" s="58"/>
      <c r="JBA5" s="58"/>
      <c r="JBB5" s="58"/>
      <c r="JBC5" s="58"/>
      <c r="JBD5" s="58"/>
      <c r="JBE5" s="58"/>
      <c r="JBF5" s="58"/>
      <c r="JBG5" s="58"/>
      <c r="JBH5" s="58"/>
      <c r="JBI5" s="58"/>
      <c r="JBJ5" s="58"/>
      <c r="JBK5" s="58"/>
      <c r="JBL5" s="58"/>
      <c r="JBM5" s="58"/>
      <c r="JBN5" s="58"/>
      <c r="JBO5" s="58"/>
      <c r="JBP5" s="58"/>
      <c r="JBQ5" s="58"/>
      <c r="JBR5" s="58"/>
      <c r="JBS5" s="58"/>
      <c r="JBT5" s="58"/>
      <c r="JBU5" s="58"/>
      <c r="JBV5" s="58"/>
      <c r="JBW5" s="58"/>
      <c r="JBX5" s="58"/>
      <c r="JBY5" s="58"/>
      <c r="JBZ5" s="58"/>
      <c r="JCA5" s="58"/>
      <c r="JCB5" s="58"/>
      <c r="JCC5" s="58"/>
      <c r="JCD5" s="58"/>
      <c r="JCE5" s="58"/>
      <c r="JCF5" s="58"/>
      <c r="JCG5" s="58"/>
      <c r="JCH5" s="58"/>
      <c r="JCI5" s="58"/>
      <c r="JCJ5" s="58"/>
      <c r="JCK5" s="58"/>
      <c r="JCL5" s="58"/>
      <c r="JCM5" s="58"/>
      <c r="JCN5" s="58"/>
      <c r="JCO5" s="58"/>
      <c r="JCP5" s="58"/>
      <c r="JCQ5" s="58"/>
      <c r="JCR5" s="58"/>
      <c r="JCS5" s="58"/>
      <c r="JCT5" s="58"/>
      <c r="JCU5" s="58"/>
      <c r="JCV5" s="58"/>
      <c r="JCW5" s="58"/>
      <c r="JCX5" s="58"/>
      <c r="JCY5" s="58"/>
      <c r="JCZ5" s="58"/>
      <c r="JDA5" s="58"/>
      <c r="JDB5" s="58"/>
      <c r="JDC5" s="58"/>
      <c r="JDD5" s="58"/>
      <c r="JDE5" s="58"/>
      <c r="JDF5" s="58"/>
      <c r="JDG5" s="58"/>
      <c r="JDH5" s="58"/>
      <c r="JDI5" s="58"/>
      <c r="JDJ5" s="58"/>
      <c r="JDK5" s="58"/>
      <c r="JDL5" s="58"/>
      <c r="JDM5" s="58"/>
      <c r="JDN5" s="58"/>
      <c r="JDO5" s="58"/>
      <c r="JDP5" s="58"/>
      <c r="JDQ5" s="58"/>
      <c r="JDR5" s="58"/>
      <c r="JDS5" s="58"/>
      <c r="JDT5" s="58"/>
      <c r="JDU5" s="58"/>
      <c r="JDV5" s="58"/>
      <c r="JDW5" s="58"/>
      <c r="JDX5" s="58"/>
      <c r="JDY5" s="58"/>
      <c r="JDZ5" s="58"/>
      <c r="JEA5" s="58"/>
      <c r="JEB5" s="58"/>
      <c r="JEC5" s="58"/>
      <c r="JED5" s="58"/>
      <c r="JEE5" s="58"/>
      <c r="JEF5" s="58"/>
      <c r="JEG5" s="58"/>
      <c r="JEH5" s="58"/>
      <c r="JEI5" s="58"/>
      <c r="JEJ5" s="58"/>
      <c r="JEK5" s="58"/>
      <c r="JEL5" s="58"/>
      <c r="JEM5" s="58"/>
      <c r="JEN5" s="58"/>
      <c r="JEO5" s="58"/>
      <c r="JEP5" s="58"/>
      <c r="JEQ5" s="58"/>
      <c r="JER5" s="58"/>
      <c r="JES5" s="58"/>
      <c r="JET5" s="58"/>
      <c r="JEU5" s="58"/>
      <c r="JEV5" s="58"/>
      <c r="JEW5" s="58"/>
      <c r="JEX5" s="58"/>
      <c r="JEY5" s="58"/>
      <c r="JEZ5" s="58"/>
      <c r="JFA5" s="58"/>
      <c r="JFB5" s="58"/>
      <c r="JFC5" s="58"/>
      <c r="JFD5" s="58"/>
      <c r="JFE5" s="58"/>
      <c r="JFF5" s="58"/>
      <c r="JFG5" s="58"/>
      <c r="JFH5" s="58"/>
      <c r="JFI5" s="58"/>
      <c r="JFJ5" s="58"/>
      <c r="JFK5" s="58"/>
      <c r="JFL5" s="58"/>
      <c r="JFM5" s="58"/>
      <c r="JFN5" s="58"/>
      <c r="JFO5" s="58"/>
      <c r="JFP5" s="58"/>
      <c r="JFQ5" s="58"/>
      <c r="JFR5" s="58"/>
      <c r="JFS5" s="58"/>
      <c r="JFT5" s="58"/>
      <c r="JFU5" s="58"/>
      <c r="JFV5" s="58"/>
      <c r="JFW5" s="58"/>
      <c r="JFX5" s="58"/>
      <c r="JFY5" s="58"/>
      <c r="JFZ5" s="58"/>
      <c r="JGA5" s="58"/>
      <c r="JGB5" s="58"/>
      <c r="JGC5" s="58"/>
      <c r="JGD5" s="58"/>
      <c r="JGE5" s="58"/>
      <c r="JGF5" s="58"/>
      <c r="JGG5" s="58"/>
      <c r="JGH5" s="58"/>
      <c r="JGI5" s="58"/>
      <c r="JGJ5" s="58"/>
      <c r="JGK5" s="58"/>
      <c r="JGL5" s="58"/>
      <c r="JGM5" s="58"/>
      <c r="JGN5" s="58"/>
      <c r="JGO5" s="58"/>
      <c r="JGP5" s="58"/>
      <c r="JGQ5" s="58"/>
      <c r="JGR5" s="58"/>
      <c r="JGS5" s="58"/>
      <c r="JGT5" s="58"/>
      <c r="JGU5" s="58"/>
      <c r="JGV5" s="58"/>
      <c r="JGW5" s="58"/>
      <c r="JGX5" s="58"/>
      <c r="JGY5" s="58"/>
      <c r="JGZ5" s="58"/>
      <c r="JHA5" s="58"/>
      <c r="JHB5" s="58"/>
      <c r="JHC5" s="58"/>
      <c r="JHD5" s="58"/>
      <c r="JHE5" s="58"/>
      <c r="JHF5" s="58"/>
      <c r="JHG5" s="58"/>
      <c r="JHH5" s="58"/>
      <c r="JHI5" s="58"/>
      <c r="JHJ5" s="58"/>
      <c r="JHK5" s="58"/>
      <c r="JHL5" s="58"/>
      <c r="JHM5" s="58"/>
      <c r="JHN5" s="58"/>
      <c r="JHO5" s="58"/>
      <c r="JHP5" s="58"/>
      <c r="JHQ5" s="58"/>
      <c r="JHR5" s="58"/>
      <c r="JHS5" s="58"/>
      <c r="JHT5" s="58"/>
      <c r="JHU5" s="58"/>
      <c r="JHV5" s="58"/>
      <c r="JHW5" s="58"/>
      <c r="JHX5" s="58"/>
      <c r="JHY5" s="58"/>
      <c r="JHZ5" s="58"/>
      <c r="JIA5" s="58"/>
      <c r="JIB5" s="58"/>
      <c r="JIC5" s="58"/>
      <c r="JID5" s="58"/>
      <c r="JIE5" s="58"/>
      <c r="JIF5" s="58"/>
      <c r="JIG5" s="58"/>
      <c r="JIH5" s="58"/>
      <c r="JII5" s="58"/>
      <c r="JIJ5" s="58"/>
      <c r="JIK5" s="58"/>
      <c r="JIL5" s="58"/>
      <c r="JIM5" s="58"/>
      <c r="JIN5" s="58"/>
      <c r="JIO5" s="58"/>
      <c r="JIP5" s="58"/>
      <c r="JIQ5" s="58"/>
      <c r="JIR5" s="58"/>
      <c r="JIS5" s="58"/>
      <c r="JIT5" s="58"/>
      <c r="JIU5" s="58"/>
      <c r="JIV5" s="58"/>
      <c r="JIW5" s="58"/>
      <c r="JIX5" s="58"/>
      <c r="JIY5" s="58"/>
      <c r="JIZ5" s="58"/>
      <c r="JJA5" s="58"/>
      <c r="JJB5" s="58"/>
      <c r="JJC5" s="58"/>
      <c r="JJD5" s="58"/>
      <c r="JJE5" s="58"/>
      <c r="JJF5" s="58"/>
      <c r="JJG5" s="58"/>
      <c r="JJH5" s="58"/>
      <c r="JJI5" s="58"/>
      <c r="JJJ5" s="58"/>
      <c r="JJK5" s="58"/>
      <c r="JJL5" s="58"/>
      <c r="JJM5" s="58"/>
      <c r="JJN5" s="58"/>
      <c r="JJO5" s="58"/>
      <c r="JJP5" s="58"/>
      <c r="JJQ5" s="58"/>
      <c r="JJR5" s="58"/>
      <c r="JJS5" s="58"/>
      <c r="JJT5" s="58"/>
      <c r="JJU5" s="58"/>
      <c r="JJV5" s="58"/>
      <c r="JJW5" s="58"/>
      <c r="JJX5" s="58"/>
      <c r="JJY5" s="58"/>
      <c r="JJZ5" s="58"/>
      <c r="JKA5" s="58"/>
      <c r="JKB5" s="58"/>
      <c r="JKC5" s="58"/>
      <c r="JKD5" s="58"/>
      <c r="JKE5" s="58"/>
      <c r="JKF5" s="58"/>
      <c r="JKG5" s="58"/>
      <c r="JKH5" s="58"/>
      <c r="JKI5" s="58"/>
      <c r="JKJ5" s="58"/>
      <c r="JKK5" s="58"/>
      <c r="JKL5" s="58"/>
      <c r="JKM5" s="58"/>
      <c r="JKN5" s="58"/>
      <c r="JKO5" s="58"/>
      <c r="JKP5" s="58"/>
      <c r="JKQ5" s="58"/>
      <c r="JKR5" s="58"/>
      <c r="JKS5" s="58"/>
      <c r="JKT5" s="58"/>
      <c r="JKU5" s="58"/>
      <c r="JKV5" s="58"/>
      <c r="JKW5" s="58"/>
      <c r="JKX5" s="58"/>
      <c r="JKY5" s="58"/>
      <c r="JKZ5" s="58"/>
      <c r="JLA5" s="58"/>
      <c r="JLB5" s="58"/>
      <c r="JLC5" s="58"/>
      <c r="JLD5" s="58"/>
      <c r="JLE5" s="58"/>
      <c r="JLF5" s="58"/>
      <c r="JLG5" s="58"/>
      <c r="JLH5" s="58"/>
      <c r="JLI5" s="58"/>
      <c r="JLJ5" s="58"/>
      <c r="JLK5" s="58"/>
      <c r="JLL5" s="58"/>
      <c r="JLM5" s="58"/>
      <c r="JLN5" s="58"/>
      <c r="JLO5" s="58"/>
      <c r="JLP5" s="58"/>
      <c r="JLQ5" s="58"/>
      <c r="JLR5" s="58"/>
      <c r="JLS5" s="58"/>
      <c r="JLT5" s="58"/>
      <c r="JLU5" s="58"/>
      <c r="JLV5" s="58"/>
      <c r="JLW5" s="58"/>
      <c r="JLX5" s="58"/>
      <c r="JLY5" s="58"/>
      <c r="JLZ5" s="58"/>
      <c r="JMA5" s="58"/>
      <c r="JMB5" s="58"/>
      <c r="JMC5" s="58"/>
      <c r="JMD5" s="58"/>
      <c r="JME5" s="58"/>
      <c r="JMF5" s="58"/>
      <c r="JMG5" s="58"/>
      <c r="JMH5" s="58"/>
      <c r="JMI5" s="58"/>
      <c r="JMJ5" s="58"/>
      <c r="JMK5" s="58"/>
      <c r="JML5" s="58"/>
      <c r="JMM5" s="58"/>
      <c r="JMN5" s="58"/>
      <c r="JMO5" s="58"/>
      <c r="JMP5" s="58"/>
      <c r="JMQ5" s="58"/>
      <c r="JMR5" s="58"/>
      <c r="JMS5" s="58"/>
      <c r="JMT5" s="58"/>
      <c r="JMU5" s="58"/>
      <c r="JMV5" s="58"/>
      <c r="JMW5" s="58"/>
      <c r="JMX5" s="58"/>
      <c r="JMY5" s="58"/>
      <c r="JMZ5" s="58"/>
      <c r="JNA5" s="58"/>
      <c r="JNB5" s="58"/>
      <c r="JNC5" s="58"/>
      <c r="JND5" s="58"/>
      <c r="JNE5" s="58"/>
      <c r="JNF5" s="58"/>
      <c r="JNG5" s="58"/>
      <c r="JNH5" s="58"/>
      <c r="JNI5" s="58"/>
      <c r="JNJ5" s="58"/>
      <c r="JNK5" s="58"/>
      <c r="JNL5" s="58"/>
      <c r="JNM5" s="58"/>
      <c r="JNN5" s="58"/>
      <c r="JNO5" s="58"/>
      <c r="JNP5" s="58"/>
      <c r="JNQ5" s="58"/>
      <c r="JNR5" s="58"/>
      <c r="JNS5" s="58"/>
      <c r="JNT5" s="58"/>
      <c r="JNU5" s="58"/>
      <c r="JNV5" s="58"/>
      <c r="JNW5" s="58"/>
      <c r="JNX5" s="58"/>
      <c r="JNY5" s="58"/>
      <c r="JNZ5" s="58"/>
      <c r="JOA5" s="58"/>
      <c r="JOB5" s="58"/>
      <c r="JOC5" s="58"/>
      <c r="JOD5" s="58"/>
      <c r="JOE5" s="58"/>
      <c r="JOF5" s="58"/>
      <c r="JOG5" s="58"/>
      <c r="JOH5" s="58"/>
      <c r="JOI5" s="58"/>
      <c r="JOJ5" s="58"/>
      <c r="JOK5" s="58"/>
      <c r="JOL5" s="58"/>
      <c r="JOM5" s="58"/>
      <c r="JON5" s="58"/>
      <c r="JOO5" s="58"/>
      <c r="JOP5" s="58"/>
      <c r="JOQ5" s="58"/>
      <c r="JOR5" s="58"/>
      <c r="JOS5" s="58"/>
      <c r="JOT5" s="58"/>
      <c r="JOU5" s="58"/>
      <c r="JOV5" s="58"/>
      <c r="JOW5" s="58"/>
      <c r="JOX5" s="58"/>
      <c r="JOY5" s="58"/>
      <c r="JOZ5" s="58"/>
      <c r="JPA5" s="58"/>
      <c r="JPB5" s="58"/>
      <c r="JPC5" s="58"/>
      <c r="JPD5" s="58"/>
      <c r="JPE5" s="58"/>
      <c r="JPF5" s="58"/>
      <c r="JPG5" s="58"/>
      <c r="JPH5" s="58"/>
      <c r="JPI5" s="58"/>
      <c r="JPJ5" s="58"/>
      <c r="JPK5" s="58"/>
      <c r="JPL5" s="58"/>
      <c r="JPM5" s="58"/>
      <c r="JPN5" s="58"/>
      <c r="JPO5" s="58"/>
      <c r="JPP5" s="58"/>
      <c r="JPQ5" s="58"/>
      <c r="JPR5" s="58"/>
      <c r="JPS5" s="58"/>
      <c r="JPT5" s="58"/>
      <c r="JPU5" s="58"/>
      <c r="JPV5" s="58"/>
      <c r="JPW5" s="58"/>
      <c r="JPX5" s="58"/>
      <c r="JPY5" s="58"/>
      <c r="JPZ5" s="58"/>
      <c r="JQA5" s="58"/>
      <c r="JQB5" s="58"/>
      <c r="JQC5" s="58"/>
      <c r="JQD5" s="58"/>
      <c r="JQE5" s="58"/>
      <c r="JQF5" s="58"/>
      <c r="JQG5" s="58"/>
      <c r="JQH5" s="58"/>
      <c r="JQI5" s="58"/>
      <c r="JQJ5" s="58"/>
      <c r="JQK5" s="58"/>
      <c r="JQL5" s="58"/>
      <c r="JQM5" s="58"/>
      <c r="JQN5" s="58"/>
      <c r="JQO5" s="58"/>
      <c r="JQP5" s="58"/>
      <c r="JQQ5" s="58"/>
      <c r="JQR5" s="58"/>
      <c r="JQS5" s="58"/>
      <c r="JQT5" s="58"/>
      <c r="JQU5" s="58"/>
      <c r="JQV5" s="58"/>
      <c r="JQW5" s="58"/>
      <c r="JQX5" s="58"/>
      <c r="JQY5" s="58"/>
      <c r="JQZ5" s="58"/>
      <c r="JRA5" s="58"/>
      <c r="JRB5" s="58"/>
      <c r="JRC5" s="58"/>
      <c r="JRD5" s="58"/>
      <c r="JRE5" s="58"/>
      <c r="JRF5" s="58"/>
      <c r="JRG5" s="58"/>
      <c r="JRH5" s="58"/>
      <c r="JRI5" s="58"/>
      <c r="JRJ5" s="58"/>
      <c r="JRK5" s="58"/>
      <c r="JRL5" s="58"/>
      <c r="JRM5" s="58"/>
      <c r="JRN5" s="58"/>
      <c r="JRO5" s="58"/>
      <c r="JRP5" s="58"/>
      <c r="JRQ5" s="58"/>
      <c r="JRR5" s="58"/>
      <c r="JRS5" s="58"/>
      <c r="JRT5" s="58"/>
      <c r="JRU5" s="58"/>
      <c r="JRV5" s="58"/>
      <c r="JRW5" s="58"/>
      <c r="JRX5" s="58"/>
      <c r="JRY5" s="58"/>
      <c r="JRZ5" s="58"/>
      <c r="JSA5" s="58"/>
      <c r="JSB5" s="58"/>
      <c r="JSC5" s="58"/>
      <c r="JSD5" s="58"/>
      <c r="JSE5" s="58"/>
      <c r="JSF5" s="58"/>
      <c r="JSG5" s="58"/>
      <c r="JSH5" s="58"/>
      <c r="JSI5" s="58"/>
      <c r="JSJ5" s="58"/>
      <c r="JSK5" s="58"/>
      <c r="JSL5" s="58"/>
      <c r="JSM5" s="58"/>
      <c r="JSN5" s="58"/>
      <c r="JSO5" s="58"/>
      <c r="JSP5" s="58"/>
      <c r="JSQ5" s="58"/>
      <c r="JSR5" s="58"/>
      <c r="JSS5" s="58"/>
      <c r="JST5" s="58"/>
      <c r="JSU5" s="58"/>
      <c r="JSV5" s="58"/>
      <c r="JSW5" s="58"/>
      <c r="JSX5" s="58"/>
      <c r="JSY5" s="58"/>
      <c r="JSZ5" s="58"/>
      <c r="JTA5" s="58"/>
      <c r="JTB5" s="58"/>
      <c r="JTC5" s="58"/>
      <c r="JTD5" s="58"/>
      <c r="JTE5" s="58"/>
      <c r="JTF5" s="58"/>
      <c r="JTG5" s="58"/>
      <c r="JTH5" s="58"/>
      <c r="JTI5" s="58"/>
      <c r="JTJ5" s="58"/>
      <c r="JTK5" s="58"/>
      <c r="JTL5" s="58"/>
      <c r="JTM5" s="58"/>
      <c r="JTN5" s="58"/>
      <c r="JTO5" s="58"/>
      <c r="JTP5" s="58"/>
      <c r="JTQ5" s="58"/>
      <c r="JTR5" s="58"/>
      <c r="JTS5" s="58"/>
      <c r="JTT5" s="58"/>
      <c r="JTU5" s="58"/>
      <c r="JTV5" s="58"/>
      <c r="JTW5" s="58"/>
      <c r="JTX5" s="58"/>
      <c r="JTY5" s="58"/>
      <c r="JTZ5" s="58"/>
      <c r="JUA5" s="58"/>
      <c r="JUB5" s="58"/>
      <c r="JUC5" s="58"/>
      <c r="JUD5" s="58"/>
      <c r="JUE5" s="58"/>
      <c r="JUF5" s="58"/>
      <c r="JUG5" s="58"/>
      <c r="JUH5" s="58"/>
      <c r="JUI5" s="58"/>
      <c r="JUJ5" s="58"/>
      <c r="JUK5" s="58"/>
      <c r="JUL5" s="58"/>
      <c r="JUM5" s="58"/>
      <c r="JUN5" s="58"/>
      <c r="JUO5" s="58"/>
      <c r="JUP5" s="58"/>
      <c r="JUQ5" s="58"/>
      <c r="JUR5" s="58"/>
      <c r="JUS5" s="58"/>
      <c r="JUT5" s="58"/>
      <c r="JUU5" s="58"/>
      <c r="JUV5" s="58"/>
      <c r="JUW5" s="58"/>
      <c r="JUX5" s="58"/>
      <c r="JUY5" s="58"/>
      <c r="JUZ5" s="58"/>
      <c r="JVA5" s="58"/>
      <c r="JVB5" s="58"/>
      <c r="JVC5" s="58"/>
      <c r="JVD5" s="58"/>
      <c r="JVE5" s="58"/>
      <c r="JVF5" s="58"/>
      <c r="JVG5" s="58"/>
      <c r="JVH5" s="58"/>
      <c r="JVI5" s="58"/>
      <c r="JVJ5" s="58"/>
      <c r="JVK5" s="58"/>
      <c r="JVL5" s="58"/>
      <c r="JVM5" s="58"/>
      <c r="JVN5" s="58"/>
      <c r="JVO5" s="58"/>
      <c r="JVP5" s="58"/>
      <c r="JVQ5" s="58"/>
      <c r="JVR5" s="58"/>
      <c r="JVS5" s="58"/>
      <c r="JVT5" s="58"/>
      <c r="JVU5" s="58"/>
      <c r="JVV5" s="58"/>
      <c r="JVW5" s="58"/>
      <c r="JVX5" s="58"/>
      <c r="JVY5" s="58"/>
      <c r="JVZ5" s="58"/>
      <c r="JWA5" s="58"/>
      <c r="JWB5" s="58"/>
      <c r="JWC5" s="58"/>
      <c r="JWD5" s="58"/>
      <c r="JWE5" s="58"/>
      <c r="JWF5" s="58"/>
      <c r="JWG5" s="58"/>
      <c r="JWH5" s="58"/>
      <c r="JWI5" s="58"/>
      <c r="JWJ5" s="58"/>
      <c r="JWK5" s="58"/>
      <c r="JWL5" s="58"/>
      <c r="JWM5" s="58"/>
      <c r="JWN5" s="58"/>
      <c r="JWO5" s="58"/>
      <c r="JWP5" s="58"/>
      <c r="JWQ5" s="58"/>
      <c r="JWR5" s="58"/>
      <c r="JWS5" s="58"/>
      <c r="JWT5" s="58"/>
      <c r="JWU5" s="58"/>
      <c r="JWV5" s="58"/>
      <c r="JWW5" s="58"/>
      <c r="JWX5" s="58"/>
      <c r="JWY5" s="58"/>
      <c r="JWZ5" s="58"/>
      <c r="JXA5" s="58"/>
      <c r="JXB5" s="58"/>
      <c r="JXC5" s="58"/>
      <c r="JXD5" s="58"/>
      <c r="JXE5" s="58"/>
      <c r="JXF5" s="58"/>
      <c r="JXG5" s="58"/>
      <c r="JXH5" s="58"/>
      <c r="JXI5" s="58"/>
      <c r="JXJ5" s="58"/>
      <c r="JXK5" s="58"/>
      <c r="JXL5" s="58"/>
      <c r="JXM5" s="58"/>
      <c r="JXN5" s="58"/>
      <c r="JXO5" s="58"/>
      <c r="JXP5" s="58"/>
      <c r="JXQ5" s="58"/>
      <c r="JXR5" s="58"/>
      <c r="JXS5" s="58"/>
      <c r="JXT5" s="58"/>
      <c r="JXU5" s="58"/>
      <c r="JXV5" s="58"/>
      <c r="JXW5" s="58"/>
      <c r="JXX5" s="58"/>
      <c r="JXY5" s="58"/>
      <c r="JXZ5" s="58"/>
      <c r="JYA5" s="58"/>
      <c r="JYB5" s="58"/>
      <c r="JYC5" s="58"/>
      <c r="JYD5" s="58"/>
      <c r="JYE5" s="58"/>
      <c r="JYF5" s="58"/>
      <c r="JYG5" s="58"/>
      <c r="JYH5" s="58"/>
      <c r="JYI5" s="58"/>
      <c r="JYJ5" s="58"/>
      <c r="JYK5" s="58"/>
      <c r="JYL5" s="58"/>
      <c r="JYM5" s="58"/>
      <c r="JYN5" s="58"/>
      <c r="JYO5" s="58"/>
      <c r="JYP5" s="58"/>
      <c r="JYQ5" s="58"/>
      <c r="JYR5" s="58"/>
      <c r="JYS5" s="58"/>
      <c r="JYT5" s="58"/>
      <c r="JYU5" s="58"/>
      <c r="JYV5" s="58"/>
      <c r="JYW5" s="58"/>
      <c r="JYX5" s="58"/>
      <c r="JYY5" s="58"/>
      <c r="JYZ5" s="58"/>
      <c r="JZA5" s="58"/>
      <c r="JZB5" s="58"/>
      <c r="JZC5" s="58"/>
      <c r="JZD5" s="58"/>
      <c r="JZE5" s="58"/>
      <c r="JZF5" s="58"/>
      <c r="JZG5" s="58"/>
      <c r="JZH5" s="58"/>
      <c r="JZI5" s="58"/>
      <c r="JZJ5" s="58"/>
      <c r="JZK5" s="58"/>
      <c r="JZL5" s="58"/>
      <c r="JZM5" s="58"/>
      <c r="JZN5" s="58"/>
      <c r="JZO5" s="58"/>
      <c r="JZP5" s="58"/>
      <c r="JZQ5" s="58"/>
      <c r="JZR5" s="58"/>
      <c r="JZS5" s="58"/>
      <c r="JZT5" s="58"/>
      <c r="JZU5" s="58"/>
      <c r="JZV5" s="58"/>
      <c r="JZW5" s="58"/>
      <c r="JZX5" s="58"/>
      <c r="JZY5" s="58"/>
      <c r="JZZ5" s="58"/>
      <c r="KAA5" s="58"/>
      <c r="KAB5" s="58"/>
      <c r="KAC5" s="58"/>
      <c r="KAD5" s="58"/>
      <c r="KAE5" s="58"/>
      <c r="KAF5" s="58"/>
      <c r="KAG5" s="58"/>
      <c r="KAH5" s="58"/>
      <c r="KAI5" s="58"/>
      <c r="KAJ5" s="58"/>
      <c r="KAK5" s="58"/>
      <c r="KAL5" s="58"/>
      <c r="KAM5" s="58"/>
      <c r="KAN5" s="58"/>
      <c r="KAO5" s="58"/>
      <c r="KAP5" s="58"/>
      <c r="KAQ5" s="58"/>
      <c r="KAR5" s="58"/>
      <c r="KAS5" s="58"/>
      <c r="KAT5" s="58"/>
      <c r="KAU5" s="58"/>
      <c r="KAV5" s="58"/>
      <c r="KAW5" s="58"/>
      <c r="KAX5" s="58"/>
      <c r="KAY5" s="58"/>
      <c r="KAZ5" s="58"/>
      <c r="KBA5" s="58"/>
      <c r="KBB5" s="58"/>
      <c r="KBC5" s="58"/>
      <c r="KBD5" s="58"/>
      <c r="KBE5" s="58"/>
      <c r="KBF5" s="58"/>
      <c r="KBG5" s="58"/>
      <c r="KBH5" s="58"/>
      <c r="KBI5" s="58"/>
      <c r="KBJ5" s="58"/>
      <c r="KBK5" s="58"/>
      <c r="KBL5" s="58"/>
      <c r="KBM5" s="58"/>
      <c r="KBN5" s="58"/>
      <c r="KBO5" s="58"/>
      <c r="KBP5" s="58"/>
      <c r="KBQ5" s="58"/>
      <c r="KBR5" s="58"/>
      <c r="KBS5" s="58"/>
      <c r="KBT5" s="58"/>
      <c r="KBU5" s="58"/>
      <c r="KBV5" s="58"/>
      <c r="KBW5" s="58"/>
      <c r="KBX5" s="58"/>
      <c r="KBY5" s="58"/>
      <c r="KBZ5" s="58"/>
      <c r="KCA5" s="58"/>
      <c r="KCB5" s="58"/>
      <c r="KCC5" s="58"/>
      <c r="KCD5" s="58"/>
      <c r="KCE5" s="58"/>
      <c r="KCF5" s="58"/>
      <c r="KCG5" s="58"/>
      <c r="KCH5" s="58"/>
      <c r="KCI5" s="58"/>
      <c r="KCJ5" s="58"/>
      <c r="KCK5" s="58"/>
      <c r="KCL5" s="58"/>
      <c r="KCM5" s="58"/>
      <c r="KCN5" s="58"/>
      <c r="KCO5" s="58"/>
      <c r="KCP5" s="58"/>
      <c r="KCQ5" s="58"/>
      <c r="KCR5" s="58"/>
      <c r="KCS5" s="58"/>
      <c r="KCT5" s="58"/>
      <c r="KCU5" s="58"/>
      <c r="KCV5" s="58"/>
      <c r="KCW5" s="58"/>
      <c r="KCX5" s="58"/>
      <c r="KCY5" s="58"/>
      <c r="KCZ5" s="58"/>
      <c r="KDA5" s="58"/>
      <c r="KDB5" s="58"/>
      <c r="KDC5" s="58"/>
      <c r="KDD5" s="58"/>
      <c r="KDE5" s="58"/>
      <c r="KDF5" s="58"/>
      <c r="KDG5" s="58"/>
      <c r="KDH5" s="58"/>
      <c r="KDI5" s="58"/>
      <c r="KDJ5" s="58"/>
      <c r="KDK5" s="58"/>
      <c r="KDL5" s="58"/>
      <c r="KDM5" s="58"/>
      <c r="KDN5" s="58"/>
      <c r="KDO5" s="58"/>
      <c r="KDP5" s="58"/>
      <c r="KDQ5" s="58"/>
      <c r="KDR5" s="58"/>
      <c r="KDS5" s="58"/>
      <c r="KDT5" s="58"/>
      <c r="KDU5" s="58"/>
      <c r="KDV5" s="58"/>
      <c r="KDW5" s="58"/>
      <c r="KDX5" s="58"/>
      <c r="KDY5" s="58"/>
      <c r="KDZ5" s="58"/>
      <c r="KEA5" s="58"/>
      <c r="KEB5" s="58"/>
      <c r="KEC5" s="58"/>
      <c r="KED5" s="58"/>
      <c r="KEE5" s="58"/>
      <c r="KEF5" s="58"/>
      <c r="KEG5" s="58"/>
      <c r="KEH5" s="58"/>
      <c r="KEI5" s="58"/>
      <c r="KEJ5" s="58"/>
      <c r="KEK5" s="58"/>
      <c r="KEL5" s="58"/>
      <c r="KEM5" s="58"/>
      <c r="KEN5" s="58"/>
      <c r="KEO5" s="58"/>
      <c r="KEP5" s="58"/>
      <c r="KEQ5" s="58"/>
      <c r="KER5" s="58"/>
      <c r="KES5" s="58"/>
      <c r="KET5" s="58"/>
      <c r="KEU5" s="58"/>
      <c r="KEV5" s="58"/>
      <c r="KEW5" s="58"/>
      <c r="KEX5" s="58"/>
      <c r="KEY5" s="58"/>
      <c r="KEZ5" s="58"/>
      <c r="KFA5" s="58"/>
      <c r="KFB5" s="58"/>
      <c r="KFC5" s="58"/>
      <c r="KFD5" s="58"/>
      <c r="KFE5" s="58"/>
      <c r="KFF5" s="58"/>
      <c r="KFG5" s="58"/>
      <c r="KFH5" s="58"/>
      <c r="KFI5" s="58"/>
      <c r="KFJ5" s="58"/>
      <c r="KFK5" s="58"/>
      <c r="KFL5" s="58"/>
      <c r="KFM5" s="58"/>
      <c r="KFN5" s="58"/>
      <c r="KFO5" s="58"/>
      <c r="KFP5" s="58"/>
      <c r="KFQ5" s="58"/>
      <c r="KFR5" s="58"/>
      <c r="KFS5" s="58"/>
      <c r="KFT5" s="58"/>
      <c r="KFU5" s="58"/>
      <c r="KFV5" s="58"/>
      <c r="KFW5" s="58"/>
      <c r="KFX5" s="58"/>
      <c r="KFY5" s="58"/>
      <c r="KFZ5" s="58"/>
      <c r="KGA5" s="58"/>
      <c r="KGB5" s="58"/>
      <c r="KGC5" s="58"/>
      <c r="KGD5" s="58"/>
      <c r="KGE5" s="58"/>
      <c r="KGF5" s="58"/>
      <c r="KGG5" s="58"/>
      <c r="KGH5" s="58"/>
      <c r="KGI5" s="58"/>
      <c r="KGJ5" s="58"/>
      <c r="KGK5" s="58"/>
      <c r="KGL5" s="58"/>
      <c r="KGM5" s="58"/>
      <c r="KGN5" s="58"/>
      <c r="KGO5" s="58"/>
      <c r="KGP5" s="58"/>
      <c r="KGQ5" s="58"/>
      <c r="KGR5" s="58"/>
      <c r="KGS5" s="58"/>
      <c r="KGT5" s="58"/>
      <c r="KGU5" s="58"/>
      <c r="KGV5" s="58"/>
      <c r="KGW5" s="58"/>
      <c r="KGX5" s="58"/>
      <c r="KGY5" s="58"/>
      <c r="KGZ5" s="58"/>
      <c r="KHA5" s="58"/>
      <c r="KHB5" s="58"/>
      <c r="KHC5" s="58"/>
      <c r="KHD5" s="58"/>
      <c r="KHE5" s="58"/>
      <c r="KHF5" s="58"/>
      <c r="KHG5" s="58"/>
      <c r="KHH5" s="58"/>
      <c r="KHI5" s="58"/>
      <c r="KHJ5" s="58"/>
      <c r="KHK5" s="58"/>
      <c r="KHL5" s="58"/>
      <c r="KHM5" s="58"/>
      <c r="KHN5" s="58"/>
      <c r="KHO5" s="58"/>
      <c r="KHP5" s="58"/>
      <c r="KHQ5" s="58"/>
      <c r="KHR5" s="58"/>
      <c r="KHS5" s="58"/>
      <c r="KHT5" s="58"/>
      <c r="KHU5" s="58"/>
      <c r="KHV5" s="58"/>
      <c r="KHW5" s="58"/>
      <c r="KHX5" s="58"/>
      <c r="KHY5" s="58"/>
      <c r="KHZ5" s="58"/>
      <c r="KIA5" s="58"/>
      <c r="KIB5" s="58"/>
      <c r="KIC5" s="58"/>
      <c r="KID5" s="58"/>
      <c r="KIE5" s="58"/>
      <c r="KIF5" s="58"/>
      <c r="KIG5" s="58"/>
      <c r="KIH5" s="58"/>
      <c r="KII5" s="58"/>
      <c r="KIJ5" s="58"/>
      <c r="KIK5" s="58"/>
      <c r="KIL5" s="58"/>
      <c r="KIM5" s="58"/>
      <c r="KIN5" s="58"/>
      <c r="KIO5" s="58"/>
      <c r="KIP5" s="58"/>
      <c r="KIQ5" s="58"/>
      <c r="KIR5" s="58"/>
      <c r="KIS5" s="58"/>
      <c r="KIT5" s="58"/>
      <c r="KIU5" s="58"/>
      <c r="KIV5" s="58"/>
      <c r="KIW5" s="58"/>
      <c r="KIX5" s="58"/>
      <c r="KIY5" s="58"/>
      <c r="KIZ5" s="58"/>
      <c r="KJA5" s="58"/>
      <c r="KJB5" s="58"/>
      <c r="KJC5" s="58"/>
      <c r="KJD5" s="58"/>
      <c r="KJE5" s="58"/>
      <c r="KJF5" s="58"/>
      <c r="KJG5" s="58"/>
      <c r="KJH5" s="58"/>
      <c r="KJI5" s="58"/>
      <c r="KJJ5" s="58"/>
      <c r="KJK5" s="58"/>
      <c r="KJL5" s="58"/>
      <c r="KJM5" s="58"/>
      <c r="KJN5" s="58"/>
      <c r="KJO5" s="58"/>
      <c r="KJP5" s="58"/>
      <c r="KJQ5" s="58"/>
      <c r="KJR5" s="58"/>
      <c r="KJS5" s="58"/>
      <c r="KJT5" s="58"/>
      <c r="KJU5" s="58"/>
      <c r="KJV5" s="58"/>
      <c r="KJW5" s="58"/>
      <c r="KJX5" s="58"/>
      <c r="KJY5" s="58"/>
      <c r="KJZ5" s="58"/>
      <c r="KKA5" s="58"/>
      <c r="KKB5" s="58"/>
      <c r="KKC5" s="58"/>
      <c r="KKD5" s="58"/>
      <c r="KKE5" s="58"/>
      <c r="KKF5" s="58"/>
      <c r="KKG5" s="58"/>
      <c r="KKH5" s="58"/>
      <c r="KKI5" s="58"/>
      <c r="KKJ5" s="58"/>
      <c r="KKK5" s="58"/>
      <c r="KKL5" s="58"/>
      <c r="KKM5" s="58"/>
      <c r="KKN5" s="58"/>
      <c r="KKO5" s="58"/>
      <c r="KKP5" s="58"/>
      <c r="KKQ5" s="58"/>
      <c r="KKR5" s="58"/>
      <c r="KKS5" s="58"/>
      <c r="KKT5" s="58"/>
      <c r="KKU5" s="58"/>
      <c r="KKV5" s="58"/>
      <c r="KKW5" s="58"/>
      <c r="KKX5" s="58"/>
      <c r="KKY5" s="58"/>
      <c r="KKZ5" s="58"/>
      <c r="KLA5" s="58"/>
      <c r="KLB5" s="58"/>
      <c r="KLC5" s="58"/>
      <c r="KLD5" s="58"/>
      <c r="KLE5" s="58"/>
      <c r="KLF5" s="58"/>
      <c r="KLG5" s="58"/>
      <c r="KLH5" s="58"/>
      <c r="KLI5" s="58"/>
      <c r="KLJ5" s="58"/>
      <c r="KLK5" s="58"/>
      <c r="KLL5" s="58"/>
      <c r="KLM5" s="58"/>
      <c r="KLN5" s="58"/>
      <c r="KLO5" s="58"/>
      <c r="KLP5" s="58"/>
      <c r="KLQ5" s="58"/>
      <c r="KLR5" s="58"/>
      <c r="KLS5" s="58"/>
      <c r="KLT5" s="58"/>
      <c r="KLU5" s="58"/>
      <c r="KLV5" s="58"/>
      <c r="KLW5" s="58"/>
      <c r="KLX5" s="58"/>
      <c r="KLY5" s="58"/>
      <c r="KLZ5" s="58"/>
      <c r="KMA5" s="58"/>
      <c r="KMB5" s="58"/>
      <c r="KMC5" s="58"/>
      <c r="KMD5" s="58"/>
      <c r="KME5" s="58"/>
      <c r="KMF5" s="58"/>
      <c r="KMG5" s="58"/>
      <c r="KMH5" s="58"/>
      <c r="KMI5" s="58"/>
      <c r="KMJ5" s="58"/>
      <c r="KMK5" s="58"/>
      <c r="KML5" s="58"/>
      <c r="KMM5" s="58"/>
      <c r="KMN5" s="58"/>
      <c r="KMO5" s="58"/>
      <c r="KMP5" s="58"/>
      <c r="KMQ5" s="58"/>
      <c r="KMR5" s="58"/>
      <c r="KMS5" s="58"/>
      <c r="KMT5" s="58"/>
      <c r="KMU5" s="58"/>
      <c r="KMV5" s="58"/>
      <c r="KMW5" s="58"/>
      <c r="KMX5" s="58"/>
      <c r="KMY5" s="58"/>
      <c r="KMZ5" s="58"/>
      <c r="KNA5" s="58"/>
      <c r="KNB5" s="58"/>
      <c r="KNC5" s="58"/>
      <c r="KND5" s="58"/>
      <c r="KNE5" s="58"/>
      <c r="KNF5" s="58"/>
      <c r="KNG5" s="58"/>
      <c r="KNH5" s="58"/>
      <c r="KNI5" s="58"/>
      <c r="KNJ5" s="58"/>
      <c r="KNK5" s="58"/>
      <c r="KNL5" s="58"/>
      <c r="KNM5" s="58"/>
      <c r="KNN5" s="58"/>
      <c r="KNO5" s="58"/>
      <c r="KNP5" s="58"/>
      <c r="KNQ5" s="58"/>
      <c r="KNR5" s="58"/>
      <c r="KNS5" s="58"/>
      <c r="KNT5" s="58"/>
      <c r="KNU5" s="58"/>
      <c r="KNV5" s="58"/>
      <c r="KNW5" s="58"/>
      <c r="KNX5" s="58"/>
      <c r="KNY5" s="58"/>
      <c r="KNZ5" s="58"/>
      <c r="KOA5" s="58"/>
      <c r="KOB5" s="58"/>
      <c r="KOC5" s="58"/>
      <c r="KOD5" s="58"/>
      <c r="KOE5" s="58"/>
      <c r="KOF5" s="58"/>
      <c r="KOG5" s="58"/>
      <c r="KOH5" s="58"/>
      <c r="KOI5" s="58"/>
      <c r="KOJ5" s="58"/>
      <c r="KOK5" s="58"/>
      <c r="KOL5" s="58"/>
      <c r="KOM5" s="58"/>
      <c r="KON5" s="58"/>
      <c r="KOO5" s="58"/>
      <c r="KOP5" s="58"/>
      <c r="KOQ5" s="58"/>
      <c r="KOR5" s="58"/>
      <c r="KOS5" s="58"/>
      <c r="KOT5" s="58"/>
      <c r="KOU5" s="58"/>
      <c r="KOV5" s="58"/>
      <c r="KOW5" s="58"/>
      <c r="KOX5" s="58"/>
      <c r="KOY5" s="58"/>
      <c r="KOZ5" s="58"/>
      <c r="KPA5" s="58"/>
      <c r="KPB5" s="58"/>
      <c r="KPC5" s="58"/>
      <c r="KPD5" s="58"/>
      <c r="KPE5" s="58"/>
      <c r="KPF5" s="58"/>
      <c r="KPG5" s="58"/>
      <c r="KPH5" s="58"/>
      <c r="KPI5" s="58"/>
      <c r="KPJ5" s="58"/>
      <c r="KPK5" s="58"/>
      <c r="KPL5" s="58"/>
      <c r="KPM5" s="58"/>
      <c r="KPN5" s="58"/>
      <c r="KPO5" s="58"/>
      <c r="KPP5" s="58"/>
      <c r="KPQ5" s="58"/>
      <c r="KPR5" s="58"/>
      <c r="KPS5" s="58"/>
      <c r="KPT5" s="58"/>
      <c r="KPU5" s="58"/>
      <c r="KPV5" s="58"/>
      <c r="KPW5" s="58"/>
      <c r="KPX5" s="58"/>
      <c r="KPY5" s="58"/>
      <c r="KPZ5" s="58"/>
      <c r="KQA5" s="58"/>
      <c r="KQB5" s="58"/>
      <c r="KQC5" s="58"/>
      <c r="KQD5" s="58"/>
      <c r="KQE5" s="58"/>
      <c r="KQF5" s="58"/>
      <c r="KQG5" s="58"/>
      <c r="KQH5" s="58"/>
      <c r="KQI5" s="58"/>
      <c r="KQJ5" s="58"/>
      <c r="KQK5" s="58"/>
      <c r="KQL5" s="58"/>
      <c r="KQM5" s="58"/>
      <c r="KQN5" s="58"/>
      <c r="KQO5" s="58"/>
      <c r="KQP5" s="58"/>
      <c r="KQQ5" s="58"/>
      <c r="KQR5" s="58"/>
      <c r="KQS5" s="58"/>
      <c r="KQT5" s="58"/>
      <c r="KQU5" s="58"/>
      <c r="KQV5" s="58"/>
      <c r="KQW5" s="58"/>
      <c r="KQX5" s="58"/>
      <c r="KQY5" s="58"/>
      <c r="KQZ5" s="58"/>
      <c r="KRA5" s="58"/>
      <c r="KRB5" s="58"/>
      <c r="KRC5" s="58"/>
      <c r="KRD5" s="58"/>
      <c r="KRE5" s="58"/>
      <c r="KRF5" s="58"/>
      <c r="KRG5" s="58"/>
      <c r="KRH5" s="58"/>
      <c r="KRI5" s="58"/>
      <c r="KRJ5" s="58"/>
      <c r="KRK5" s="58"/>
      <c r="KRL5" s="58"/>
      <c r="KRM5" s="58"/>
      <c r="KRN5" s="58"/>
      <c r="KRO5" s="58"/>
      <c r="KRP5" s="58"/>
      <c r="KRQ5" s="58"/>
      <c r="KRR5" s="58"/>
      <c r="KRS5" s="58"/>
      <c r="KRT5" s="58"/>
      <c r="KRU5" s="58"/>
      <c r="KRV5" s="58"/>
      <c r="KRW5" s="58"/>
      <c r="KRX5" s="58"/>
      <c r="KRY5" s="58"/>
      <c r="KRZ5" s="58"/>
      <c r="KSA5" s="58"/>
      <c r="KSB5" s="58"/>
      <c r="KSC5" s="58"/>
      <c r="KSD5" s="58"/>
      <c r="KSE5" s="58"/>
      <c r="KSF5" s="58"/>
      <c r="KSG5" s="58"/>
      <c r="KSH5" s="58"/>
      <c r="KSI5" s="58"/>
      <c r="KSJ5" s="58"/>
      <c r="KSK5" s="58"/>
      <c r="KSL5" s="58"/>
      <c r="KSM5" s="58"/>
      <c r="KSN5" s="58"/>
      <c r="KSO5" s="58"/>
      <c r="KSP5" s="58"/>
      <c r="KSQ5" s="58"/>
      <c r="KSR5" s="58"/>
      <c r="KSS5" s="58"/>
      <c r="KST5" s="58"/>
      <c r="KSU5" s="58"/>
      <c r="KSV5" s="58"/>
      <c r="KSW5" s="58"/>
      <c r="KSX5" s="58"/>
      <c r="KSY5" s="58"/>
      <c r="KSZ5" s="58"/>
      <c r="KTA5" s="58"/>
      <c r="KTB5" s="58"/>
      <c r="KTC5" s="58"/>
      <c r="KTD5" s="58"/>
      <c r="KTE5" s="58"/>
      <c r="KTF5" s="58"/>
      <c r="KTG5" s="58"/>
      <c r="KTH5" s="58"/>
      <c r="KTI5" s="58"/>
      <c r="KTJ5" s="58"/>
      <c r="KTK5" s="58"/>
      <c r="KTL5" s="58"/>
      <c r="KTM5" s="58"/>
      <c r="KTN5" s="58"/>
      <c r="KTO5" s="58"/>
      <c r="KTP5" s="58"/>
      <c r="KTQ5" s="58"/>
      <c r="KTR5" s="58"/>
      <c r="KTS5" s="58"/>
      <c r="KTT5" s="58"/>
      <c r="KTU5" s="58"/>
      <c r="KTV5" s="58"/>
      <c r="KTW5" s="58"/>
      <c r="KTX5" s="58"/>
      <c r="KTY5" s="58"/>
      <c r="KTZ5" s="58"/>
      <c r="KUA5" s="58"/>
      <c r="KUB5" s="58"/>
      <c r="KUC5" s="58"/>
      <c r="KUD5" s="58"/>
      <c r="KUE5" s="58"/>
      <c r="KUF5" s="58"/>
      <c r="KUG5" s="58"/>
      <c r="KUH5" s="58"/>
      <c r="KUI5" s="58"/>
      <c r="KUJ5" s="58"/>
      <c r="KUK5" s="58"/>
      <c r="KUL5" s="58"/>
      <c r="KUM5" s="58"/>
      <c r="KUN5" s="58"/>
      <c r="KUO5" s="58"/>
      <c r="KUP5" s="58"/>
      <c r="KUQ5" s="58"/>
      <c r="KUR5" s="58"/>
      <c r="KUS5" s="58"/>
      <c r="KUT5" s="58"/>
      <c r="KUU5" s="58"/>
      <c r="KUV5" s="58"/>
      <c r="KUW5" s="58"/>
      <c r="KUX5" s="58"/>
      <c r="KUY5" s="58"/>
      <c r="KUZ5" s="58"/>
      <c r="KVA5" s="58"/>
      <c r="KVB5" s="58"/>
      <c r="KVC5" s="58"/>
      <c r="KVD5" s="58"/>
      <c r="KVE5" s="58"/>
      <c r="KVF5" s="58"/>
      <c r="KVG5" s="58"/>
      <c r="KVH5" s="58"/>
      <c r="KVI5" s="58"/>
      <c r="KVJ5" s="58"/>
      <c r="KVK5" s="58"/>
      <c r="KVL5" s="58"/>
      <c r="KVM5" s="58"/>
      <c r="KVN5" s="58"/>
      <c r="KVO5" s="58"/>
      <c r="KVP5" s="58"/>
      <c r="KVQ5" s="58"/>
      <c r="KVR5" s="58"/>
      <c r="KVS5" s="58"/>
      <c r="KVT5" s="58"/>
      <c r="KVU5" s="58"/>
      <c r="KVV5" s="58"/>
      <c r="KVW5" s="58"/>
      <c r="KVX5" s="58"/>
      <c r="KVY5" s="58"/>
      <c r="KVZ5" s="58"/>
      <c r="KWA5" s="58"/>
      <c r="KWB5" s="58"/>
      <c r="KWC5" s="58"/>
      <c r="KWD5" s="58"/>
      <c r="KWE5" s="58"/>
      <c r="KWF5" s="58"/>
      <c r="KWG5" s="58"/>
      <c r="KWH5" s="58"/>
      <c r="KWI5" s="58"/>
      <c r="KWJ5" s="58"/>
      <c r="KWK5" s="58"/>
      <c r="KWL5" s="58"/>
      <c r="KWM5" s="58"/>
      <c r="KWN5" s="58"/>
      <c r="KWO5" s="58"/>
      <c r="KWP5" s="58"/>
      <c r="KWQ5" s="58"/>
      <c r="KWR5" s="58"/>
      <c r="KWS5" s="58"/>
      <c r="KWT5" s="58"/>
      <c r="KWU5" s="58"/>
      <c r="KWV5" s="58"/>
      <c r="KWW5" s="58"/>
      <c r="KWX5" s="58"/>
      <c r="KWY5" s="58"/>
      <c r="KWZ5" s="58"/>
      <c r="KXA5" s="58"/>
      <c r="KXB5" s="58"/>
      <c r="KXC5" s="58"/>
      <c r="KXD5" s="58"/>
      <c r="KXE5" s="58"/>
      <c r="KXF5" s="58"/>
      <c r="KXG5" s="58"/>
      <c r="KXH5" s="58"/>
      <c r="KXI5" s="58"/>
      <c r="KXJ5" s="58"/>
      <c r="KXK5" s="58"/>
      <c r="KXL5" s="58"/>
      <c r="KXM5" s="58"/>
      <c r="KXN5" s="58"/>
      <c r="KXO5" s="58"/>
      <c r="KXP5" s="58"/>
      <c r="KXQ5" s="58"/>
      <c r="KXR5" s="58"/>
      <c r="KXS5" s="58"/>
      <c r="KXT5" s="58"/>
      <c r="KXU5" s="58"/>
      <c r="KXV5" s="58"/>
      <c r="KXW5" s="58"/>
      <c r="KXX5" s="58"/>
      <c r="KXY5" s="58"/>
      <c r="KXZ5" s="58"/>
      <c r="KYA5" s="58"/>
      <c r="KYB5" s="58"/>
      <c r="KYC5" s="58"/>
      <c r="KYD5" s="58"/>
      <c r="KYE5" s="58"/>
      <c r="KYF5" s="58"/>
      <c r="KYG5" s="58"/>
      <c r="KYH5" s="58"/>
      <c r="KYI5" s="58"/>
      <c r="KYJ5" s="58"/>
      <c r="KYK5" s="58"/>
      <c r="KYL5" s="58"/>
      <c r="KYM5" s="58"/>
      <c r="KYN5" s="58"/>
      <c r="KYO5" s="58"/>
      <c r="KYP5" s="58"/>
      <c r="KYQ5" s="58"/>
      <c r="KYR5" s="58"/>
      <c r="KYS5" s="58"/>
      <c r="KYT5" s="58"/>
      <c r="KYU5" s="58"/>
      <c r="KYV5" s="58"/>
      <c r="KYW5" s="58"/>
      <c r="KYX5" s="58"/>
      <c r="KYY5" s="58"/>
      <c r="KYZ5" s="58"/>
      <c r="KZA5" s="58"/>
      <c r="KZB5" s="58"/>
      <c r="KZC5" s="58"/>
      <c r="KZD5" s="58"/>
      <c r="KZE5" s="58"/>
      <c r="KZF5" s="58"/>
      <c r="KZG5" s="58"/>
      <c r="KZH5" s="58"/>
      <c r="KZI5" s="58"/>
      <c r="KZJ5" s="58"/>
      <c r="KZK5" s="58"/>
      <c r="KZL5" s="58"/>
      <c r="KZM5" s="58"/>
      <c r="KZN5" s="58"/>
      <c r="KZO5" s="58"/>
      <c r="KZP5" s="58"/>
      <c r="KZQ5" s="58"/>
      <c r="KZR5" s="58"/>
      <c r="KZS5" s="58"/>
      <c r="KZT5" s="58"/>
      <c r="KZU5" s="58"/>
      <c r="KZV5" s="58"/>
      <c r="KZW5" s="58"/>
      <c r="KZX5" s="58"/>
      <c r="KZY5" s="58"/>
      <c r="KZZ5" s="58"/>
      <c r="LAA5" s="58"/>
      <c r="LAB5" s="58"/>
      <c r="LAC5" s="58"/>
      <c r="LAD5" s="58"/>
      <c r="LAE5" s="58"/>
      <c r="LAF5" s="58"/>
      <c r="LAG5" s="58"/>
      <c r="LAH5" s="58"/>
      <c r="LAI5" s="58"/>
      <c r="LAJ5" s="58"/>
      <c r="LAK5" s="58"/>
      <c r="LAL5" s="58"/>
      <c r="LAM5" s="58"/>
      <c r="LAN5" s="58"/>
      <c r="LAO5" s="58"/>
      <c r="LAP5" s="58"/>
      <c r="LAQ5" s="58"/>
      <c r="LAR5" s="58"/>
      <c r="LAS5" s="58"/>
      <c r="LAT5" s="58"/>
      <c r="LAU5" s="58"/>
      <c r="LAV5" s="58"/>
      <c r="LAW5" s="58"/>
      <c r="LAX5" s="58"/>
      <c r="LAY5" s="58"/>
      <c r="LAZ5" s="58"/>
      <c r="LBA5" s="58"/>
      <c r="LBB5" s="58"/>
      <c r="LBC5" s="58"/>
      <c r="LBD5" s="58"/>
      <c r="LBE5" s="58"/>
      <c r="LBF5" s="58"/>
      <c r="LBG5" s="58"/>
      <c r="LBH5" s="58"/>
      <c r="LBI5" s="58"/>
      <c r="LBJ5" s="58"/>
      <c r="LBK5" s="58"/>
      <c r="LBL5" s="58"/>
      <c r="LBM5" s="58"/>
      <c r="LBN5" s="58"/>
      <c r="LBO5" s="58"/>
      <c r="LBP5" s="58"/>
      <c r="LBQ5" s="58"/>
      <c r="LBR5" s="58"/>
      <c r="LBS5" s="58"/>
      <c r="LBT5" s="58"/>
      <c r="LBU5" s="58"/>
      <c r="LBV5" s="58"/>
      <c r="LBW5" s="58"/>
      <c r="LBX5" s="58"/>
      <c r="LBY5" s="58"/>
      <c r="LBZ5" s="58"/>
      <c r="LCA5" s="58"/>
      <c r="LCB5" s="58"/>
      <c r="LCC5" s="58"/>
      <c r="LCD5" s="58"/>
      <c r="LCE5" s="58"/>
      <c r="LCF5" s="58"/>
      <c r="LCG5" s="58"/>
      <c r="LCH5" s="58"/>
      <c r="LCI5" s="58"/>
      <c r="LCJ5" s="58"/>
      <c r="LCK5" s="58"/>
      <c r="LCL5" s="58"/>
      <c r="LCM5" s="58"/>
      <c r="LCN5" s="58"/>
      <c r="LCO5" s="58"/>
      <c r="LCP5" s="58"/>
      <c r="LCQ5" s="58"/>
      <c r="LCR5" s="58"/>
      <c r="LCS5" s="58"/>
      <c r="LCT5" s="58"/>
      <c r="LCU5" s="58"/>
      <c r="LCV5" s="58"/>
      <c r="LCW5" s="58"/>
      <c r="LCX5" s="58"/>
      <c r="LCY5" s="58"/>
      <c r="LCZ5" s="58"/>
      <c r="LDA5" s="58"/>
      <c r="LDB5" s="58"/>
      <c r="LDC5" s="58"/>
      <c r="LDD5" s="58"/>
      <c r="LDE5" s="58"/>
      <c r="LDF5" s="58"/>
      <c r="LDG5" s="58"/>
      <c r="LDH5" s="58"/>
      <c r="LDI5" s="58"/>
      <c r="LDJ5" s="58"/>
      <c r="LDK5" s="58"/>
      <c r="LDL5" s="58"/>
      <c r="LDM5" s="58"/>
      <c r="LDN5" s="58"/>
      <c r="LDO5" s="58"/>
      <c r="LDP5" s="58"/>
      <c r="LDQ5" s="58"/>
      <c r="LDR5" s="58"/>
      <c r="LDS5" s="58"/>
      <c r="LDT5" s="58"/>
      <c r="LDU5" s="58"/>
      <c r="LDV5" s="58"/>
      <c r="LDW5" s="58"/>
      <c r="LDX5" s="58"/>
      <c r="LDY5" s="58"/>
      <c r="LDZ5" s="58"/>
      <c r="LEA5" s="58"/>
      <c r="LEB5" s="58"/>
      <c r="LEC5" s="58"/>
      <c r="LED5" s="58"/>
      <c r="LEE5" s="58"/>
      <c r="LEF5" s="58"/>
      <c r="LEG5" s="58"/>
      <c r="LEH5" s="58"/>
      <c r="LEI5" s="58"/>
      <c r="LEJ5" s="58"/>
      <c r="LEK5" s="58"/>
      <c r="LEL5" s="58"/>
      <c r="LEM5" s="58"/>
      <c r="LEN5" s="58"/>
      <c r="LEO5" s="58"/>
      <c r="LEP5" s="58"/>
      <c r="LEQ5" s="58"/>
      <c r="LER5" s="58"/>
      <c r="LES5" s="58"/>
      <c r="LET5" s="58"/>
      <c r="LEU5" s="58"/>
      <c r="LEV5" s="58"/>
      <c r="LEW5" s="58"/>
      <c r="LEX5" s="58"/>
      <c r="LEY5" s="58"/>
      <c r="LEZ5" s="58"/>
      <c r="LFA5" s="58"/>
      <c r="LFB5" s="58"/>
      <c r="LFC5" s="58"/>
      <c r="LFD5" s="58"/>
      <c r="LFE5" s="58"/>
      <c r="LFF5" s="58"/>
      <c r="LFG5" s="58"/>
      <c r="LFH5" s="58"/>
      <c r="LFI5" s="58"/>
      <c r="LFJ5" s="58"/>
      <c r="LFK5" s="58"/>
      <c r="LFL5" s="58"/>
      <c r="LFM5" s="58"/>
      <c r="LFN5" s="58"/>
      <c r="LFO5" s="58"/>
      <c r="LFP5" s="58"/>
      <c r="LFQ5" s="58"/>
      <c r="LFR5" s="58"/>
      <c r="LFS5" s="58"/>
      <c r="LFT5" s="58"/>
      <c r="LFU5" s="58"/>
      <c r="LFV5" s="58"/>
      <c r="LFW5" s="58"/>
      <c r="LFX5" s="58"/>
      <c r="LFY5" s="58"/>
      <c r="LFZ5" s="58"/>
      <c r="LGA5" s="58"/>
      <c r="LGB5" s="58"/>
      <c r="LGC5" s="58"/>
      <c r="LGD5" s="58"/>
      <c r="LGE5" s="58"/>
      <c r="LGF5" s="58"/>
      <c r="LGG5" s="58"/>
      <c r="LGH5" s="58"/>
      <c r="LGI5" s="58"/>
      <c r="LGJ5" s="58"/>
      <c r="LGK5" s="58"/>
      <c r="LGL5" s="58"/>
      <c r="LGM5" s="58"/>
      <c r="LGN5" s="58"/>
      <c r="LGO5" s="58"/>
      <c r="LGP5" s="58"/>
      <c r="LGQ5" s="58"/>
      <c r="LGR5" s="58"/>
      <c r="LGS5" s="58"/>
      <c r="LGT5" s="58"/>
      <c r="LGU5" s="58"/>
      <c r="LGV5" s="58"/>
      <c r="LGW5" s="58"/>
      <c r="LGX5" s="58"/>
      <c r="LGY5" s="58"/>
      <c r="LGZ5" s="58"/>
      <c r="LHA5" s="58"/>
      <c r="LHB5" s="58"/>
      <c r="LHC5" s="58"/>
      <c r="LHD5" s="58"/>
      <c r="LHE5" s="58"/>
      <c r="LHF5" s="58"/>
      <c r="LHG5" s="58"/>
      <c r="LHH5" s="58"/>
      <c r="LHI5" s="58"/>
      <c r="LHJ5" s="58"/>
      <c r="LHK5" s="58"/>
      <c r="LHL5" s="58"/>
      <c r="LHM5" s="58"/>
      <c r="LHN5" s="58"/>
      <c r="LHO5" s="58"/>
      <c r="LHP5" s="58"/>
      <c r="LHQ5" s="58"/>
      <c r="LHR5" s="58"/>
      <c r="LHS5" s="58"/>
      <c r="LHT5" s="58"/>
      <c r="LHU5" s="58"/>
      <c r="LHV5" s="58"/>
      <c r="LHW5" s="58"/>
      <c r="LHX5" s="58"/>
      <c r="LHY5" s="58"/>
      <c r="LHZ5" s="58"/>
      <c r="LIA5" s="58"/>
      <c r="LIB5" s="58"/>
      <c r="LIC5" s="58"/>
      <c r="LID5" s="58"/>
      <c r="LIE5" s="58"/>
      <c r="LIF5" s="58"/>
      <c r="LIG5" s="58"/>
      <c r="LIH5" s="58"/>
      <c r="LII5" s="58"/>
      <c r="LIJ5" s="58"/>
      <c r="LIK5" s="58"/>
      <c r="LIL5" s="58"/>
      <c r="LIM5" s="58"/>
      <c r="LIN5" s="58"/>
      <c r="LIO5" s="58"/>
      <c r="LIP5" s="58"/>
      <c r="LIQ5" s="58"/>
      <c r="LIR5" s="58"/>
      <c r="LIS5" s="58"/>
      <c r="LIT5" s="58"/>
      <c r="LIU5" s="58"/>
      <c r="LIV5" s="58"/>
      <c r="LIW5" s="58"/>
      <c r="LIX5" s="58"/>
      <c r="LIY5" s="58"/>
      <c r="LIZ5" s="58"/>
      <c r="LJA5" s="58"/>
      <c r="LJB5" s="58"/>
      <c r="LJC5" s="58"/>
      <c r="LJD5" s="58"/>
      <c r="LJE5" s="58"/>
      <c r="LJF5" s="58"/>
      <c r="LJG5" s="58"/>
      <c r="LJH5" s="58"/>
      <c r="LJI5" s="58"/>
      <c r="LJJ5" s="58"/>
      <c r="LJK5" s="58"/>
      <c r="LJL5" s="58"/>
      <c r="LJM5" s="58"/>
      <c r="LJN5" s="58"/>
      <c r="LJO5" s="58"/>
      <c r="LJP5" s="58"/>
      <c r="LJQ5" s="58"/>
      <c r="LJR5" s="58"/>
      <c r="LJS5" s="58"/>
      <c r="LJT5" s="58"/>
      <c r="LJU5" s="58"/>
      <c r="LJV5" s="58"/>
      <c r="LJW5" s="58"/>
      <c r="LJX5" s="58"/>
      <c r="LJY5" s="58"/>
      <c r="LJZ5" s="58"/>
      <c r="LKA5" s="58"/>
      <c r="LKB5" s="58"/>
      <c r="LKC5" s="58"/>
      <c r="LKD5" s="58"/>
      <c r="LKE5" s="58"/>
      <c r="LKF5" s="58"/>
      <c r="LKG5" s="58"/>
      <c r="LKH5" s="58"/>
      <c r="LKI5" s="58"/>
      <c r="LKJ5" s="58"/>
      <c r="LKK5" s="58"/>
      <c r="LKL5" s="58"/>
      <c r="LKM5" s="58"/>
      <c r="LKN5" s="58"/>
      <c r="LKO5" s="58"/>
      <c r="LKP5" s="58"/>
      <c r="LKQ5" s="58"/>
      <c r="LKR5" s="58"/>
      <c r="LKS5" s="58"/>
      <c r="LKT5" s="58"/>
      <c r="LKU5" s="58"/>
      <c r="LKV5" s="58"/>
      <c r="LKW5" s="58"/>
      <c r="LKX5" s="58"/>
      <c r="LKY5" s="58"/>
      <c r="LKZ5" s="58"/>
      <c r="LLA5" s="58"/>
      <c r="LLB5" s="58"/>
      <c r="LLC5" s="58"/>
      <c r="LLD5" s="58"/>
      <c r="LLE5" s="58"/>
      <c r="LLF5" s="58"/>
      <c r="LLG5" s="58"/>
      <c r="LLH5" s="58"/>
      <c r="LLI5" s="58"/>
      <c r="LLJ5" s="58"/>
      <c r="LLK5" s="58"/>
      <c r="LLL5" s="58"/>
      <c r="LLM5" s="58"/>
      <c r="LLN5" s="58"/>
      <c r="LLO5" s="58"/>
      <c r="LLP5" s="58"/>
      <c r="LLQ5" s="58"/>
      <c r="LLR5" s="58"/>
      <c r="LLS5" s="58"/>
      <c r="LLT5" s="58"/>
      <c r="LLU5" s="58"/>
      <c r="LLV5" s="58"/>
      <c r="LLW5" s="58"/>
      <c r="LLX5" s="58"/>
      <c r="LLY5" s="58"/>
      <c r="LLZ5" s="58"/>
      <c r="LMA5" s="58"/>
      <c r="LMB5" s="58"/>
      <c r="LMC5" s="58"/>
      <c r="LMD5" s="58"/>
      <c r="LME5" s="58"/>
      <c r="LMF5" s="58"/>
      <c r="LMG5" s="58"/>
      <c r="LMH5" s="58"/>
      <c r="LMI5" s="58"/>
      <c r="LMJ5" s="58"/>
      <c r="LMK5" s="58"/>
      <c r="LML5" s="58"/>
      <c r="LMM5" s="58"/>
      <c r="LMN5" s="58"/>
      <c r="LMO5" s="58"/>
      <c r="LMP5" s="58"/>
      <c r="LMQ5" s="58"/>
      <c r="LMR5" s="58"/>
      <c r="LMS5" s="58"/>
      <c r="LMT5" s="58"/>
      <c r="LMU5" s="58"/>
      <c r="LMV5" s="58"/>
      <c r="LMW5" s="58"/>
      <c r="LMX5" s="58"/>
      <c r="LMY5" s="58"/>
      <c r="LMZ5" s="58"/>
      <c r="LNA5" s="58"/>
      <c r="LNB5" s="58"/>
      <c r="LNC5" s="58"/>
      <c r="LND5" s="58"/>
      <c r="LNE5" s="58"/>
      <c r="LNF5" s="58"/>
      <c r="LNG5" s="58"/>
      <c r="LNH5" s="58"/>
      <c r="LNI5" s="58"/>
      <c r="LNJ5" s="58"/>
      <c r="LNK5" s="58"/>
      <c r="LNL5" s="58"/>
      <c r="LNM5" s="58"/>
      <c r="LNN5" s="58"/>
      <c r="LNO5" s="58"/>
      <c r="LNP5" s="58"/>
      <c r="LNQ5" s="58"/>
      <c r="LNR5" s="58"/>
      <c r="LNS5" s="58"/>
      <c r="LNT5" s="58"/>
      <c r="LNU5" s="58"/>
      <c r="LNV5" s="58"/>
      <c r="LNW5" s="58"/>
      <c r="LNX5" s="58"/>
      <c r="LNY5" s="58"/>
      <c r="LNZ5" s="58"/>
      <c r="LOA5" s="58"/>
      <c r="LOB5" s="58"/>
      <c r="LOC5" s="58"/>
      <c r="LOD5" s="58"/>
      <c r="LOE5" s="58"/>
      <c r="LOF5" s="58"/>
      <c r="LOG5" s="58"/>
      <c r="LOH5" s="58"/>
      <c r="LOI5" s="58"/>
      <c r="LOJ5" s="58"/>
      <c r="LOK5" s="58"/>
      <c r="LOL5" s="58"/>
      <c r="LOM5" s="58"/>
      <c r="LON5" s="58"/>
      <c r="LOO5" s="58"/>
      <c r="LOP5" s="58"/>
      <c r="LOQ5" s="58"/>
      <c r="LOR5" s="58"/>
      <c r="LOS5" s="58"/>
      <c r="LOT5" s="58"/>
      <c r="LOU5" s="58"/>
      <c r="LOV5" s="58"/>
      <c r="LOW5" s="58"/>
      <c r="LOX5" s="58"/>
      <c r="LOY5" s="58"/>
      <c r="LOZ5" s="58"/>
      <c r="LPA5" s="58"/>
      <c r="LPB5" s="58"/>
      <c r="LPC5" s="58"/>
      <c r="LPD5" s="58"/>
      <c r="LPE5" s="58"/>
      <c r="LPF5" s="58"/>
      <c r="LPG5" s="58"/>
      <c r="LPH5" s="58"/>
      <c r="LPI5" s="58"/>
      <c r="LPJ5" s="58"/>
      <c r="LPK5" s="58"/>
      <c r="LPL5" s="58"/>
      <c r="LPM5" s="58"/>
      <c r="LPN5" s="58"/>
      <c r="LPO5" s="58"/>
      <c r="LPP5" s="58"/>
      <c r="LPQ5" s="58"/>
      <c r="LPR5" s="58"/>
      <c r="LPS5" s="58"/>
      <c r="LPT5" s="58"/>
      <c r="LPU5" s="58"/>
      <c r="LPV5" s="58"/>
      <c r="LPW5" s="58"/>
      <c r="LPX5" s="58"/>
      <c r="LPY5" s="58"/>
      <c r="LPZ5" s="58"/>
      <c r="LQA5" s="58"/>
      <c r="LQB5" s="58"/>
      <c r="LQC5" s="58"/>
      <c r="LQD5" s="58"/>
      <c r="LQE5" s="58"/>
      <c r="LQF5" s="58"/>
      <c r="LQG5" s="58"/>
      <c r="LQH5" s="58"/>
      <c r="LQI5" s="58"/>
      <c r="LQJ5" s="58"/>
      <c r="LQK5" s="58"/>
      <c r="LQL5" s="58"/>
      <c r="LQM5" s="58"/>
      <c r="LQN5" s="58"/>
      <c r="LQO5" s="58"/>
      <c r="LQP5" s="58"/>
      <c r="LQQ5" s="58"/>
      <c r="LQR5" s="58"/>
      <c r="LQS5" s="58"/>
      <c r="LQT5" s="58"/>
      <c r="LQU5" s="58"/>
      <c r="LQV5" s="58"/>
      <c r="LQW5" s="58"/>
      <c r="LQX5" s="58"/>
      <c r="LQY5" s="58"/>
      <c r="LQZ5" s="58"/>
      <c r="LRA5" s="58"/>
      <c r="LRB5" s="58"/>
      <c r="LRC5" s="58"/>
      <c r="LRD5" s="58"/>
      <c r="LRE5" s="58"/>
      <c r="LRF5" s="58"/>
      <c r="LRG5" s="58"/>
      <c r="LRH5" s="58"/>
      <c r="LRI5" s="58"/>
      <c r="LRJ5" s="58"/>
      <c r="LRK5" s="58"/>
      <c r="LRL5" s="58"/>
      <c r="LRM5" s="58"/>
      <c r="LRN5" s="58"/>
      <c r="LRO5" s="58"/>
      <c r="LRP5" s="58"/>
      <c r="LRQ5" s="58"/>
      <c r="LRR5" s="58"/>
      <c r="LRS5" s="58"/>
      <c r="LRT5" s="58"/>
      <c r="LRU5" s="58"/>
      <c r="LRV5" s="58"/>
      <c r="LRW5" s="58"/>
      <c r="LRX5" s="58"/>
      <c r="LRY5" s="58"/>
      <c r="LRZ5" s="58"/>
      <c r="LSA5" s="58"/>
      <c r="LSB5" s="58"/>
      <c r="LSC5" s="58"/>
      <c r="LSD5" s="58"/>
      <c r="LSE5" s="58"/>
      <c r="LSF5" s="58"/>
      <c r="LSG5" s="58"/>
      <c r="LSH5" s="58"/>
      <c r="LSI5" s="58"/>
      <c r="LSJ5" s="58"/>
      <c r="LSK5" s="58"/>
      <c r="LSL5" s="58"/>
      <c r="LSM5" s="58"/>
      <c r="LSN5" s="58"/>
      <c r="LSO5" s="58"/>
      <c r="LSP5" s="58"/>
      <c r="LSQ5" s="58"/>
      <c r="LSR5" s="58"/>
      <c r="LSS5" s="58"/>
      <c r="LST5" s="58"/>
      <c r="LSU5" s="58"/>
      <c r="LSV5" s="58"/>
      <c r="LSW5" s="58"/>
      <c r="LSX5" s="58"/>
      <c r="LSY5" s="58"/>
      <c r="LSZ5" s="58"/>
      <c r="LTA5" s="58"/>
      <c r="LTB5" s="58"/>
      <c r="LTC5" s="58"/>
      <c r="LTD5" s="58"/>
      <c r="LTE5" s="58"/>
      <c r="LTF5" s="58"/>
      <c r="LTG5" s="58"/>
      <c r="LTH5" s="58"/>
      <c r="LTI5" s="58"/>
      <c r="LTJ5" s="58"/>
      <c r="LTK5" s="58"/>
      <c r="LTL5" s="58"/>
      <c r="LTM5" s="58"/>
      <c r="LTN5" s="58"/>
      <c r="LTO5" s="58"/>
      <c r="LTP5" s="58"/>
      <c r="LTQ5" s="58"/>
      <c r="LTR5" s="58"/>
      <c r="LTS5" s="58"/>
      <c r="LTT5" s="58"/>
      <c r="LTU5" s="58"/>
      <c r="LTV5" s="58"/>
      <c r="LTW5" s="58"/>
      <c r="LTX5" s="58"/>
      <c r="LTY5" s="58"/>
      <c r="LTZ5" s="58"/>
      <c r="LUA5" s="58"/>
      <c r="LUB5" s="58"/>
      <c r="LUC5" s="58"/>
      <c r="LUD5" s="58"/>
      <c r="LUE5" s="58"/>
      <c r="LUF5" s="58"/>
      <c r="LUG5" s="58"/>
      <c r="LUH5" s="58"/>
      <c r="LUI5" s="58"/>
      <c r="LUJ5" s="58"/>
      <c r="LUK5" s="58"/>
      <c r="LUL5" s="58"/>
      <c r="LUM5" s="58"/>
      <c r="LUN5" s="58"/>
      <c r="LUO5" s="58"/>
      <c r="LUP5" s="58"/>
      <c r="LUQ5" s="58"/>
      <c r="LUR5" s="58"/>
      <c r="LUS5" s="58"/>
      <c r="LUT5" s="58"/>
      <c r="LUU5" s="58"/>
      <c r="LUV5" s="58"/>
      <c r="LUW5" s="58"/>
      <c r="LUX5" s="58"/>
      <c r="LUY5" s="58"/>
      <c r="LUZ5" s="58"/>
      <c r="LVA5" s="58"/>
      <c r="LVB5" s="58"/>
      <c r="LVC5" s="58"/>
      <c r="LVD5" s="58"/>
      <c r="LVE5" s="58"/>
      <c r="LVF5" s="58"/>
      <c r="LVG5" s="58"/>
      <c r="LVH5" s="58"/>
      <c r="LVI5" s="58"/>
      <c r="LVJ5" s="58"/>
      <c r="LVK5" s="58"/>
      <c r="LVL5" s="58"/>
      <c r="LVM5" s="58"/>
      <c r="LVN5" s="58"/>
      <c r="LVO5" s="58"/>
      <c r="LVP5" s="58"/>
      <c r="LVQ5" s="58"/>
      <c r="LVR5" s="58"/>
      <c r="LVS5" s="58"/>
      <c r="LVT5" s="58"/>
      <c r="LVU5" s="58"/>
      <c r="LVV5" s="58"/>
      <c r="LVW5" s="58"/>
      <c r="LVX5" s="58"/>
      <c r="LVY5" s="58"/>
      <c r="LVZ5" s="58"/>
      <c r="LWA5" s="58"/>
      <c r="LWB5" s="58"/>
      <c r="LWC5" s="58"/>
      <c r="LWD5" s="58"/>
      <c r="LWE5" s="58"/>
      <c r="LWF5" s="58"/>
      <c r="LWG5" s="58"/>
      <c r="LWH5" s="58"/>
      <c r="LWI5" s="58"/>
      <c r="LWJ5" s="58"/>
      <c r="LWK5" s="58"/>
      <c r="LWL5" s="58"/>
      <c r="LWM5" s="58"/>
      <c r="LWN5" s="58"/>
      <c r="LWO5" s="58"/>
      <c r="LWP5" s="58"/>
      <c r="LWQ5" s="58"/>
      <c r="LWR5" s="58"/>
      <c r="LWS5" s="58"/>
      <c r="LWT5" s="58"/>
      <c r="LWU5" s="58"/>
      <c r="LWV5" s="58"/>
      <c r="LWW5" s="58"/>
      <c r="LWX5" s="58"/>
      <c r="LWY5" s="58"/>
      <c r="LWZ5" s="58"/>
      <c r="LXA5" s="58"/>
      <c r="LXB5" s="58"/>
      <c r="LXC5" s="58"/>
      <c r="LXD5" s="58"/>
      <c r="LXE5" s="58"/>
      <c r="LXF5" s="58"/>
      <c r="LXG5" s="58"/>
      <c r="LXH5" s="58"/>
      <c r="LXI5" s="58"/>
      <c r="LXJ5" s="58"/>
      <c r="LXK5" s="58"/>
      <c r="LXL5" s="58"/>
      <c r="LXM5" s="58"/>
      <c r="LXN5" s="58"/>
      <c r="LXO5" s="58"/>
      <c r="LXP5" s="58"/>
      <c r="LXQ5" s="58"/>
      <c r="LXR5" s="58"/>
      <c r="LXS5" s="58"/>
      <c r="LXT5" s="58"/>
      <c r="LXU5" s="58"/>
      <c r="LXV5" s="58"/>
      <c r="LXW5" s="58"/>
      <c r="LXX5" s="58"/>
      <c r="LXY5" s="58"/>
      <c r="LXZ5" s="58"/>
      <c r="LYA5" s="58"/>
      <c r="LYB5" s="58"/>
      <c r="LYC5" s="58"/>
      <c r="LYD5" s="58"/>
      <c r="LYE5" s="58"/>
      <c r="LYF5" s="58"/>
      <c r="LYG5" s="58"/>
      <c r="LYH5" s="58"/>
      <c r="LYI5" s="58"/>
      <c r="LYJ5" s="58"/>
      <c r="LYK5" s="58"/>
      <c r="LYL5" s="58"/>
      <c r="LYM5" s="58"/>
      <c r="LYN5" s="58"/>
      <c r="LYO5" s="58"/>
      <c r="LYP5" s="58"/>
      <c r="LYQ5" s="58"/>
      <c r="LYR5" s="58"/>
      <c r="LYS5" s="58"/>
      <c r="LYT5" s="58"/>
      <c r="LYU5" s="58"/>
      <c r="LYV5" s="58"/>
      <c r="LYW5" s="58"/>
      <c r="LYX5" s="58"/>
      <c r="LYY5" s="58"/>
      <c r="LYZ5" s="58"/>
      <c r="LZA5" s="58"/>
      <c r="LZB5" s="58"/>
      <c r="LZC5" s="58"/>
      <c r="LZD5" s="58"/>
      <c r="LZE5" s="58"/>
      <c r="LZF5" s="58"/>
      <c r="LZG5" s="58"/>
      <c r="LZH5" s="58"/>
      <c r="LZI5" s="58"/>
      <c r="LZJ5" s="58"/>
      <c r="LZK5" s="58"/>
      <c r="LZL5" s="58"/>
      <c r="LZM5" s="58"/>
      <c r="LZN5" s="58"/>
      <c r="LZO5" s="58"/>
      <c r="LZP5" s="58"/>
      <c r="LZQ5" s="58"/>
      <c r="LZR5" s="58"/>
      <c r="LZS5" s="58"/>
      <c r="LZT5" s="58"/>
      <c r="LZU5" s="58"/>
      <c r="LZV5" s="58"/>
      <c r="LZW5" s="58"/>
      <c r="LZX5" s="58"/>
      <c r="LZY5" s="58"/>
      <c r="LZZ5" s="58"/>
      <c r="MAA5" s="58"/>
      <c r="MAB5" s="58"/>
      <c r="MAC5" s="58"/>
      <c r="MAD5" s="58"/>
      <c r="MAE5" s="58"/>
      <c r="MAF5" s="58"/>
      <c r="MAG5" s="58"/>
      <c r="MAH5" s="58"/>
      <c r="MAI5" s="58"/>
      <c r="MAJ5" s="58"/>
      <c r="MAK5" s="58"/>
      <c r="MAL5" s="58"/>
      <c r="MAM5" s="58"/>
      <c r="MAN5" s="58"/>
      <c r="MAO5" s="58"/>
      <c r="MAP5" s="58"/>
      <c r="MAQ5" s="58"/>
      <c r="MAR5" s="58"/>
      <c r="MAS5" s="58"/>
      <c r="MAT5" s="58"/>
      <c r="MAU5" s="58"/>
      <c r="MAV5" s="58"/>
      <c r="MAW5" s="58"/>
      <c r="MAX5" s="58"/>
      <c r="MAY5" s="58"/>
      <c r="MAZ5" s="58"/>
      <c r="MBA5" s="58"/>
      <c r="MBB5" s="58"/>
      <c r="MBC5" s="58"/>
      <c r="MBD5" s="58"/>
      <c r="MBE5" s="58"/>
      <c r="MBF5" s="58"/>
      <c r="MBG5" s="58"/>
      <c r="MBH5" s="58"/>
      <c r="MBI5" s="58"/>
      <c r="MBJ5" s="58"/>
      <c r="MBK5" s="58"/>
      <c r="MBL5" s="58"/>
      <c r="MBM5" s="58"/>
      <c r="MBN5" s="58"/>
      <c r="MBO5" s="58"/>
      <c r="MBP5" s="58"/>
      <c r="MBQ5" s="58"/>
      <c r="MBR5" s="58"/>
      <c r="MBS5" s="58"/>
      <c r="MBT5" s="58"/>
      <c r="MBU5" s="58"/>
      <c r="MBV5" s="58"/>
      <c r="MBW5" s="58"/>
      <c r="MBX5" s="58"/>
      <c r="MBY5" s="58"/>
      <c r="MBZ5" s="58"/>
      <c r="MCA5" s="58"/>
      <c r="MCB5" s="58"/>
      <c r="MCC5" s="58"/>
      <c r="MCD5" s="58"/>
      <c r="MCE5" s="58"/>
      <c r="MCF5" s="58"/>
      <c r="MCG5" s="58"/>
      <c r="MCH5" s="58"/>
      <c r="MCI5" s="58"/>
      <c r="MCJ5" s="58"/>
      <c r="MCK5" s="58"/>
      <c r="MCL5" s="58"/>
      <c r="MCM5" s="58"/>
      <c r="MCN5" s="58"/>
      <c r="MCO5" s="58"/>
      <c r="MCP5" s="58"/>
      <c r="MCQ5" s="58"/>
      <c r="MCR5" s="58"/>
      <c r="MCS5" s="58"/>
      <c r="MCT5" s="58"/>
      <c r="MCU5" s="58"/>
      <c r="MCV5" s="58"/>
      <c r="MCW5" s="58"/>
      <c r="MCX5" s="58"/>
      <c r="MCY5" s="58"/>
      <c r="MCZ5" s="58"/>
      <c r="MDA5" s="58"/>
      <c r="MDB5" s="58"/>
      <c r="MDC5" s="58"/>
      <c r="MDD5" s="58"/>
      <c r="MDE5" s="58"/>
      <c r="MDF5" s="58"/>
      <c r="MDG5" s="58"/>
      <c r="MDH5" s="58"/>
      <c r="MDI5" s="58"/>
      <c r="MDJ5" s="58"/>
      <c r="MDK5" s="58"/>
      <c r="MDL5" s="58"/>
      <c r="MDM5" s="58"/>
      <c r="MDN5" s="58"/>
      <c r="MDO5" s="58"/>
      <c r="MDP5" s="58"/>
      <c r="MDQ5" s="58"/>
      <c r="MDR5" s="58"/>
      <c r="MDS5" s="58"/>
      <c r="MDT5" s="58"/>
      <c r="MDU5" s="58"/>
      <c r="MDV5" s="58"/>
      <c r="MDW5" s="58"/>
      <c r="MDX5" s="58"/>
      <c r="MDY5" s="58"/>
      <c r="MDZ5" s="58"/>
      <c r="MEA5" s="58"/>
      <c r="MEB5" s="58"/>
      <c r="MEC5" s="58"/>
      <c r="MED5" s="58"/>
      <c r="MEE5" s="58"/>
      <c r="MEF5" s="58"/>
      <c r="MEG5" s="58"/>
      <c r="MEH5" s="58"/>
      <c r="MEI5" s="58"/>
      <c r="MEJ5" s="58"/>
      <c r="MEK5" s="58"/>
      <c r="MEL5" s="58"/>
      <c r="MEM5" s="58"/>
      <c r="MEN5" s="58"/>
      <c r="MEO5" s="58"/>
      <c r="MEP5" s="58"/>
      <c r="MEQ5" s="58"/>
      <c r="MER5" s="58"/>
      <c r="MES5" s="58"/>
      <c r="MET5" s="58"/>
      <c r="MEU5" s="58"/>
      <c r="MEV5" s="58"/>
      <c r="MEW5" s="58"/>
      <c r="MEX5" s="58"/>
      <c r="MEY5" s="58"/>
      <c r="MEZ5" s="58"/>
      <c r="MFA5" s="58"/>
      <c r="MFB5" s="58"/>
      <c r="MFC5" s="58"/>
      <c r="MFD5" s="58"/>
      <c r="MFE5" s="58"/>
      <c r="MFF5" s="58"/>
      <c r="MFG5" s="58"/>
      <c r="MFH5" s="58"/>
      <c r="MFI5" s="58"/>
      <c r="MFJ5" s="58"/>
      <c r="MFK5" s="58"/>
      <c r="MFL5" s="58"/>
      <c r="MFM5" s="58"/>
      <c r="MFN5" s="58"/>
      <c r="MFO5" s="58"/>
      <c r="MFP5" s="58"/>
      <c r="MFQ5" s="58"/>
      <c r="MFR5" s="58"/>
      <c r="MFS5" s="58"/>
      <c r="MFT5" s="58"/>
      <c r="MFU5" s="58"/>
      <c r="MFV5" s="58"/>
      <c r="MFW5" s="58"/>
      <c r="MFX5" s="58"/>
      <c r="MFY5" s="58"/>
      <c r="MFZ5" s="58"/>
      <c r="MGA5" s="58"/>
      <c r="MGB5" s="58"/>
      <c r="MGC5" s="58"/>
      <c r="MGD5" s="58"/>
      <c r="MGE5" s="58"/>
      <c r="MGF5" s="58"/>
      <c r="MGG5" s="58"/>
      <c r="MGH5" s="58"/>
      <c r="MGI5" s="58"/>
      <c r="MGJ5" s="58"/>
      <c r="MGK5" s="58"/>
      <c r="MGL5" s="58"/>
      <c r="MGM5" s="58"/>
      <c r="MGN5" s="58"/>
      <c r="MGO5" s="58"/>
      <c r="MGP5" s="58"/>
      <c r="MGQ5" s="58"/>
      <c r="MGR5" s="58"/>
      <c r="MGS5" s="58"/>
      <c r="MGT5" s="58"/>
      <c r="MGU5" s="58"/>
      <c r="MGV5" s="58"/>
      <c r="MGW5" s="58"/>
      <c r="MGX5" s="58"/>
      <c r="MGY5" s="58"/>
      <c r="MGZ5" s="58"/>
      <c r="MHA5" s="58"/>
      <c r="MHB5" s="58"/>
      <c r="MHC5" s="58"/>
      <c r="MHD5" s="58"/>
      <c r="MHE5" s="58"/>
      <c r="MHF5" s="58"/>
      <c r="MHG5" s="58"/>
      <c r="MHH5" s="58"/>
      <c r="MHI5" s="58"/>
      <c r="MHJ5" s="58"/>
      <c r="MHK5" s="58"/>
      <c r="MHL5" s="58"/>
      <c r="MHM5" s="58"/>
      <c r="MHN5" s="58"/>
      <c r="MHO5" s="58"/>
      <c r="MHP5" s="58"/>
      <c r="MHQ5" s="58"/>
      <c r="MHR5" s="58"/>
      <c r="MHS5" s="58"/>
      <c r="MHT5" s="58"/>
      <c r="MHU5" s="58"/>
      <c r="MHV5" s="58"/>
      <c r="MHW5" s="58"/>
      <c r="MHX5" s="58"/>
      <c r="MHY5" s="58"/>
      <c r="MHZ5" s="58"/>
      <c r="MIA5" s="58"/>
      <c r="MIB5" s="58"/>
      <c r="MIC5" s="58"/>
      <c r="MID5" s="58"/>
      <c r="MIE5" s="58"/>
      <c r="MIF5" s="58"/>
      <c r="MIG5" s="58"/>
      <c r="MIH5" s="58"/>
      <c r="MII5" s="58"/>
      <c r="MIJ5" s="58"/>
      <c r="MIK5" s="58"/>
      <c r="MIL5" s="58"/>
      <c r="MIM5" s="58"/>
      <c r="MIN5" s="58"/>
      <c r="MIO5" s="58"/>
      <c r="MIP5" s="58"/>
      <c r="MIQ5" s="58"/>
      <c r="MIR5" s="58"/>
      <c r="MIS5" s="58"/>
      <c r="MIT5" s="58"/>
      <c r="MIU5" s="58"/>
      <c r="MIV5" s="58"/>
      <c r="MIW5" s="58"/>
      <c r="MIX5" s="58"/>
      <c r="MIY5" s="58"/>
      <c r="MIZ5" s="58"/>
      <c r="MJA5" s="58"/>
      <c r="MJB5" s="58"/>
      <c r="MJC5" s="58"/>
      <c r="MJD5" s="58"/>
      <c r="MJE5" s="58"/>
      <c r="MJF5" s="58"/>
      <c r="MJG5" s="58"/>
      <c r="MJH5" s="58"/>
      <c r="MJI5" s="58"/>
      <c r="MJJ5" s="58"/>
      <c r="MJK5" s="58"/>
      <c r="MJL5" s="58"/>
      <c r="MJM5" s="58"/>
      <c r="MJN5" s="58"/>
      <c r="MJO5" s="58"/>
      <c r="MJP5" s="58"/>
      <c r="MJQ5" s="58"/>
      <c r="MJR5" s="58"/>
      <c r="MJS5" s="58"/>
      <c r="MJT5" s="58"/>
      <c r="MJU5" s="58"/>
      <c r="MJV5" s="58"/>
      <c r="MJW5" s="58"/>
      <c r="MJX5" s="58"/>
      <c r="MJY5" s="58"/>
      <c r="MJZ5" s="58"/>
      <c r="MKA5" s="58"/>
      <c r="MKB5" s="58"/>
      <c r="MKC5" s="58"/>
      <c r="MKD5" s="58"/>
      <c r="MKE5" s="58"/>
      <c r="MKF5" s="58"/>
      <c r="MKG5" s="58"/>
      <c r="MKH5" s="58"/>
      <c r="MKI5" s="58"/>
      <c r="MKJ5" s="58"/>
      <c r="MKK5" s="58"/>
      <c r="MKL5" s="58"/>
      <c r="MKM5" s="58"/>
      <c r="MKN5" s="58"/>
      <c r="MKO5" s="58"/>
      <c r="MKP5" s="58"/>
      <c r="MKQ5" s="58"/>
      <c r="MKR5" s="58"/>
      <c r="MKS5" s="58"/>
      <c r="MKT5" s="58"/>
      <c r="MKU5" s="58"/>
      <c r="MKV5" s="58"/>
      <c r="MKW5" s="58"/>
      <c r="MKX5" s="58"/>
      <c r="MKY5" s="58"/>
      <c r="MKZ5" s="58"/>
      <c r="MLA5" s="58"/>
      <c r="MLB5" s="58"/>
      <c r="MLC5" s="58"/>
      <c r="MLD5" s="58"/>
      <c r="MLE5" s="58"/>
      <c r="MLF5" s="58"/>
      <c r="MLG5" s="58"/>
      <c r="MLH5" s="58"/>
      <c r="MLI5" s="58"/>
      <c r="MLJ5" s="58"/>
      <c r="MLK5" s="58"/>
      <c r="MLL5" s="58"/>
      <c r="MLM5" s="58"/>
      <c r="MLN5" s="58"/>
      <c r="MLO5" s="58"/>
      <c r="MLP5" s="58"/>
      <c r="MLQ5" s="58"/>
      <c r="MLR5" s="58"/>
      <c r="MLS5" s="58"/>
      <c r="MLT5" s="58"/>
      <c r="MLU5" s="58"/>
      <c r="MLV5" s="58"/>
      <c r="MLW5" s="58"/>
      <c r="MLX5" s="58"/>
      <c r="MLY5" s="58"/>
      <c r="MLZ5" s="58"/>
      <c r="MMA5" s="58"/>
      <c r="MMB5" s="58"/>
      <c r="MMC5" s="58"/>
      <c r="MMD5" s="58"/>
      <c r="MME5" s="58"/>
      <c r="MMF5" s="58"/>
      <c r="MMG5" s="58"/>
      <c r="MMH5" s="58"/>
      <c r="MMI5" s="58"/>
      <c r="MMJ5" s="58"/>
      <c r="MMK5" s="58"/>
      <c r="MML5" s="58"/>
      <c r="MMM5" s="58"/>
      <c r="MMN5" s="58"/>
      <c r="MMO5" s="58"/>
      <c r="MMP5" s="58"/>
      <c r="MMQ5" s="58"/>
      <c r="MMR5" s="58"/>
      <c r="MMS5" s="58"/>
      <c r="MMT5" s="58"/>
      <c r="MMU5" s="58"/>
      <c r="MMV5" s="58"/>
      <c r="MMW5" s="58"/>
      <c r="MMX5" s="58"/>
      <c r="MMY5" s="58"/>
      <c r="MMZ5" s="58"/>
      <c r="MNA5" s="58"/>
      <c r="MNB5" s="58"/>
      <c r="MNC5" s="58"/>
      <c r="MND5" s="58"/>
      <c r="MNE5" s="58"/>
      <c r="MNF5" s="58"/>
      <c r="MNG5" s="58"/>
      <c r="MNH5" s="58"/>
      <c r="MNI5" s="58"/>
      <c r="MNJ5" s="58"/>
      <c r="MNK5" s="58"/>
      <c r="MNL5" s="58"/>
      <c r="MNM5" s="58"/>
      <c r="MNN5" s="58"/>
      <c r="MNO5" s="58"/>
      <c r="MNP5" s="58"/>
      <c r="MNQ5" s="58"/>
      <c r="MNR5" s="58"/>
      <c r="MNS5" s="58"/>
      <c r="MNT5" s="58"/>
      <c r="MNU5" s="58"/>
      <c r="MNV5" s="58"/>
      <c r="MNW5" s="58"/>
      <c r="MNX5" s="58"/>
      <c r="MNY5" s="58"/>
      <c r="MNZ5" s="58"/>
      <c r="MOA5" s="58"/>
      <c r="MOB5" s="58"/>
      <c r="MOC5" s="58"/>
      <c r="MOD5" s="58"/>
      <c r="MOE5" s="58"/>
      <c r="MOF5" s="58"/>
      <c r="MOG5" s="58"/>
      <c r="MOH5" s="58"/>
      <c r="MOI5" s="58"/>
      <c r="MOJ5" s="58"/>
      <c r="MOK5" s="58"/>
      <c r="MOL5" s="58"/>
      <c r="MOM5" s="58"/>
      <c r="MON5" s="58"/>
      <c r="MOO5" s="58"/>
      <c r="MOP5" s="58"/>
      <c r="MOQ5" s="58"/>
      <c r="MOR5" s="58"/>
      <c r="MOS5" s="58"/>
      <c r="MOT5" s="58"/>
      <c r="MOU5" s="58"/>
      <c r="MOV5" s="58"/>
      <c r="MOW5" s="58"/>
      <c r="MOX5" s="58"/>
      <c r="MOY5" s="58"/>
      <c r="MOZ5" s="58"/>
      <c r="MPA5" s="58"/>
      <c r="MPB5" s="58"/>
      <c r="MPC5" s="58"/>
      <c r="MPD5" s="58"/>
      <c r="MPE5" s="58"/>
      <c r="MPF5" s="58"/>
      <c r="MPG5" s="58"/>
      <c r="MPH5" s="58"/>
      <c r="MPI5" s="58"/>
      <c r="MPJ5" s="58"/>
      <c r="MPK5" s="58"/>
      <c r="MPL5" s="58"/>
      <c r="MPM5" s="58"/>
      <c r="MPN5" s="58"/>
      <c r="MPO5" s="58"/>
      <c r="MPP5" s="58"/>
      <c r="MPQ5" s="58"/>
      <c r="MPR5" s="58"/>
      <c r="MPS5" s="58"/>
      <c r="MPT5" s="58"/>
      <c r="MPU5" s="58"/>
      <c r="MPV5" s="58"/>
      <c r="MPW5" s="58"/>
      <c r="MPX5" s="58"/>
      <c r="MPY5" s="58"/>
      <c r="MPZ5" s="58"/>
      <c r="MQA5" s="58"/>
      <c r="MQB5" s="58"/>
      <c r="MQC5" s="58"/>
      <c r="MQD5" s="58"/>
      <c r="MQE5" s="58"/>
      <c r="MQF5" s="58"/>
      <c r="MQG5" s="58"/>
      <c r="MQH5" s="58"/>
      <c r="MQI5" s="58"/>
      <c r="MQJ5" s="58"/>
      <c r="MQK5" s="58"/>
      <c r="MQL5" s="58"/>
      <c r="MQM5" s="58"/>
      <c r="MQN5" s="58"/>
      <c r="MQO5" s="58"/>
      <c r="MQP5" s="58"/>
      <c r="MQQ5" s="58"/>
      <c r="MQR5" s="58"/>
      <c r="MQS5" s="58"/>
      <c r="MQT5" s="58"/>
      <c r="MQU5" s="58"/>
      <c r="MQV5" s="58"/>
      <c r="MQW5" s="58"/>
      <c r="MQX5" s="58"/>
      <c r="MQY5" s="58"/>
      <c r="MQZ5" s="58"/>
      <c r="MRA5" s="58"/>
      <c r="MRB5" s="58"/>
      <c r="MRC5" s="58"/>
      <c r="MRD5" s="58"/>
      <c r="MRE5" s="58"/>
      <c r="MRF5" s="58"/>
      <c r="MRG5" s="58"/>
      <c r="MRH5" s="58"/>
      <c r="MRI5" s="58"/>
      <c r="MRJ5" s="58"/>
      <c r="MRK5" s="58"/>
      <c r="MRL5" s="58"/>
      <c r="MRM5" s="58"/>
      <c r="MRN5" s="58"/>
      <c r="MRO5" s="58"/>
      <c r="MRP5" s="58"/>
      <c r="MRQ5" s="58"/>
      <c r="MRR5" s="58"/>
      <c r="MRS5" s="58"/>
      <c r="MRT5" s="58"/>
      <c r="MRU5" s="58"/>
      <c r="MRV5" s="58"/>
      <c r="MRW5" s="58"/>
      <c r="MRX5" s="58"/>
      <c r="MRY5" s="58"/>
      <c r="MRZ5" s="58"/>
      <c r="MSA5" s="58"/>
      <c r="MSB5" s="58"/>
      <c r="MSC5" s="58"/>
      <c r="MSD5" s="58"/>
      <c r="MSE5" s="58"/>
      <c r="MSF5" s="58"/>
      <c r="MSG5" s="58"/>
      <c r="MSH5" s="58"/>
      <c r="MSI5" s="58"/>
      <c r="MSJ5" s="58"/>
      <c r="MSK5" s="58"/>
      <c r="MSL5" s="58"/>
      <c r="MSM5" s="58"/>
      <c r="MSN5" s="58"/>
      <c r="MSO5" s="58"/>
      <c r="MSP5" s="58"/>
      <c r="MSQ5" s="58"/>
      <c r="MSR5" s="58"/>
      <c r="MSS5" s="58"/>
      <c r="MST5" s="58"/>
      <c r="MSU5" s="58"/>
      <c r="MSV5" s="58"/>
      <c r="MSW5" s="58"/>
      <c r="MSX5" s="58"/>
      <c r="MSY5" s="58"/>
      <c r="MSZ5" s="58"/>
      <c r="MTA5" s="58"/>
      <c r="MTB5" s="58"/>
      <c r="MTC5" s="58"/>
      <c r="MTD5" s="58"/>
      <c r="MTE5" s="58"/>
      <c r="MTF5" s="58"/>
      <c r="MTG5" s="58"/>
      <c r="MTH5" s="58"/>
      <c r="MTI5" s="58"/>
      <c r="MTJ5" s="58"/>
      <c r="MTK5" s="58"/>
      <c r="MTL5" s="58"/>
      <c r="MTM5" s="58"/>
      <c r="MTN5" s="58"/>
      <c r="MTO5" s="58"/>
      <c r="MTP5" s="58"/>
      <c r="MTQ5" s="58"/>
      <c r="MTR5" s="58"/>
      <c r="MTS5" s="58"/>
      <c r="MTT5" s="58"/>
      <c r="MTU5" s="58"/>
      <c r="MTV5" s="58"/>
      <c r="MTW5" s="58"/>
      <c r="MTX5" s="58"/>
      <c r="MTY5" s="58"/>
      <c r="MTZ5" s="58"/>
      <c r="MUA5" s="58"/>
      <c r="MUB5" s="58"/>
      <c r="MUC5" s="58"/>
      <c r="MUD5" s="58"/>
      <c r="MUE5" s="58"/>
      <c r="MUF5" s="58"/>
      <c r="MUG5" s="58"/>
      <c r="MUH5" s="58"/>
      <c r="MUI5" s="58"/>
      <c r="MUJ5" s="58"/>
      <c r="MUK5" s="58"/>
      <c r="MUL5" s="58"/>
      <c r="MUM5" s="58"/>
      <c r="MUN5" s="58"/>
      <c r="MUO5" s="58"/>
      <c r="MUP5" s="58"/>
      <c r="MUQ5" s="58"/>
      <c r="MUR5" s="58"/>
      <c r="MUS5" s="58"/>
      <c r="MUT5" s="58"/>
      <c r="MUU5" s="58"/>
      <c r="MUV5" s="58"/>
      <c r="MUW5" s="58"/>
      <c r="MUX5" s="58"/>
      <c r="MUY5" s="58"/>
      <c r="MUZ5" s="58"/>
      <c r="MVA5" s="58"/>
      <c r="MVB5" s="58"/>
      <c r="MVC5" s="58"/>
      <c r="MVD5" s="58"/>
      <c r="MVE5" s="58"/>
      <c r="MVF5" s="58"/>
      <c r="MVG5" s="58"/>
      <c r="MVH5" s="58"/>
      <c r="MVI5" s="58"/>
      <c r="MVJ5" s="58"/>
      <c r="MVK5" s="58"/>
      <c r="MVL5" s="58"/>
      <c r="MVM5" s="58"/>
      <c r="MVN5" s="58"/>
      <c r="MVO5" s="58"/>
      <c r="MVP5" s="58"/>
      <c r="MVQ5" s="58"/>
      <c r="MVR5" s="58"/>
      <c r="MVS5" s="58"/>
      <c r="MVT5" s="58"/>
      <c r="MVU5" s="58"/>
      <c r="MVV5" s="58"/>
      <c r="MVW5" s="58"/>
      <c r="MVX5" s="58"/>
      <c r="MVY5" s="58"/>
      <c r="MVZ5" s="58"/>
      <c r="MWA5" s="58"/>
      <c r="MWB5" s="58"/>
      <c r="MWC5" s="58"/>
      <c r="MWD5" s="58"/>
      <c r="MWE5" s="58"/>
      <c r="MWF5" s="58"/>
      <c r="MWG5" s="58"/>
      <c r="MWH5" s="58"/>
      <c r="MWI5" s="58"/>
      <c r="MWJ5" s="58"/>
      <c r="MWK5" s="58"/>
      <c r="MWL5" s="58"/>
      <c r="MWM5" s="58"/>
      <c r="MWN5" s="58"/>
      <c r="MWO5" s="58"/>
      <c r="MWP5" s="58"/>
      <c r="MWQ5" s="58"/>
      <c r="MWR5" s="58"/>
      <c r="MWS5" s="58"/>
      <c r="MWT5" s="58"/>
      <c r="MWU5" s="58"/>
      <c r="MWV5" s="58"/>
      <c r="MWW5" s="58"/>
      <c r="MWX5" s="58"/>
      <c r="MWY5" s="58"/>
      <c r="MWZ5" s="58"/>
      <c r="MXA5" s="58"/>
      <c r="MXB5" s="58"/>
      <c r="MXC5" s="58"/>
      <c r="MXD5" s="58"/>
      <c r="MXE5" s="58"/>
      <c r="MXF5" s="58"/>
      <c r="MXG5" s="58"/>
      <c r="MXH5" s="58"/>
      <c r="MXI5" s="58"/>
      <c r="MXJ5" s="58"/>
      <c r="MXK5" s="58"/>
      <c r="MXL5" s="58"/>
      <c r="MXM5" s="58"/>
      <c r="MXN5" s="58"/>
      <c r="MXO5" s="58"/>
      <c r="MXP5" s="58"/>
      <c r="MXQ5" s="58"/>
      <c r="MXR5" s="58"/>
      <c r="MXS5" s="58"/>
      <c r="MXT5" s="58"/>
      <c r="MXU5" s="58"/>
      <c r="MXV5" s="58"/>
      <c r="MXW5" s="58"/>
      <c r="MXX5" s="58"/>
      <c r="MXY5" s="58"/>
      <c r="MXZ5" s="58"/>
      <c r="MYA5" s="58"/>
      <c r="MYB5" s="58"/>
      <c r="MYC5" s="58"/>
      <c r="MYD5" s="58"/>
      <c r="MYE5" s="58"/>
      <c r="MYF5" s="58"/>
      <c r="MYG5" s="58"/>
      <c r="MYH5" s="58"/>
      <c r="MYI5" s="58"/>
      <c r="MYJ5" s="58"/>
      <c r="MYK5" s="58"/>
      <c r="MYL5" s="58"/>
      <c r="MYM5" s="58"/>
      <c r="MYN5" s="58"/>
      <c r="MYO5" s="58"/>
      <c r="MYP5" s="58"/>
      <c r="MYQ5" s="58"/>
      <c r="MYR5" s="58"/>
      <c r="MYS5" s="58"/>
      <c r="MYT5" s="58"/>
      <c r="MYU5" s="58"/>
      <c r="MYV5" s="58"/>
      <c r="MYW5" s="58"/>
      <c r="MYX5" s="58"/>
      <c r="MYY5" s="58"/>
      <c r="MYZ5" s="58"/>
      <c r="MZA5" s="58"/>
      <c r="MZB5" s="58"/>
      <c r="MZC5" s="58"/>
      <c r="MZD5" s="58"/>
      <c r="MZE5" s="58"/>
      <c r="MZF5" s="58"/>
      <c r="MZG5" s="58"/>
      <c r="MZH5" s="58"/>
      <c r="MZI5" s="58"/>
      <c r="MZJ5" s="58"/>
      <c r="MZK5" s="58"/>
      <c r="MZL5" s="58"/>
      <c r="MZM5" s="58"/>
      <c r="MZN5" s="58"/>
      <c r="MZO5" s="58"/>
      <c r="MZP5" s="58"/>
      <c r="MZQ5" s="58"/>
      <c r="MZR5" s="58"/>
      <c r="MZS5" s="58"/>
      <c r="MZT5" s="58"/>
      <c r="MZU5" s="58"/>
      <c r="MZV5" s="58"/>
      <c r="MZW5" s="58"/>
      <c r="MZX5" s="58"/>
      <c r="MZY5" s="58"/>
      <c r="MZZ5" s="58"/>
      <c r="NAA5" s="58"/>
      <c r="NAB5" s="58"/>
      <c r="NAC5" s="58"/>
      <c r="NAD5" s="58"/>
      <c r="NAE5" s="58"/>
      <c r="NAF5" s="58"/>
      <c r="NAG5" s="58"/>
      <c r="NAH5" s="58"/>
      <c r="NAI5" s="58"/>
      <c r="NAJ5" s="58"/>
      <c r="NAK5" s="58"/>
      <c r="NAL5" s="58"/>
      <c r="NAM5" s="58"/>
      <c r="NAN5" s="58"/>
      <c r="NAO5" s="58"/>
      <c r="NAP5" s="58"/>
      <c r="NAQ5" s="58"/>
      <c r="NAR5" s="58"/>
      <c r="NAS5" s="58"/>
      <c r="NAT5" s="58"/>
      <c r="NAU5" s="58"/>
      <c r="NAV5" s="58"/>
      <c r="NAW5" s="58"/>
      <c r="NAX5" s="58"/>
      <c r="NAY5" s="58"/>
      <c r="NAZ5" s="58"/>
      <c r="NBA5" s="58"/>
      <c r="NBB5" s="58"/>
      <c r="NBC5" s="58"/>
      <c r="NBD5" s="58"/>
      <c r="NBE5" s="58"/>
      <c r="NBF5" s="58"/>
      <c r="NBG5" s="58"/>
      <c r="NBH5" s="58"/>
      <c r="NBI5" s="58"/>
      <c r="NBJ5" s="58"/>
      <c r="NBK5" s="58"/>
      <c r="NBL5" s="58"/>
      <c r="NBM5" s="58"/>
      <c r="NBN5" s="58"/>
      <c r="NBO5" s="58"/>
      <c r="NBP5" s="58"/>
      <c r="NBQ5" s="58"/>
      <c r="NBR5" s="58"/>
      <c r="NBS5" s="58"/>
      <c r="NBT5" s="58"/>
      <c r="NBU5" s="58"/>
      <c r="NBV5" s="58"/>
      <c r="NBW5" s="58"/>
      <c r="NBX5" s="58"/>
      <c r="NBY5" s="58"/>
      <c r="NBZ5" s="58"/>
      <c r="NCA5" s="58"/>
      <c r="NCB5" s="58"/>
      <c r="NCC5" s="58"/>
      <c r="NCD5" s="58"/>
      <c r="NCE5" s="58"/>
      <c r="NCF5" s="58"/>
      <c r="NCG5" s="58"/>
      <c r="NCH5" s="58"/>
      <c r="NCI5" s="58"/>
      <c r="NCJ5" s="58"/>
      <c r="NCK5" s="58"/>
      <c r="NCL5" s="58"/>
      <c r="NCM5" s="58"/>
      <c r="NCN5" s="58"/>
      <c r="NCO5" s="58"/>
      <c r="NCP5" s="58"/>
      <c r="NCQ5" s="58"/>
      <c r="NCR5" s="58"/>
      <c r="NCS5" s="58"/>
      <c r="NCT5" s="58"/>
      <c r="NCU5" s="58"/>
      <c r="NCV5" s="58"/>
      <c r="NCW5" s="58"/>
      <c r="NCX5" s="58"/>
      <c r="NCY5" s="58"/>
      <c r="NCZ5" s="58"/>
      <c r="NDA5" s="58"/>
      <c r="NDB5" s="58"/>
      <c r="NDC5" s="58"/>
      <c r="NDD5" s="58"/>
      <c r="NDE5" s="58"/>
      <c r="NDF5" s="58"/>
      <c r="NDG5" s="58"/>
      <c r="NDH5" s="58"/>
      <c r="NDI5" s="58"/>
      <c r="NDJ5" s="58"/>
      <c r="NDK5" s="58"/>
      <c r="NDL5" s="58"/>
      <c r="NDM5" s="58"/>
      <c r="NDN5" s="58"/>
      <c r="NDO5" s="58"/>
      <c r="NDP5" s="58"/>
      <c r="NDQ5" s="58"/>
      <c r="NDR5" s="58"/>
      <c r="NDS5" s="58"/>
      <c r="NDT5" s="58"/>
      <c r="NDU5" s="58"/>
      <c r="NDV5" s="58"/>
      <c r="NDW5" s="58"/>
      <c r="NDX5" s="58"/>
      <c r="NDY5" s="58"/>
      <c r="NDZ5" s="58"/>
      <c r="NEA5" s="58"/>
      <c r="NEB5" s="58"/>
      <c r="NEC5" s="58"/>
      <c r="NED5" s="58"/>
      <c r="NEE5" s="58"/>
      <c r="NEF5" s="58"/>
      <c r="NEG5" s="58"/>
      <c r="NEH5" s="58"/>
      <c r="NEI5" s="58"/>
      <c r="NEJ5" s="58"/>
      <c r="NEK5" s="58"/>
      <c r="NEL5" s="58"/>
      <c r="NEM5" s="58"/>
      <c r="NEN5" s="58"/>
      <c r="NEO5" s="58"/>
      <c r="NEP5" s="58"/>
      <c r="NEQ5" s="58"/>
      <c r="NER5" s="58"/>
      <c r="NES5" s="58"/>
      <c r="NET5" s="58"/>
      <c r="NEU5" s="58"/>
      <c r="NEV5" s="58"/>
      <c r="NEW5" s="58"/>
      <c r="NEX5" s="58"/>
      <c r="NEY5" s="58"/>
      <c r="NEZ5" s="58"/>
      <c r="NFA5" s="58"/>
      <c r="NFB5" s="58"/>
      <c r="NFC5" s="58"/>
      <c r="NFD5" s="58"/>
      <c r="NFE5" s="58"/>
      <c r="NFF5" s="58"/>
      <c r="NFG5" s="58"/>
      <c r="NFH5" s="58"/>
      <c r="NFI5" s="58"/>
      <c r="NFJ5" s="58"/>
      <c r="NFK5" s="58"/>
      <c r="NFL5" s="58"/>
      <c r="NFM5" s="58"/>
      <c r="NFN5" s="58"/>
      <c r="NFO5" s="58"/>
      <c r="NFP5" s="58"/>
      <c r="NFQ5" s="58"/>
      <c r="NFR5" s="58"/>
      <c r="NFS5" s="58"/>
      <c r="NFT5" s="58"/>
      <c r="NFU5" s="58"/>
      <c r="NFV5" s="58"/>
      <c r="NFW5" s="58"/>
      <c r="NFX5" s="58"/>
      <c r="NFY5" s="58"/>
      <c r="NFZ5" s="58"/>
      <c r="NGA5" s="58"/>
      <c r="NGB5" s="58"/>
      <c r="NGC5" s="58"/>
      <c r="NGD5" s="58"/>
      <c r="NGE5" s="58"/>
      <c r="NGF5" s="58"/>
      <c r="NGG5" s="58"/>
      <c r="NGH5" s="58"/>
      <c r="NGI5" s="58"/>
      <c r="NGJ5" s="58"/>
      <c r="NGK5" s="58"/>
      <c r="NGL5" s="58"/>
      <c r="NGM5" s="58"/>
      <c r="NGN5" s="58"/>
      <c r="NGO5" s="58"/>
      <c r="NGP5" s="58"/>
      <c r="NGQ5" s="58"/>
      <c r="NGR5" s="58"/>
      <c r="NGS5" s="58"/>
      <c r="NGT5" s="58"/>
      <c r="NGU5" s="58"/>
      <c r="NGV5" s="58"/>
      <c r="NGW5" s="58"/>
      <c r="NGX5" s="58"/>
      <c r="NGY5" s="58"/>
      <c r="NGZ5" s="58"/>
      <c r="NHA5" s="58"/>
      <c r="NHB5" s="58"/>
      <c r="NHC5" s="58"/>
      <c r="NHD5" s="58"/>
      <c r="NHE5" s="58"/>
      <c r="NHF5" s="58"/>
      <c r="NHG5" s="58"/>
      <c r="NHH5" s="58"/>
      <c r="NHI5" s="58"/>
      <c r="NHJ5" s="58"/>
      <c r="NHK5" s="58"/>
      <c r="NHL5" s="58"/>
      <c r="NHM5" s="58"/>
      <c r="NHN5" s="58"/>
      <c r="NHO5" s="58"/>
      <c r="NHP5" s="58"/>
      <c r="NHQ5" s="58"/>
      <c r="NHR5" s="58"/>
      <c r="NHS5" s="58"/>
      <c r="NHT5" s="58"/>
      <c r="NHU5" s="58"/>
      <c r="NHV5" s="58"/>
      <c r="NHW5" s="58"/>
      <c r="NHX5" s="58"/>
      <c r="NHY5" s="58"/>
      <c r="NHZ5" s="58"/>
      <c r="NIA5" s="58"/>
      <c r="NIB5" s="58"/>
      <c r="NIC5" s="58"/>
      <c r="NID5" s="58"/>
      <c r="NIE5" s="58"/>
      <c r="NIF5" s="58"/>
      <c r="NIG5" s="58"/>
      <c r="NIH5" s="58"/>
      <c r="NII5" s="58"/>
      <c r="NIJ5" s="58"/>
      <c r="NIK5" s="58"/>
      <c r="NIL5" s="58"/>
      <c r="NIM5" s="58"/>
      <c r="NIN5" s="58"/>
      <c r="NIO5" s="58"/>
      <c r="NIP5" s="58"/>
      <c r="NIQ5" s="58"/>
      <c r="NIR5" s="58"/>
      <c r="NIS5" s="58"/>
      <c r="NIT5" s="58"/>
      <c r="NIU5" s="58"/>
      <c r="NIV5" s="58"/>
      <c r="NIW5" s="58"/>
      <c r="NIX5" s="58"/>
      <c r="NIY5" s="58"/>
      <c r="NIZ5" s="58"/>
      <c r="NJA5" s="58"/>
      <c r="NJB5" s="58"/>
      <c r="NJC5" s="58"/>
      <c r="NJD5" s="58"/>
      <c r="NJE5" s="58"/>
      <c r="NJF5" s="58"/>
      <c r="NJG5" s="58"/>
      <c r="NJH5" s="58"/>
      <c r="NJI5" s="58"/>
      <c r="NJJ5" s="58"/>
      <c r="NJK5" s="58"/>
      <c r="NJL5" s="58"/>
      <c r="NJM5" s="58"/>
      <c r="NJN5" s="58"/>
      <c r="NJO5" s="58"/>
      <c r="NJP5" s="58"/>
      <c r="NJQ5" s="58"/>
      <c r="NJR5" s="58"/>
      <c r="NJS5" s="58"/>
      <c r="NJT5" s="58"/>
      <c r="NJU5" s="58"/>
      <c r="NJV5" s="58"/>
      <c r="NJW5" s="58"/>
      <c r="NJX5" s="58"/>
      <c r="NJY5" s="58"/>
      <c r="NJZ5" s="58"/>
      <c r="NKA5" s="58"/>
      <c r="NKB5" s="58"/>
      <c r="NKC5" s="58"/>
      <c r="NKD5" s="58"/>
      <c r="NKE5" s="58"/>
      <c r="NKF5" s="58"/>
      <c r="NKG5" s="58"/>
      <c r="NKH5" s="58"/>
      <c r="NKI5" s="58"/>
      <c r="NKJ5" s="58"/>
      <c r="NKK5" s="58"/>
      <c r="NKL5" s="58"/>
      <c r="NKM5" s="58"/>
      <c r="NKN5" s="58"/>
      <c r="NKO5" s="58"/>
      <c r="NKP5" s="58"/>
      <c r="NKQ5" s="58"/>
      <c r="NKR5" s="58"/>
      <c r="NKS5" s="58"/>
      <c r="NKT5" s="58"/>
      <c r="NKU5" s="58"/>
      <c r="NKV5" s="58"/>
      <c r="NKW5" s="58"/>
      <c r="NKX5" s="58"/>
      <c r="NKY5" s="58"/>
      <c r="NKZ5" s="58"/>
      <c r="NLA5" s="58"/>
      <c r="NLB5" s="58"/>
      <c r="NLC5" s="58"/>
      <c r="NLD5" s="58"/>
      <c r="NLE5" s="58"/>
      <c r="NLF5" s="58"/>
      <c r="NLG5" s="58"/>
      <c r="NLH5" s="58"/>
      <c r="NLI5" s="58"/>
      <c r="NLJ5" s="58"/>
      <c r="NLK5" s="58"/>
      <c r="NLL5" s="58"/>
      <c r="NLM5" s="58"/>
      <c r="NLN5" s="58"/>
      <c r="NLO5" s="58"/>
      <c r="NLP5" s="58"/>
      <c r="NLQ5" s="58"/>
      <c r="NLR5" s="58"/>
      <c r="NLS5" s="58"/>
      <c r="NLT5" s="58"/>
      <c r="NLU5" s="58"/>
      <c r="NLV5" s="58"/>
      <c r="NLW5" s="58"/>
      <c r="NLX5" s="58"/>
      <c r="NLY5" s="58"/>
      <c r="NLZ5" s="58"/>
      <c r="NMA5" s="58"/>
      <c r="NMB5" s="58"/>
      <c r="NMC5" s="58"/>
      <c r="NMD5" s="58"/>
      <c r="NME5" s="58"/>
      <c r="NMF5" s="58"/>
      <c r="NMG5" s="58"/>
      <c r="NMH5" s="58"/>
      <c r="NMI5" s="58"/>
      <c r="NMJ5" s="58"/>
      <c r="NMK5" s="58"/>
      <c r="NML5" s="58"/>
      <c r="NMM5" s="58"/>
      <c r="NMN5" s="58"/>
      <c r="NMO5" s="58"/>
      <c r="NMP5" s="58"/>
      <c r="NMQ5" s="58"/>
      <c r="NMR5" s="58"/>
      <c r="NMS5" s="58"/>
      <c r="NMT5" s="58"/>
      <c r="NMU5" s="58"/>
      <c r="NMV5" s="58"/>
      <c r="NMW5" s="58"/>
      <c r="NMX5" s="58"/>
      <c r="NMY5" s="58"/>
      <c r="NMZ5" s="58"/>
      <c r="NNA5" s="58"/>
      <c r="NNB5" s="58"/>
      <c r="NNC5" s="58"/>
      <c r="NND5" s="58"/>
      <c r="NNE5" s="58"/>
      <c r="NNF5" s="58"/>
      <c r="NNG5" s="58"/>
      <c r="NNH5" s="58"/>
      <c r="NNI5" s="58"/>
      <c r="NNJ5" s="58"/>
      <c r="NNK5" s="58"/>
      <c r="NNL5" s="58"/>
      <c r="NNM5" s="58"/>
      <c r="NNN5" s="58"/>
      <c r="NNO5" s="58"/>
      <c r="NNP5" s="58"/>
      <c r="NNQ5" s="58"/>
      <c r="NNR5" s="58"/>
      <c r="NNS5" s="58"/>
      <c r="NNT5" s="58"/>
      <c r="NNU5" s="58"/>
      <c r="NNV5" s="58"/>
      <c r="NNW5" s="58"/>
      <c r="NNX5" s="58"/>
      <c r="NNY5" s="58"/>
      <c r="NNZ5" s="58"/>
      <c r="NOA5" s="58"/>
      <c r="NOB5" s="58"/>
      <c r="NOC5" s="58"/>
      <c r="NOD5" s="58"/>
      <c r="NOE5" s="58"/>
      <c r="NOF5" s="58"/>
      <c r="NOG5" s="58"/>
      <c r="NOH5" s="58"/>
      <c r="NOI5" s="58"/>
      <c r="NOJ5" s="58"/>
      <c r="NOK5" s="58"/>
      <c r="NOL5" s="58"/>
      <c r="NOM5" s="58"/>
      <c r="NON5" s="58"/>
      <c r="NOO5" s="58"/>
      <c r="NOP5" s="58"/>
      <c r="NOQ5" s="58"/>
      <c r="NOR5" s="58"/>
      <c r="NOS5" s="58"/>
      <c r="NOT5" s="58"/>
      <c r="NOU5" s="58"/>
      <c r="NOV5" s="58"/>
      <c r="NOW5" s="58"/>
      <c r="NOX5" s="58"/>
      <c r="NOY5" s="58"/>
      <c r="NOZ5" s="58"/>
      <c r="NPA5" s="58"/>
      <c r="NPB5" s="58"/>
      <c r="NPC5" s="58"/>
      <c r="NPD5" s="58"/>
      <c r="NPE5" s="58"/>
      <c r="NPF5" s="58"/>
      <c r="NPG5" s="58"/>
      <c r="NPH5" s="58"/>
      <c r="NPI5" s="58"/>
      <c r="NPJ5" s="58"/>
      <c r="NPK5" s="58"/>
      <c r="NPL5" s="58"/>
      <c r="NPM5" s="58"/>
      <c r="NPN5" s="58"/>
      <c r="NPO5" s="58"/>
      <c r="NPP5" s="58"/>
      <c r="NPQ5" s="58"/>
      <c r="NPR5" s="58"/>
      <c r="NPS5" s="58"/>
      <c r="NPT5" s="58"/>
      <c r="NPU5" s="58"/>
      <c r="NPV5" s="58"/>
      <c r="NPW5" s="58"/>
      <c r="NPX5" s="58"/>
      <c r="NPY5" s="58"/>
      <c r="NPZ5" s="58"/>
      <c r="NQA5" s="58"/>
      <c r="NQB5" s="58"/>
      <c r="NQC5" s="58"/>
      <c r="NQD5" s="58"/>
      <c r="NQE5" s="58"/>
      <c r="NQF5" s="58"/>
      <c r="NQG5" s="58"/>
      <c r="NQH5" s="58"/>
      <c r="NQI5" s="58"/>
      <c r="NQJ5" s="58"/>
      <c r="NQK5" s="58"/>
      <c r="NQL5" s="58"/>
      <c r="NQM5" s="58"/>
      <c r="NQN5" s="58"/>
      <c r="NQO5" s="58"/>
      <c r="NQP5" s="58"/>
      <c r="NQQ5" s="58"/>
      <c r="NQR5" s="58"/>
      <c r="NQS5" s="58"/>
      <c r="NQT5" s="58"/>
      <c r="NQU5" s="58"/>
      <c r="NQV5" s="58"/>
      <c r="NQW5" s="58"/>
      <c r="NQX5" s="58"/>
      <c r="NQY5" s="58"/>
      <c r="NQZ5" s="58"/>
      <c r="NRA5" s="58"/>
      <c r="NRB5" s="58"/>
      <c r="NRC5" s="58"/>
      <c r="NRD5" s="58"/>
      <c r="NRE5" s="58"/>
      <c r="NRF5" s="58"/>
      <c r="NRG5" s="58"/>
      <c r="NRH5" s="58"/>
      <c r="NRI5" s="58"/>
      <c r="NRJ5" s="58"/>
      <c r="NRK5" s="58"/>
      <c r="NRL5" s="58"/>
      <c r="NRM5" s="58"/>
      <c r="NRN5" s="58"/>
      <c r="NRO5" s="58"/>
      <c r="NRP5" s="58"/>
      <c r="NRQ5" s="58"/>
      <c r="NRR5" s="58"/>
      <c r="NRS5" s="58"/>
      <c r="NRT5" s="58"/>
      <c r="NRU5" s="58"/>
      <c r="NRV5" s="58"/>
      <c r="NRW5" s="58"/>
      <c r="NRX5" s="58"/>
      <c r="NRY5" s="58"/>
      <c r="NRZ5" s="58"/>
      <c r="NSA5" s="58"/>
      <c r="NSB5" s="58"/>
      <c r="NSC5" s="58"/>
      <c r="NSD5" s="58"/>
      <c r="NSE5" s="58"/>
      <c r="NSF5" s="58"/>
      <c r="NSG5" s="58"/>
      <c r="NSH5" s="58"/>
      <c r="NSI5" s="58"/>
      <c r="NSJ5" s="58"/>
      <c r="NSK5" s="58"/>
      <c r="NSL5" s="58"/>
      <c r="NSM5" s="58"/>
      <c r="NSN5" s="58"/>
      <c r="NSO5" s="58"/>
      <c r="NSP5" s="58"/>
      <c r="NSQ5" s="58"/>
      <c r="NSR5" s="58"/>
      <c r="NSS5" s="58"/>
      <c r="NST5" s="58"/>
      <c r="NSU5" s="58"/>
      <c r="NSV5" s="58"/>
      <c r="NSW5" s="58"/>
      <c r="NSX5" s="58"/>
      <c r="NSY5" s="58"/>
      <c r="NSZ5" s="58"/>
      <c r="NTA5" s="58"/>
      <c r="NTB5" s="58"/>
      <c r="NTC5" s="58"/>
      <c r="NTD5" s="58"/>
      <c r="NTE5" s="58"/>
      <c r="NTF5" s="58"/>
      <c r="NTG5" s="58"/>
      <c r="NTH5" s="58"/>
      <c r="NTI5" s="58"/>
      <c r="NTJ5" s="58"/>
      <c r="NTK5" s="58"/>
      <c r="NTL5" s="58"/>
      <c r="NTM5" s="58"/>
      <c r="NTN5" s="58"/>
      <c r="NTO5" s="58"/>
      <c r="NTP5" s="58"/>
      <c r="NTQ5" s="58"/>
      <c r="NTR5" s="58"/>
      <c r="NTS5" s="58"/>
      <c r="NTT5" s="58"/>
      <c r="NTU5" s="58"/>
      <c r="NTV5" s="58"/>
      <c r="NTW5" s="58"/>
      <c r="NTX5" s="58"/>
      <c r="NTY5" s="58"/>
      <c r="NTZ5" s="58"/>
      <c r="NUA5" s="58"/>
      <c r="NUB5" s="58"/>
      <c r="NUC5" s="58"/>
      <c r="NUD5" s="58"/>
      <c r="NUE5" s="58"/>
      <c r="NUF5" s="58"/>
      <c r="NUG5" s="58"/>
      <c r="NUH5" s="58"/>
      <c r="NUI5" s="58"/>
      <c r="NUJ5" s="58"/>
      <c r="NUK5" s="58"/>
      <c r="NUL5" s="58"/>
      <c r="NUM5" s="58"/>
      <c r="NUN5" s="58"/>
      <c r="NUO5" s="58"/>
      <c r="NUP5" s="58"/>
      <c r="NUQ5" s="58"/>
      <c r="NUR5" s="58"/>
      <c r="NUS5" s="58"/>
      <c r="NUT5" s="58"/>
      <c r="NUU5" s="58"/>
      <c r="NUV5" s="58"/>
      <c r="NUW5" s="58"/>
      <c r="NUX5" s="58"/>
      <c r="NUY5" s="58"/>
      <c r="NUZ5" s="58"/>
      <c r="NVA5" s="58"/>
      <c r="NVB5" s="58"/>
      <c r="NVC5" s="58"/>
      <c r="NVD5" s="58"/>
      <c r="NVE5" s="58"/>
      <c r="NVF5" s="58"/>
      <c r="NVG5" s="58"/>
      <c r="NVH5" s="58"/>
      <c r="NVI5" s="58"/>
      <c r="NVJ5" s="58"/>
      <c r="NVK5" s="58"/>
      <c r="NVL5" s="58"/>
      <c r="NVM5" s="58"/>
      <c r="NVN5" s="58"/>
      <c r="NVO5" s="58"/>
      <c r="NVP5" s="58"/>
      <c r="NVQ5" s="58"/>
      <c r="NVR5" s="58"/>
      <c r="NVS5" s="58"/>
      <c r="NVT5" s="58"/>
      <c r="NVU5" s="58"/>
      <c r="NVV5" s="58"/>
      <c r="NVW5" s="58"/>
      <c r="NVX5" s="58"/>
      <c r="NVY5" s="58"/>
      <c r="NVZ5" s="58"/>
      <c r="NWA5" s="58"/>
      <c r="NWB5" s="58"/>
      <c r="NWC5" s="58"/>
      <c r="NWD5" s="58"/>
      <c r="NWE5" s="58"/>
      <c r="NWF5" s="58"/>
      <c r="NWG5" s="58"/>
      <c r="NWH5" s="58"/>
      <c r="NWI5" s="58"/>
      <c r="NWJ5" s="58"/>
      <c r="NWK5" s="58"/>
      <c r="NWL5" s="58"/>
      <c r="NWM5" s="58"/>
      <c r="NWN5" s="58"/>
      <c r="NWO5" s="58"/>
      <c r="NWP5" s="58"/>
      <c r="NWQ5" s="58"/>
      <c r="NWR5" s="58"/>
      <c r="NWS5" s="58"/>
      <c r="NWT5" s="58"/>
      <c r="NWU5" s="58"/>
      <c r="NWV5" s="58"/>
      <c r="NWW5" s="58"/>
      <c r="NWX5" s="58"/>
      <c r="NWY5" s="58"/>
      <c r="NWZ5" s="58"/>
      <c r="NXA5" s="58"/>
      <c r="NXB5" s="58"/>
      <c r="NXC5" s="58"/>
      <c r="NXD5" s="58"/>
      <c r="NXE5" s="58"/>
      <c r="NXF5" s="58"/>
      <c r="NXG5" s="58"/>
      <c r="NXH5" s="58"/>
      <c r="NXI5" s="58"/>
      <c r="NXJ5" s="58"/>
      <c r="NXK5" s="58"/>
      <c r="NXL5" s="58"/>
      <c r="NXM5" s="58"/>
      <c r="NXN5" s="58"/>
      <c r="NXO5" s="58"/>
      <c r="NXP5" s="58"/>
      <c r="NXQ5" s="58"/>
      <c r="NXR5" s="58"/>
      <c r="NXS5" s="58"/>
      <c r="NXT5" s="58"/>
      <c r="NXU5" s="58"/>
      <c r="NXV5" s="58"/>
      <c r="NXW5" s="58"/>
      <c r="NXX5" s="58"/>
      <c r="NXY5" s="58"/>
      <c r="NXZ5" s="58"/>
      <c r="NYA5" s="58"/>
      <c r="NYB5" s="58"/>
      <c r="NYC5" s="58"/>
      <c r="NYD5" s="58"/>
      <c r="NYE5" s="58"/>
      <c r="NYF5" s="58"/>
      <c r="NYG5" s="58"/>
      <c r="NYH5" s="58"/>
      <c r="NYI5" s="58"/>
      <c r="NYJ5" s="58"/>
      <c r="NYK5" s="58"/>
      <c r="NYL5" s="58"/>
      <c r="NYM5" s="58"/>
      <c r="NYN5" s="58"/>
      <c r="NYO5" s="58"/>
      <c r="NYP5" s="58"/>
      <c r="NYQ5" s="58"/>
      <c r="NYR5" s="58"/>
      <c r="NYS5" s="58"/>
      <c r="NYT5" s="58"/>
      <c r="NYU5" s="58"/>
      <c r="NYV5" s="58"/>
      <c r="NYW5" s="58"/>
      <c r="NYX5" s="58"/>
      <c r="NYY5" s="58"/>
      <c r="NYZ5" s="58"/>
      <c r="NZA5" s="58"/>
      <c r="NZB5" s="58"/>
      <c r="NZC5" s="58"/>
      <c r="NZD5" s="58"/>
      <c r="NZE5" s="58"/>
      <c r="NZF5" s="58"/>
      <c r="NZG5" s="58"/>
      <c r="NZH5" s="58"/>
      <c r="NZI5" s="58"/>
      <c r="NZJ5" s="58"/>
      <c r="NZK5" s="58"/>
      <c r="NZL5" s="58"/>
      <c r="NZM5" s="58"/>
      <c r="NZN5" s="58"/>
      <c r="NZO5" s="58"/>
      <c r="NZP5" s="58"/>
      <c r="NZQ5" s="58"/>
      <c r="NZR5" s="58"/>
      <c r="NZS5" s="58"/>
      <c r="NZT5" s="58"/>
      <c r="NZU5" s="58"/>
      <c r="NZV5" s="58"/>
      <c r="NZW5" s="58"/>
      <c r="NZX5" s="58"/>
      <c r="NZY5" s="58"/>
      <c r="NZZ5" s="58"/>
      <c r="OAA5" s="58"/>
      <c r="OAB5" s="58"/>
      <c r="OAC5" s="58"/>
      <c r="OAD5" s="58"/>
      <c r="OAE5" s="58"/>
      <c r="OAF5" s="58"/>
      <c r="OAG5" s="58"/>
      <c r="OAH5" s="58"/>
      <c r="OAI5" s="58"/>
      <c r="OAJ5" s="58"/>
      <c r="OAK5" s="58"/>
      <c r="OAL5" s="58"/>
      <c r="OAM5" s="58"/>
      <c r="OAN5" s="58"/>
      <c r="OAO5" s="58"/>
      <c r="OAP5" s="58"/>
      <c r="OAQ5" s="58"/>
      <c r="OAR5" s="58"/>
      <c r="OAS5" s="58"/>
      <c r="OAT5" s="58"/>
      <c r="OAU5" s="58"/>
      <c r="OAV5" s="58"/>
      <c r="OAW5" s="58"/>
      <c r="OAX5" s="58"/>
      <c r="OAY5" s="58"/>
      <c r="OAZ5" s="58"/>
      <c r="OBA5" s="58"/>
      <c r="OBB5" s="58"/>
      <c r="OBC5" s="58"/>
      <c r="OBD5" s="58"/>
      <c r="OBE5" s="58"/>
      <c r="OBF5" s="58"/>
      <c r="OBG5" s="58"/>
      <c r="OBH5" s="58"/>
      <c r="OBI5" s="58"/>
      <c r="OBJ5" s="58"/>
      <c r="OBK5" s="58"/>
      <c r="OBL5" s="58"/>
      <c r="OBM5" s="58"/>
      <c r="OBN5" s="58"/>
      <c r="OBO5" s="58"/>
      <c r="OBP5" s="58"/>
      <c r="OBQ5" s="58"/>
      <c r="OBR5" s="58"/>
      <c r="OBS5" s="58"/>
      <c r="OBT5" s="58"/>
      <c r="OBU5" s="58"/>
      <c r="OBV5" s="58"/>
      <c r="OBW5" s="58"/>
      <c r="OBX5" s="58"/>
      <c r="OBY5" s="58"/>
      <c r="OBZ5" s="58"/>
      <c r="OCA5" s="58"/>
      <c r="OCB5" s="58"/>
      <c r="OCC5" s="58"/>
      <c r="OCD5" s="58"/>
      <c r="OCE5" s="58"/>
      <c r="OCF5" s="58"/>
      <c r="OCG5" s="58"/>
      <c r="OCH5" s="58"/>
      <c r="OCI5" s="58"/>
      <c r="OCJ5" s="58"/>
      <c r="OCK5" s="58"/>
      <c r="OCL5" s="58"/>
      <c r="OCM5" s="58"/>
      <c r="OCN5" s="58"/>
      <c r="OCO5" s="58"/>
      <c r="OCP5" s="58"/>
      <c r="OCQ5" s="58"/>
      <c r="OCR5" s="58"/>
      <c r="OCS5" s="58"/>
      <c r="OCT5" s="58"/>
      <c r="OCU5" s="58"/>
      <c r="OCV5" s="58"/>
      <c r="OCW5" s="58"/>
      <c r="OCX5" s="58"/>
      <c r="OCY5" s="58"/>
      <c r="OCZ5" s="58"/>
      <c r="ODA5" s="58"/>
      <c r="ODB5" s="58"/>
      <c r="ODC5" s="58"/>
      <c r="ODD5" s="58"/>
      <c r="ODE5" s="58"/>
      <c r="ODF5" s="58"/>
      <c r="ODG5" s="58"/>
      <c r="ODH5" s="58"/>
      <c r="ODI5" s="58"/>
      <c r="ODJ5" s="58"/>
      <c r="ODK5" s="58"/>
      <c r="ODL5" s="58"/>
      <c r="ODM5" s="58"/>
      <c r="ODN5" s="58"/>
      <c r="ODO5" s="58"/>
      <c r="ODP5" s="58"/>
      <c r="ODQ5" s="58"/>
      <c r="ODR5" s="58"/>
      <c r="ODS5" s="58"/>
      <c r="ODT5" s="58"/>
      <c r="ODU5" s="58"/>
      <c r="ODV5" s="58"/>
      <c r="ODW5" s="58"/>
      <c r="ODX5" s="58"/>
      <c r="ODY5" s="58"/>
      <c r="ODZ5" s="58"/>
      <c r="OEA5" s="58"/>
      <c r="OEB5" s="58"/>
      <c r="OEC5" s="58"/>
      <c r="OED5" s="58"/>
      <c r="OEE5" s="58"/>
      <c r="OEF5" s="58"/>
      <c r="OEG5" s="58"/>
      <c r="OEH5" s="58"/>
      <c r="OEI5" s="58"/>
      <c r="OEJ5" s="58"/>
      <c r="OEK5" s="58"/>
      <c r="OEL5" s="58"/>
      <c r="OEM5" s="58"/>
      <c r="OEN5" s="58"/>
      <c r="OEO5" s="58"/>
      <c r="OEP5" s="58"/>
      <c r="OEQ5" s="58"/>
      <c r="OER5" s="58"/>
      <c r="OES5" s="58"/>
      <c r="OET5" s="58"/>
      <c r="OEU5" s="58"/>
      <c r="OEV5" s="58"/>
      <c r="OEW5" s="58"/>
      <c r="OEX5" s="58"/>
      <c r="OEY5" s="58"/>
      <c r="OEZ5" s="58"/>
      <c r="OFA5" s="58"/>
      <c r="OFB5" s="58"/>
      <c r="OFC5" s="58"/>
      <c r="OFD5" s="58"/>
      <c r="OFE5" s="58"/>
      <c r="OFF5" s="58"/>
      <c r="OFG5" s="58"/>
      <c r="OFH5" s="58"/>
      <c r="OFI5" s="58"/>
      <c r="OFJ5" s="58"/>
      <c r="OFK5" s="58"/>
      <c r="OFL5" s="58"/>
      <c r="OFM5" s="58"/>
      <c r="OFN5" s="58"/>
      <c r="OFO5" s="58"/>
      <c r="OFP5" s="58"/>
      <c r="OFQ5" s="58"/>
      <c r="OFR5" s="58"/>
      <c r="OFS5" s="58"/>
      <c r="OFT5" s="58"/>
      <c r="OFU5" s="58"/>
      <c r="OFV5" s="58"/>
      <c r="OFW5" s="58"/>
      <c r="OFX5" s="58"/>
      <c r="OFY5" s="58"/>
      <c r="OFZ5" s="58"/>
      <c r="OGA5" s="58"/>
      <c r="OGB5" s="58"/>
      <c r="OGC5" s="58"/>
      <c r="OGD5" s="58"/>
      <c r="OGE5" s="58"/>
      <c r="OGF5" s="58"/>
      <c r="OGG5" s="58"/>
      <c r="OGH5" s="58"/>
      <c r="OGI5" s="58"/>
      <c r="OGJ5" s="58"/>
      <c r="OGK5" s="58"/>
      <c r="OGL5" s="58"/>
      <c r="OGM5" s="58"/>
      <c r="OGN5" s="58"/>
      <c r="OGO5" s="58"/>
      <c r="OGP5" s="58"/>
      <c r="OGQ5" s="58"/>
      <c r="OGR5" s="58"/>
      <c r="OGS5" s="58"/>
      <c r="OGT5" s="58"/>
      <c r="OGU5" s="58"/>
      <c r="OGV5" s="58"/>
      <c r="OGW5" s="58"/>
      <c r="OGX5" s="58"/>
      <c r="OGY5" s="58"/>
      <c r="OGZ5" s="58"/>
      <c r="OHA5" s="58"/>
      <c r="OHB5" s="58"/>
      <c r="OHC5" s="58"/>
      <c r="OHD5" s="58"/>
      <c r="OHE5" s="58"/>
      <c r="OHF5" s="58"/>
      <c r="OHG5" s="58"/>
      <c r="OHH5" s="58"/>
      <c r="OHI5" s="58"/>
      <c r="OHJ5" s="58"/>
      <c r="OHK5" s="58"/>
      <c r="OHL5" s="58"/>
      <c r="OHM5" s="58"/>
      <c r="OHN5" s="58"/>
      <c r="OHO5" s="58"/>
      <c r="OHP5" s="58"/>
      <c r="OHQ5" s="58"/>
      <c r="OHR5" s="58"/>
      <c r="OHS5" s="58"/>
      <c r="OHT5" s="58"/>
      <c r="OHU5" s="58"/>
      <c r="OHV5" s="58"/>
      <c r="OHW5" s="58"/>
      <c r="OHX5" s="58"/>
      <c r="OHY5" s="58"/>
      <c r="OHZ5" s="58"/>
      <c r="OIA5" s="58"/>
      <c r="OIB5" s="58"/>
      <c r="OIC5" s="58"/>
      <c r="OID5" s="58"/>
      <c r="OIE5" s="58"/>
      <c r="OIF5" s="58"/>
      <c r="OIG5" s="58"/>
      <c r="OIH5" s="58"/>
      <c r="OII5" s="58"/>
      <c r="OIJ5" s="58"/>
      <c r="OIK5" s="58"/>
      <c r="OIL5" s="58"/>
      <c r="OIM5" s="58"/>
      <c r="OIN5" s="58"/>
      <c r="OIO5" s="58"/>
      <c r="OIP5" s="58"/>
      <c r="OIQ5" s="58"/>
      <c r="OIR5" s="58"/>
      <c r="OIS5" s="58"/>
      <c r="OIT5" s="58"/>
      <c r="OIU5" s="58"/>
      <c r="OIV5" s="58"/>
      <c r="OIW5" s="58"/>
      <c r="OIX5" s="58"/>
      <c r="OIY5" s="58"/>
      <c r="OIZ5" s="58"/>
      <c r="OJA5" s="58"/>
      <c r="OJB5" s="58"/>
      <c r="OJC5" s="58"/>
      <c r="OJD5" s="58"/>
      <c r="OJE5" s="58"/>
      <c r="OJF5" s="58"/>
      <c r="OJG5" s="58"/>
      <c r="OJH5" s="58"/>
      <c r="OJI5" s="58"/>
      <c r="OJJ5" s="58"/>
      <c r="OJK5" s="58"/>
      <c r="OJL5" s="58"/>
      <c r="OJM5" s="58"/>
      <c r="OJN5" s="58"/>
      <c r="OJO5" s="58"/>
      <c r="OJP5" s="58"/>
      <c r="OJQ5" s="58"/>
      <c r="OJR5" s="58"/>
      <c r="OJS5" s="58"/>
      <c r="OJT5" s="58"/>
      <c r="OJU5" s="58"/>
      <c r="OJV5" s="58"/>
      <c r="OJW5" s="58"/>
      <c r="OJX5" s="58"/>
      <c r="OJY5" s="58"/>
      <c r="OJZ5" s="58"/>
      <c r="OKA5" s="58"/>
      <c r="OKB5" s="58"/>
      <c r="OKC5" s="58"/>
      <c r="OKD5" s="58"/>
      <c r="OKE5" s="58"/>
      <c r="OKF5" s="58"/>
      <c r="OKG5" s="58"/>
      <c r="OKH5" s="58"/>
      <c r="OKI5" s="58"/>
      <c r="OKJ5" s="58"/>
      <c r="OKK5" s="58"/>
      <c r="OKL5" s="58"/>
      <c r="OKM5" s="58"/>
      <c r="OKN5" s="58"/>
      <c r="OKO5" s="58"/>
      <c r="OKP5" s="58"/>
      <c r="OKQ5" s="58"/>
      <c r="OKR5" s="58"/>
      <c r="OKS5" s="58"/>
      <c r="OKT5" s="58"/>
      <c r="OKU5" s="58"/>
      <c r="OKV5" s="58"/>
      <c r="OKW5" s="58"/>
      <c r="OKX5" s="58"/>
      <c r="OKY5" s="58"/>
      <c r="OKZ5" s="58"/>
      <c r="OLA5" s="58"/>
      <c r="OLB5" s="58"/>
      <c r="OLC5" s="58"/>
      <c r="OLD5" s="58"/>
      <c r="OLE5" s="58"/>
      <c r="OLF5" s="58"/>
      <c r="OLG5" s="58"/>
      <c r="OLH5" s="58"/>
      <c r="OLI5" s="58"/>
      <c r="OLJ5" s="58"/>
      <c r="OLK5" s="58"/>
      <c r="OLL5" s="58"/>
      <c r="OLM5" s="58"/>
      <c r="OLN5" s="58"/>
      <c r="OLO5" s="58"/>
      <c r="OLP5" s="58"/>
      <c r="OLQ5" s="58"/>
      <c r="OLR5" s="58"/>
      <c r="OLS5" s="58"/>
      <c r="OLT5" s="58"/>
      <c r="OLU5" s="58"/>
      <c r="OLV5" s="58"/>
      <c r="OLW5" s="58"/>
      <c r="OLX5" s="58"/>
      <c r="OLY5" s="58"/>
      <c r="OLZ5" s="58"/>
      <c r="OMA5" s="58"/>
      <c r="OMB5" s="58"/>
      <c r="OMC5" s="58"/>
      <c r="OMD5" s="58"/>
      <c r="OME5" s="58"/>
      <c r="OMF5" s="58"/>
      <c r="OMG5" s="58"/>
      <c r="OMH5" s="58"/>
      <c r="OMI5" s="58"/>
      <c r="OMJ5" s="58"/>
      <c r="OMK5" s="58"/>
      <c r="OML5" s="58"/>
      <c r="OMM5" s="58"/>
      <c r="OMN5" s="58"/>
      <c r="OMO5" s="58"/>
      <c r="OMP5" s="58"/>
      <c r="OMQ5" s="58"/>
      <c r="OMR5" s="58"/>
      <c r="OMS5" s="58"/>
      <c r="OMT5" s="58"/>
      <c r="OMU5" s="58"/>
      <c r="OMV5" s="58"/>
      <c r="OMW5" s="58"/>
      <c r="OMX5" s="58"/>
      <c r="OMY5" s="58"/>
      <c r="OMZ5" s="58"/>
      <c r="ONA5" s="58"/>
      <c r="ONB5" s="58"/>
      <c r="ONC5" s="58"/>
      <c r="OND5" s="58"/>
      <c r="ONE5" s="58"/>
      <c r="ONF5" s="58"/>
      <c r="ONG5" s="58"/>
      <c r="ONH5" s="58"/>
      <c r="ONI5" s="58"/>
      <c r="ONJ5" s="58"/>
      <c r="ONK5" s="58"/>
      <c r="ONL5" s="58"/>
      <c r="ONM5" s="58"/>
      <c r="ONN5" s="58"/>
      <c r="ONO5" s="58"/>
      <c r="ONP5" s="58"/>
      <c r="ONQ5" s="58"/>
      <c r="ONR5" s="58"/>
      <c r="ONS5" s="58"/>
      <c r="ONT5" s="58"/>
      <c r="ONU5" s="58"/>
      <c r="ONV5" s="58"/>
      <c r="ONW5" s="58"/>
      <c r="ONX5" s="58"/>
      <c r="ONY5" s="58"/>
      <c r="ONZ5" s="58"/>
      <c r="OOA5" s="58"/>
      <c r="OOB5" s="58"/>
      <c r="OOC5" s="58"/>
      <c r="OOD5" s="58"/>
      <c r="OOE5" s="58"/>
      <c r="OOF5" s="58"/>
      <c r="OOG5" s="58"/>
      <c r="OOH5" s="58"/>
      <c r="OOI5" s="58"/>
      <c r="OOJ5" s="58"/>
      <c r="OOK5" s="58"/>
      <c r="OOL5" s="58"/>
      <c r="OOM5" s="58"/>
      <c r="OON5" s="58"/>
      <c r="OOO5" s="58"/>
      <c r="OOP5" s="58"/>
      <c r="OOQ5" s="58"/>
      <c r="OOR5" s="58"/>
      <c r="OOS5" s="58"/>
      <c r="OOT5" s="58"/>
      <c r="OOU5" s="58"/>
      <c r="OOV5" s="58"/>
      <c r="OOW5" s="58"/>
      <c r="OOX5" s="58"/>
      <c r="OOY5" s="58"/>
      <c r="OOZ5" s="58"/>
      <c r="OPA5" s="58"/>
      <c r="OPB5" s="58"/>
      <c r="OPC5" s="58"/>
      <c r="OPD5" s="58"/>
      <c r="OPE5" s="58"/>
      <c r="OPF5" s="58"/>
      <c r="OPG5" s="58"/>
      <c r="OPH5" s="58"/>
      <c r="OPI5" s="58"/>
      <c r="OPJ5" s="58"/>
      <c r="OPK5" s="58"/>
      <c r="OPL5" s="58"/>
      <c r="OPM5" s="58"/>
      <c r="OPN5" s="58"/>
      <c r="OPO5" s="58"/>
      <c r="OPP5" s="58"/>
      <c r="OPQ5" s="58"/>
      <c r="OPR5" s="58"/>
      <c r="OPS5" s="58"/>
      <c r="OPT5" s="58"/>
      <c r="OPU5" s="58"/>
      <c r="OPV5" s="58"/>
      <c r="OPW5" s="58"/>
      <c r="OPX5" s="58"/>
      <c r="OPY5" s="58"/>
      <c r="OPZ5" s="58"/>
      <c r="OQA5" s="58"/>
      <c r="OQB5" s="58"/>
      <c r="OQC5" s="58"/>
      <c r="OQD5" s="58"/>
      <c r="OQE5" s="58"/>
      <c r="OQF5" s="58"/>
      <c r="OQG5" s="58"/>
      <c r="OQH5" s="58"/>
      <c r="OQI5" s="58"/>
      <c r="OQJ5" s="58"/>
      <c r="OQK5" s="58"/>
      <c r="OQL5" s="58"/>
      <c r="OQM5" s="58"/>
      <c r="OQN5" s="58"/>
      <c r="OQO5" s="58"/>
      <c r="OQP5" s="58"/>
      <c r="OQQ5" s="58"/>
      <c r="OQR5" s="58"/>
      <c r="OQS5" s="58"/>
      <c r="OQT5" s="58"/>
      <c r="OQU5" s="58"/>
      <c r="OQV5" s="58"/>
      <c r="OQW5" s="58"/>
      <c r="OQX5" s="58"/>
      <c r="OQY5" s="58"/>
      <c r="OQZ5" s="58"/>
      <c r="ORA5" s="58"/>
      <c r="ORB5" s="58"/>
      <c r="ORC5" s="58"/>
      <c r="ORD5" s="58"/>
      <c r="ORE5" s="58"/>
      <c r="ORF5" s="58"/>
      <c r="ORG5" s="58"/>
      <c r="ORH5" s="58"/>
      <c r="ORI5" s="58"/>
      <c r="ORJ5" s="58"/>
      <c r="ORK5" s="58"/>
      <c r="ORL5" s="58"/>
      <c r="ORM5" s="58"/>
      <c r="ORN5" s="58"/>
      <c r="ORO5" s="58"/>
      <c r="ORP5" s="58"/>
      <c r="ORQ5" s="58"/>
      <c r="ORR5" s="58"/>
      <c r="ORS5" s="58"/>
      <c r="ORT5" s="58"/>
      <c r="ORU5" s="58"/>
      <c r="ORV5" s="58"/>
      <c r="ORW5" s="58"/>
      <c r="ORX5" s="58"/>
      <c r="ORY5" s="58"/>
      <c r="ORZ5" s="58"/>
      <c r="OSA5" s="58"/>
      <c r="OSB5" s="58"/>
      <c r="OSC5" s="58"/>
      <c r="OSD5" s="58"/>
      <c r="OSE5" s="58"/>
      <c r="OSF5" s="58"/>
      <c r="OSG5" s="58"/>
      <c r="OSH5" s="58"/>
      <c r="OSI5" s="58"/>
      <c r="OSJ5" s="58"/>
      <c r="OSK5" s="58"/>
      <c r="OSL5" s="58"/>
      <c r="OSM5" s="58"/>
      <c r="OSN5" s="58"/>
      <c r="OSO5" s="58"/>
      <c r="OSP5" s="58"/>
      <c r="OSQ5" s="58"/>
      <c r="OSR5" s="58"/>
      <c r="OSS5" s="58"/>
      <c r="OST5" s="58"/>
      <c r="OSU5" s="58"/>
      <c r="OSV5" s="58"/>
      <c r="OSW5" s="58"/>
      <c r="OSX5" s="58"/>
      <c r="OSY5" s="58"/>
      <c r="OSZ5" s="58"/>
      <c r="OTA5" s="58"/>
      <c r="OTB5" s="58"/>
      <c r="OTC5" s="58"/>
      <c r="OTD5" s="58"/>
      <c r="OTE5" s="58"/>
      <c r="OTF5" s="58"/>
      <c r="OTG5" s="58"/>
      <c r="OTH5" s="58"/>
      <c r="OTI5" s="58"/>
      <c r="OTJ5" s="58"/>
      <c r="OTK5" s="58"/>
      <c r="OTL5" s="58"/>
      <c r="OTM5" s="58"/>
      <c r="OTN5" s="58"/>
      <c r="OTO5" s="58"/>
      <c r="OTP5" s="58"/>
      <c r="OTQ5" s="58"/>
      <c r="OTR5" s="58"/>
      <c r="OTS5" s="58"/>
      <c r="OTT5" s="58"/>
      <c r="OTU5" s="58"/>
      <c r="OTV5" s="58"/>
      <c r="OTW5" s="58"/>
      <c r="OTX5" s="58"/>
      <c r="OTY5" s="58"/>
      <c r="OTZ5" s="58"/>
      <c r="OUA5" s="58"/>
      <c r="OUB5" s="58"/>
      <c r="OUC5" s="58"/>
      <c r="OUD5" s="58"/>
      <c r="OUE5" s="58"/>
      <c r="OUF5" s="58"/>
      <c r="OUG5" s="58"/>
      <c r="OUH5" s="58"/>
      <c r="OUI5" s="58"/>
      <c r="OUJ5" s="58"/>
      <c r="OUK5" s="58"/>
      <c r="OUL5" s="58"/>
      <c r="OUM5" s="58"/>
      <c r="OUN5" s="58"/>
      <c r="OUO5" s="58"/>
      <c r="OUP5" s="58"/>
      <c r="OUQ5" s="58"/>
      <c r="OUR5" s="58"/>
      <c r="OUS5" s="58"/>
      <c r="OUT5" s="58"/>
      <c r="OUU5" s="58"/>
      <c r="OUV5" s="58"/>
      <c r="OUW5" s="58"/>
      <c r="OUX5" s="58"/>
      <c r="OUY5" s="58"/>
      <c r="OUZ5" s="58"/>
      <c r="OVA5" s="58"/>
      <c r="OVB5" s="58"/>
      <c r="OVC5" s="58"/>
      <c r="OVD5" s="58"/>
      <c r="OVE5" s="58"/>
      <c r="OVF5" s="58"/>
      <c r="OVG5" s="58"/>
      <c r="OVH5" s="58"/>
      <c r="OVI5" s="58"/>
      <c r="OVJ5" s="58"/>
      <c r="OVK5" s="58"/>
      <c r="OVL5" s="58"/>
      <c r="OVM5" s="58"/>
      <c r="OVN5" s="58"/>
      <c r="OVO5" s="58"/>
      <c r="OVP5" s="58"/>
      <c r="OVQ5" s="58"/>
      <c r="OVR5" s="58"/>
      <c r="OVS5" s="58"/>
      <c r="OVT5" s="58"/>
      <c r="OVU5" s="58"/>
      <c r="OVV5" s="58"/>
      <c r="OVW5" s="58"/>
      <c r="OVX5" s="58"/>
      <c r="OVY5" s="58"/>
      <c r="OVZ5" s="58"/>
      <c r="OWA5" s="58"/>
      <c r="OWB5" s="58"/>
      <c r="OWC5" s="58"/>
      <c r="OWD5" s="58"/>
      <c r="OWE5" s="58"/>
      <c r="OWF5" s="58"/>
      <c r="OWG5" s="58"/>
      <c r="OWH5" s="58"/>
      <c r="OWI5" s="58"/>
      <c r="OWJ5" s="58"/>
      <c r="OWK5" s="58"/>
      <c r="OWL5" s="58"/>
      <c r="OWM5" s="58"/>
      <c r="OWN5" s="58"/>
      <c r="OWO5" s="58"/>
      <c r="OWP5" s="58"/>
      <c r="OWQ5" s="58"/>
      <c r="OWR5" s="58"/>
      <c r="OWS5" s="58"/>
      <c r="OWT5" s="58"/>
      <c r="OWU5" s="58"/>
      <c r="OWV5" s="58"/>
      <c r="OWW5" s="58"/>
      <c r="OWX5" s="58"/>
      <c r="OWY5" s="58"/>
      <c r="OWZ5" s="58"/>
      <c r="OXA5" s="58"/>
      <c r="OXB5" s="58"/>
      <c r="OXC5" s="58"/>
      <c r="OXD5" s="58"/>
      <c r="OXE5" s="58"/>
      <c r="OXF5" s="58"/>
      <c r="OXG5" s="58"/>
      <c r="OXH5" s="58"/>
      <c r="OXI5" s="58"/>
      <c r="OXJ5" s="58"/>
      <c r="OXK5" s="58"/>
      <c r="OXL5" s="58"/>
      <c r="OXM5" s="58"/>
      <c r="OXN5" s="58"/>
      <c r="OXO5" s="58"/>
      <c r="OXP5" s="58"/>
      <c r="OXQ5" s="58"/>
      <c r="OXR5" s="58"/>
      <c r="OXS5" s="58"/>
      <c r="OXT5" s="58"/>
      <c r="OXU5" s="58"/>
      <c r="OXV5" s="58"/>
      <c r="OXW5" s="58"/>
      <c r="OXX5" s="58"/>
      <c r="OXY5" s="58"/>
      <c r="OXZ5" s="58"/>
      <c r="OYA5" s="58"/>
      <c r="OYB5" s="58"/>
      <c r="OYC5" s="58"/>
      <c r="OYD5" s="58"/>
      <c r="OYE5" s="58"/>
      <c r="OYF5" s="58"/>
      <c r="OYG5" s="58"/>
      <c r="OYH5" s="58"/>
      <c r="OYI5" s="58"/>
      <c r="OYJ5" s="58"/>
      <c r="OYK5" s="58"/>
      <c r="OYL5" s="58"/>
      <c r="OYM5" s="58"/>
      <c r="OYN5" s="58"/>
      <c r="OYO5" s="58"/>
      <c r="OYP5" s="58"/>
      <c r="OYQ5" s="58"/>
      <c r="OYR5" s="58"/>
      <c r="OYS5" s="58"/>
      <c r="OYT5" s="58"/>
      <c r="OYU5" s="58"/>
      <c r="OYV5" s="58"/>
      <c r="OYW5" s="58"/>
      <c r="OYX5" s="58"/>
      <c r="OYY5" s="58"/>
      <c r="OYZ5" s="58"/>
      <c r="OZA5" s="58"/>
      <c r="OZB5" s="58"/>
      <c r="OZC5" s="58"/>
      <c r="OZD5" s="58"/>
      <c r="OZE5" s="58"/>
      <c r="OZF5" s="58"/>
      <c r="OZG5" s="58"/>
      <c r="OZH5" s="58"/>
      <c r="OZI5" s="58"/>
      <c r="OZJ5" s="58"/>
      <c r="OZK5" s="58"/>
      <c r="OZL5" s="58"/>
      <c r="OZM5" s="58"/>
      <c r="OZN5" s="58"/>
      <c r="OZO5" s="58"/>
      <c r="OZP5" s="58"/>
      <c r="OZQ5" s="58"/>
      <c r="OZR5" s="58"/>
      <c r="OZS5" s="58"/>
      <c r="OZT5" s="58"/>
      <c r="OZU5" s="58"/>
      <c r="OZV5" s="58"/>
      <c r="OZW5" s="58"/>
      <c r="OZX5" s="58"/>
      <c r="OZY5" s="58"/>
      <c r="OZZ5" s="58"/>
      <c r="PAA5" s="58"/>
      <c r="PAB5" s="58"/>
      <c r="PAC5" s="58"/>
      <c r="PAD5" s="58"/>
      <c r="PAE5" s="58"/>
      <c r="PAF5" s="58"/>
      <c r="PAG5" s="58"/>
      <c r="PAH5" s="58"/>
      <c r="PAI5" s="58"/>
      <c r="PAJ5" s="58"/>
      <c r="PAK5" s="58"/>
      <c r="PAL5" s="58"/>
      <c r="PAM5" s="58"/>
      <c r="PAN5" s="58"/>
      <c r="PAO5" s="58"/>
      <c r="PAP5" s="58"/>
      <c r="PAQ5" s="58"/>
      <c r="PAR5" s="58"/>
      <c r="PAS5" s="58"/>
      <c r="PAT5" s="58"/>
      <c r="PAU5" s="58"/>
      <c r="PAV5" s="58"/>
      <c r="PAW5" s="58"/>
      <c r="PAX5" s="58"/>
      <c r="PAY5" s="58"/>
      <c r="PAZ5" s="58"/>
      <c r="PBA5" s="58"/>
      <c r="PBB5" s="58"/>
      <c r="PBC5" s="58"/>
      <c r="PBD5" s="58"/>
      <c r="PBE5" s="58"/>
      <c r="PBF5" s="58"/>
      <c r="PBG5" s="58"/>
      <c r="PBH5" s="58"/>
      <c r="PBI5" s="58"/>
      <c r="PBJ5" s="58"/>
      <c r="PBK5" s="58"/>
      <c r="PBL5" s="58"/>
      <c r="PBM5" s="58"/>
      <c r="PBN5" s="58"/>
      <c r="PBO5" s="58"/>
      <c r="PBP5" s="58"/>
      <c r="PBQ5" s="58"/>
      <c r="PBR5" s="58"/>
      <c r="PBS5" s="58"/>
      <c r="PBT5" s="58"/>
      <c r="PBU5" s="58"/>
      <c r="PBV5" s="58"/>
      <c r="PBW5" s="58"/>
      <c r="PBX5" s="58"/>
      <c r="PBY5" s="58"/>
      <c r="PBZ5" s="58"/>
      <c r="PCA5" s="58"/>
      <c r="PCB5" s="58"/>
      <c r="PCC5" s="58"/>
      <c r="PCD5" s="58"/>
      <c r="PCE5" s="58"/>
      <c r="PCF5" s="58"/>
      <c r="PCG5" s="58"/>
      <c r="PCH5" s="58"/>
      <c r="PCI5" s="58"/>
      <c r="PCJ5" s="58"/>
      <c r="PCK5" s="58"/>
      <c r="PCL5" s="58"/>
      <c r="PCM5" s="58"/>
      <c r="PCN5" s="58"/>
      <c r="PCO5" s="58"/>
      <c r="PCP5" s="58"/>
      <c r="PCQ5" s="58"/>
      <c r="PCR5" s="58"/>
      <c r="PCS5" s="58"/>
      <c r="PCT5" s="58"/>
      <c r="PCU5" s="58"/>
      <c r="PCV5" s="58"/>
      <c r="PCW5" s="58"/>
      <c r="PCX5" s="58"/>
      <c r="PCY5" s="58"/>
      <c r="PCZ5" s="58"/>
      <c r="PDA5" s="58"/>
      <c r="PDB5" s="58"/>
      <c r="PDC5" s="58"/>
      <c r="PDD5" s="58"/>
      <c r="PDE5" s="58"/>
      <c r="PDF5" s="58"/>
      <c r="PDG5" s="58"/>
      <c r="PDH5" s="58"/>
      <c r="PDI5" s="58"/>
      <c r="PDJ5" s="58"/>
      <c r="PDK5" s="58"/>
      <c r="PDL5" s="58"/>
      <c r="PDM5" s="58"/>
      <c r="PDN5" s="58"/>
      <c r="PDO5" s="58"/>
      <c r="PDP5" s="58"/>
      <c r="PDQ5" s="58"/>
      <c r="PDR5" s="58"/>
      <c r="PDS5" s="58"/>
      <c r="PDT5" s="58"/>
      <c r="PDU5" s="58"/>
      <c r="PDV5" s="58"/>
      <c r="PDW5" s="58"/>
      <c r="PDX5" s="58"/>
      <c r="PDY5" s="58"/>
      <c r="PDZ5" s="58"/>
      <c r="PEA5" s="58"/>
      <c r="PEB5" s="58"/>
      <c r="PEC5" s="58"/>
      <c r="PED5" s="58"/>
      <c r="PEE5" s="58"/>
      <c r="PEF5" s="58"/>
      <c r="PEG5" s="58"/>
      <c r="PEH5" s="58"/>
      <c r="PEI5" s="58"/>
      <c r="PEJ5" s="58"/>
      <c r="PEK5" s="58"/>
      <c r="PEL5" s="58"/>
      <c r="PEM5" s="58"/>
      <c r="PEN5" s="58"/>
      <c r="PEO5" s="58"/>
      <c r="PEP5" s="58"/>
      <c r="PEQ5" s="58"/>
      <c r="PER5" s="58"/>
      <c r="PES5" s="58"/>
      <c r="PET5" s="58"/>
      <c r="PEU5" s="58"/>
      <c r="PEV5" s="58"/>
      <c r="PEW5" s="58"/>
      <c r="PEX5" s="58"/>
      <c r="PEY5" s="58"/>
      <c r="PEZ5" s="58"/>
      <c r="PFA5" s="58"/>
      <c r="PFB5" s="58"/>
      <c r="PFC5" s="58"/>
      <c r="PFD5" s="58"/>
      <c r="PFE5" s="58"/>
      <c r="PFF5" s="58"/>
      <c r="PFG5" s="58"/>
      <c r="PFH5" s="58"/>
      <c r="PFI5" s="58"/>
      <c r="PFJ5" s="58"/>
      <c r="PFK5" s="58"/>
      <c r="PFL5" s="58"/>
      <c r="PFM5" s="58"/>
      <c r="PFN5" s="58"/>
      <c r="PFO5" s="58"/>
      <c r="PFP5" s="58"/>
      <c r="PFQ5" s="58"/>
      <c r="PFR5" s="58"/>
      <c r="PFS5" s="58"/>
      <c r="PFT5" s="58"/>
      <c r="PFU5" s="58"/>
      <c r="PFV5" s="58"/>
      <c r="PFW5" s="58"/>
      <c r="PFX5" s="58"/>
      <c r="PFY5" s="58"/>
      <c r="PFZ5" s="58"/>
      <c r="PGA5" s="58"/>
      <c r="PGB5" s="58"/>
      <c r="PGC5" s="58"/>
      <c r="PGD5" s="58"/>
      <c r="PGE5" s="58"/>
      <c r="PGF5" s="58"/>
      <c r="PGG5" s="58"/>
      <c r="PGH5" s="58"/>
      <c r="PGI5" s="58"/>
      <c r="PGJ5" s="58"/>
      <c r="PGK5" s="58"/>
      <c r="PGL5" s="58"/>
      <c r="PGM5" s="58"/>
      <c r="PGN5" s="58"/>
      <c r="PGO5" s="58"/>
      <c r="PGP5" s="58"/>
      <c r="PGQ5" s="58"/>
      <c r="PGR5" s="58"/>
      <c r="PGS5" s="58"/>
      <c r="PGT5" s="58"/>
      <c r="PGU5" s="58"/>
      <c r="PGV5" s="58"/>
      <c r="PGW5" s="58"/>
      <c r="PGX5" s="58"/>
      <c r="PGY5" s="58"/>
      <c r="PGZ5" s="58"/>
      <c r="PHA5" s="58"/>
      <c r="PHB5" s="58"/>
      <c r="PHC5" s="58"/>
      <c r="PHD5" s="58"/>
      <c r="PHE5" s="58"/>
      <c r="PHF5" s="58"/>
      <c r="PHG5" s="58"/>
      <c r="PHH5" s="58"/>
      <c r="PHI5" s="58"/>
      <c r="PHJ5" s="58"/>
      <c r="PHK5" s="58"/>
      <c r="PHL5" s="58"/>
      <c r="PHM5" s="58"/>
      <c r="PHN5" s="58"/>
      <c r="PHO5" s="58"/>
      <c r="PHP5" s="58"/>
      <c r="PHQ5" s="58"/>
      <c r="PHR5" s="58"/>
      <c r="PHS5" s="58"/>
      <c r="PHT5" s="58"/>
      <c r="PHU5" s="58"/>
      <c r="PHV5" s="58"/>
      <c r="PHW5" s="58"/>
      <c r="PHX5" s="58"/>
      <c r="PHY5" s="58"/>
      <c r="PHZ5" s="58"/>
      <c r="PIA5" s="58"/>
      <c r="PIB5" s="58"/>
      <c r="PIC5" s="58"/>
      <c r="PID5" s="58"/>
      <c r="PIE5" s="58"/>
      <c r="PIF5" s="58"/>
      <c r="PIG5" s="58"/>
      <c r="PIH5" s="58"/>
      <c r="PII5" s="58"/>
      <c r="PIJ5" s="58"/>
      <c r="PIK5" s="58"/>
      <c r="PIL5" s="58"/>
      <c r="PIM5" s="58"/>
      <c r="PIN5" s="58"/>
      <c r="PIO5" s="58"/>
      <c r="PIP5" s="58"/>
      <c r="PIQ5" s="58"/>
      <c r="PIR5" s="58"/>
      <c r="PIS5" s="58"/>
      <c r="PIT5" s="58"/>
      <c r="PIU5" s="58"/>
      <c r="PIV5" s="58"/>
      <c r="PIW5" s="58"/>
      <c r="PIX5" s="58"/>
      <c r="PIY5" s="58"/>
      <c r="PIZ5" s="58"/>
      <c r="PJA5" s="58"/>
      <c r="PJB5" s="58"/>
      <c r="PJC5" s="58"/>
      <c r="PJD5" s="58"/>
      <c r="PJE5" s="58"/>
      <c r="PJF5" s="58"/>
      <c r="PJG5" s="58"/>
      <c r="PJH5" s="58"/>
      <c r="PJI5" s="58"/>
      <c r="PJJ5" s="58"/>
      <c r="PJK5" s="58"/>
      <c r="PJL5" s="58"/>
      <c r="PJM5" s="58"/>
      <c r="PJN5" s="58"/>
      <c r="PJO5" s="58"/>
      <c r="PJP5" s="58"/>
      <c r="PJQ5" s="58"/>
      <c r="PJR5" s="58"/>
      <c r="PJS5" s="58"/>
      <c r="PJT5" s="58"/>
      <c r="PJU5" s="58"/>
      <c r="PJV5" s="58"/>
      <c r="PJW5" s="58"/>
      <c r="PJX5" s="58"/>
      <c r="PJY5" s="58"/>
      <c r="PJZ5" s="58"/>
      <c r="PKA5" s="58"/>
      <c r="PKB5" s="58"/>
      <c r="PKC5" s="58"/>
      <c r="PKD5" s="58"/>
      <c r="PKE5" s="58"/>
      <c r="PKF5" s="58"/>
      <c r="PKG5" s="58"/>
      <c r="PKH5" s="58"/>
      <c r="PKI5" s="58"/>
      <c r="PKJ5" s="58"/>
      <c r="PKK5" s="58"/>
      <c r="PKL5" s="58"/>
      <c r="PKM5" s="58"/>
      <c r="PKN5" s="58"/>
      <c r="PKO5" s="58"/>
      <c r="PKP5" s="58"/>
      <c r="PKQ5" s="58"/>
      <c r="PKR5" s="58"/>
      <c r="PKS5" s="58"/>
      <c r="PKT5" s="58"/>
      <c r="PKU5" s="58"/>
      <c r="PKV5" s="58"/>
      <c r="PKW5" s="58"/>
      <c r="PKX5" s="58"/>
      <c r="PKY5" s="58"/>
      <c r="PKZ5" s="58"/>
      <c r="PLA5" s="58"/>
      <c r="PLB5" s="58"/>
      <c r="PLC5" s="58"/>
      <c r="PLD5" s="58"/>
      <c r="PLE5" s="58"/>
      <c r="PLF5" s="58"/>
      <c r="PLG5" s="58"/>
      <c r="PLH5" s="58"/>
      <c r="PLI5" s="58"/>
      <c r="PLJ5" s="58"/>
      <c r="PLK5" s="58"/>
      <c r="PLL5" s="58"/>
      <c r="PLM5" s="58"/>
      <c r="PLN5" s="58"/>
      <c r="PLO5" s="58"/>
      <c r="PLP5" s="58"/>
      <c r="PLQ5" s="58"/>
      <c r="PLR5" s="58"/>
      <c r="PLS5" s="58"/>
      <c r="PLT5" s="58"/>
      <c r="PLU5" s="58"/>
      <c r="PLV5" s="58"/>
      <c r="PLW5" s="58"/>
      <c r="PLX5" s="58"/>
      <c r="PLY5" s="58"/>
      <c r="PLZ5" s="58"/>
      <c r="PMA5" s="58"/>
      <c r="PMB5" s="58"/>
      <c r="PMC5" s="58"/>
      <c r="PMD5" s="58"/>
      <c r="PME5" s="58"/>
      <c r="PMF5" s="58"/>
      <c r="PMG5" s="58"/>
      <c r="PMH5" s="58"/>
      <c r="PMI5" s="58"/>
      <c r="PMJ5" s="58"/>
      <c r="PMK5" s="58"/>
      <c r="PML5" s="58"/>
      <c r="PMM5" s="58"/>
      <c r="PMN5" s="58"/>
      <c r="PMO5" s="58"/>
      <c r="PMP5" s="58"/>
      <c r="PMQ5" s="58"/>
      <c r="PMR5" s="58"/>
      <c r="PMS5" s="58"/>
      <c r="PMT5" s="58"/>
      <c r="PMU5" s="58"/>
      <c r="PMV5" s="58"/>
      <c r="PMW5" s="58"/>
      <c r="PMX5" s="58"/>
      <c r="PMY5" s="58"/>
      <c r="PMZ5" s="58"/>
      <c r="PNA5" s="58"/>
      <c r="PNB5" s="58"/>
      <c r="PNC5" s="58"/>
      <c r="PND5" s="58"/>
      <c r="PNE5" s="58"/>
      <c r="PNF5" s="58"/>
      <c r="PNG5" s="58"/>
      <c r="PNH5" s="58"/>
      <c r="PNI5" s="58"/>
      <c r="PNJ5" s="58"/>
      <c r="PNK5" s="58"/>
      <c r="PNL5" s="58"/>
      <c r="PNM5" s="58"/>
      <c r="PNN5" s="58"/>
      <c r="PNO5" s="58"/>
      <c r="PNP5" s="58"/>
      <c r="PNQ5" s="58"/>
      <c r="PNR5" s="58"/>
      <c r="PNS5" s="58"/>
      <c r="PNT5" s="58"/>
      <c r="PNU5" s="58"/>
      <c r="PNV5" s="58"/>
      <c r="PNW5" s="58"/>
      <c r="PNX5" s="58"/>
      <c r="PNY5" s="58"/>
      <c r="PNZ5" s="58"/>
      <c r="POA5" s="58"/>
      <c r="POB5" s="58"/>
      <c r="POC5" s="58"/>
      <c r="POD5" s="58"/>
      <c r="POE5" s="58"/>
      <c r="POF5" s="58"/>
      <c r="POG5" s="58"/>
      <c r="POH5" s="58"/>
      <c r="POI5" s="58"/>
      <c r="POJ5" s="58"/>
      <c r="POK5" s="58"/>
      <c r="POL5" s="58"/>
      <c r="POM5" s="58"/>
      <c r="PON5" s="58"/>
      <c r="POO5" s="58"/>
      <c r="POP5" s="58"/>
      <c r="POQ5" s="58"/>
      <c r="POR5" s="58"/>
      <c r="POS5" s="58"/>
      <c r="POT5" s="58"/>
      <c r="POU5" s="58"/>
      <c r="POV5" s="58"/>
      <c r="POW5" s="58"/>
      <c r="POX5" s="58"/>
      <c r="POY5" s="58"/>
      <c r="POZ5" s="58"/>
      <c r="PPA5" s="58"/>
      <c r="PPB5" s="58"/>
      <c r="PPC5" s="58"/>
      <c r="PPD5" s="58"/>
      <c r="PPE5" s="58"/>
      <c r="PPF5" s="58"/>
      <c r="PPG5" s="58"/>
      <c r="PPH5" s="58"/>
      <c r="PPI5" s="58"/>
      <c r="PPJ5" s="58"/>
      <c r="PPK5" s="58"/>
      <c r="PPL5" s="58"/>
      <c r="PPM5" s="58"/>
      <c r="PPN5" s="58"/>
      <c r="PPO5" s="58"/>
      <c r="PPP5" s="58"/>
      <c r="PPQ5" s="58"/>
      <c r="PPR5" s="58"/>
      <c r="PPS5" s="58"/>
      <c r="PPT5" s="58"/>
      <c r="PPU5" s="58"/>
      <c r="PPV5" s="58"/>
      <c r="PPW5" s="58"/>
      <c r="PPX5" s="58"/>
      <c r="PPY5" s="58"/>
      <c r="PPZ5" s="58"/>
      <c r="PQA5" s="58"/>
      <c r="PQB5" s="58"/>
      <c r="PQC5" s="58"/>
      <c r="PQD5" s="58"/>
      <c r="PQE5" s="58"/>
      <c r="PQF5" s="58"/>
      <c r="PQG5" s="58"/>
      <c r="PQH5" s="58"/>
      <c r="PQI5" s="58"/>
      <c r="PQJ5" s="58"/>
      <c r="PQK5" s="58"/>
      <c r="PQL5" s="58"/>
      <c r="PQM5" s="58"/>
      <c r="PQN5" s="58"/>
      <c r="PQO5" s="58"/>
      <c r="PQP5" s="58"/>
      <c r="PQQ5" s="58"/>
      <c r="PQR5" s="58"/>
      <c r="PQS5" s="58"/>
      <c r="PQT5" s="58"/>
      <c r="PQU5" s="58"/>
      <c r="PQV5" s="58"/>
      <c r="PQW5" s="58"/>
      <c r="PQX5" s="58"/>
      <c r="PQY5" s="58"/>
      <c r="PQZ5" s="58"/>
      <c r="PRA5" s="58"/>
      <c r="PRB5" s="58"/>
      <c r="PRC5" s="58"/>
      <c r="PRD5" s="58"/>
      <c r="PRE5" s="58"/>
      <c r="PRF5" s="58"/>
      <c r="PRG5" s="58"/>
      <c r="PRH5" s="58"/>
      <c r="PRI5" s="58"/>
      <c r="PRJ5" s="58"/>
      <c r="PRK5" s="58"/>
      <c r="PRL5" s="58"/>
      <c r="PRM5" s="58"/>
      <c r="PRN5" s="58"/>
      <c r="PRO5" s="58"/>
      <c r="PRP5" s="58"/>
      <c r="PRQ5" s="58"/>
      <c r="PRR5" s="58"/>
      <c r="PRS5" s="58"/>
      <c r="PRT5" s="58"/>
      <c r="PRU5" s="58"/>
      <c r="PRV5" s="58"/>
      <c r="PRW5" s="58"/>
      <c r="PRX5" s="58"/>
      <c r="PRY5" s="58"/>
      <c r="PRZ5" s="58"/>
      <c r="PSA5" s="58"/>
      <c r="PSB5" s="58"/>
      <c r="PSC5" s="58"/>
      <c r="PSD5" s="58"/>
      <c r="PSE5" s="58"/>
      <c r="PSF5" s="58"/>
      <c r="PSG5" s="58"/>
      <c r="PSH5" s="58"/>
      <c r="PSI5" s="58"/>
      <c r="PSJ5" s="58"/>
      <c r="PSK5" s="58"/>
      <c r="PSL5" s="58"/>
      <c r="PSM5" s="58"/>
      <c r="PSN5" s="58"/>
      <c r="PSO5" s="58"/>
      <c r="PSP5" s="58"/>
      <c r="PSQ5" s="58"/>
      <c r="PSR5" s="58"/>
      <c r="PSS5" s="58"/>
      <c r="PST5" s="58"/>
      <c r="PSU5" s="58"/>
      <c r="PSV5" s="58"/>
      <c r="PSW5" s="58"/>
      <c r="PSX5" s="58"/>
      <c r="PSY5" s="58"/>
      <c r="PSZ5" s="58"/>
      <c r="PTA5" s="58"/>
      <c r="PTB5" s="58"/>
      <c r="PTC5" s="58"/>
      <c r="PTD5" s="58"/>
      <c r="PTE5" s="58"/>
      <c r="PTF5" s="58"/>
      <c r="PTG5" s="58"/>
      <c r="PTH5" s="58"/>
      <c r="PTI5" s="58"/>
      <c r="PTJ5" s="58"/>
      <c r="PTK5" s="58"/>
      <c r="PTL5" s="58"/>
      <c r="PTM5" s="58"/>
      <c r="PTN5" s="58"/>
      <c r="PTO5" s="58"/>
      <c r="PTP5" s="58"/>
      <c r="PTQ5" s="58"/>
      <c r="PTR5" s="58"/>
      <c r="PTS5" s="58"/>
      <c r="PTT5" s="58"/>
      <c r="PTU5" s="58"/>
      <c r="PTV5" s="58"/>
      <c r="PTW5" s="58"/>
      <c r="PTX5" s="58"/>
      <c r="PTY5" s="58"/>
      <c r="PTZ5" s="58"/>
      <c r="PUA5" s="58"/>
      <c r="PUB5" s="58"/>
      <c r="PUC5" s="58"/>
      <c r="PUD5" s="58"/>
      <c r="PUE5" s="58"/>
      <c r="PUF5" s="58"/>
      <c r="PUG5" s="58"/>
      <c r="PUH5" s="58"/>
      <c r="PUI5" s="58"/>
      <c r="PUJ5" s="58"/>
      <c r="PUK5" s="58"/>
      <c r="PUL5" s="58"/>
      <c r="PUM5" s="58"/>
      <c r="PUN5" s="58"/>
      <c r="PUO5" s="58"/>
      <c r="PUP5" s="58"/>
      <c r="PUQ5" s="58"/>
      <c r="PUR5" s="58"/>
      <c r="PUS5" s="58"/>
      <c r="PUT5" s="58"/>
      <c r="PUU5" s="58"/>
      <c r="PUV5" s="58"/>
      <c r="PUW5" s="58"/>
      <c r="PUX5" s="58"/>
      <c r="PUY5" s="58"/>
      <c r="PUZ5" s="58"/>
      <c r="PVA5" s="58"/>
      <c r="PVB5" s="58"/>
      <c r="PVC5" s="58"/>
      <c r="PVD5" s="58"/>
      <c r="PVE5" s="58"/>
      <c r="PVF5" s="58"/>
      <c r="PVG5" s="58"/>
      <c r="PVH5" s="58"/>
      <c r="PVI5" s="58"/>
      <c r="PVJ5" s="58"/>
      <c r="PVK5" s="58"/>
      <c r="PVL5" s="58"/>
      <c r="PVM5" s="58"/>
      <c r="PVN5" s="58"/>
      <c r="PVO5" s="58"/>
      <c r="PVP5" s="58"/>
      <c r="PVQ5" s="58"/>
      <c r="PVR5" s="58"/>
      <c r="PVS5" s="58"/>
      <c r="PVT5" s="58"/>
      <c r="PVU5" s="58"/>
      <c r="PVV5" s="58"/>
      <c r="PVW5" s="58"/>
      <c r="PVX5" s="58"/>
      <c r="PVY5" s="58"/>
      <c r="PVZ5" s="58"/>
      <c r="PWA5" s="58"/>
      <c r="PWB5" s="58"/>
      <c r="PWC5" s="58"/>
      <c r="PWD5" s="58"/>
      <c r="PWE5" s="58"/>
      <c r="PWF5" s="58"/>
      <c r="PWG5" s="58"/>
      <c r="PWH5" s="58"/>
      <c r="PWI5" s="58"/>
      <c r="PWJ5" s="58"/>
      <c r="PWK5" s="58"/>
      <c r="PWL5" s="58"/>
      <c r="PWM5" s="58"/>
      <c r="PWN5" s="58"/>
      <c r="PWO5" s="58"/>
      <c r="PWP5" s="58"/>
      <c r="PWQ5" s="58"/>
      <c r="PWR5" s="58"/>
      <c r="PWS5" s="58"/>
      <c r="PWT5" s="58"/>
      <c r="PWU5" s="58"/>
      <c r="PWV5" s="58"/>
      <c r="PWW5" s="58"/>
      <c r="PWX5" s="58"/>
      <c r="PWY5" s="58"/>
      <c r="PWZ5" s="58"/>
      <c r="PXA5" s="58"/>
      <c r="PXB5" s="58"/>
      <c r="PXC5" s="58"/>
      <c r="PXD5" s="58"/>
      <c r="PXE5" s="58"/>
      <c r="PXF5" s="58"/>
      <c r="PXG5" s="58"/>
      <c r="PXH5" s="58"/>
      <c r="PXI5" s="58"/>
      <c r="PXJ5" s="58"/>
      <c r="PXK5" s="58"/>
      <c r="PXL5" s="58"/>
      <c r="PXM5" s="58"/>
      <c r="PXN5" s="58"/>
      <c r="PXO5" s="58"/>
      <c r="PXP5" s="58"/>
      <c r="PXQ5" s="58"/>
      <c r="PXR5" s="58"/>
      <c r="PXS5" s="58"/>
      <c r="PXT5" s="58"/>
      <c r="PXU5" s="58"/>
      <c r="PXV5" s="58"/>
      <c r="PXW5" s="58"/>
      <c r="PXX5" s="58"/>
      <c r="PXY5" s="58"/>
      <c r="PXZ5" s="58"/>
      <c r="PYA5" s="58"/>
      <c r="PYB5" s="58"/>
      <c r="PYC5" s="58"/>
      <c r="PYD5" s="58"/>
      <c r="PYE5" s="58"/>
      <c r="PYF5" s="58"/>
      <c r="PYG5" s="58"/>
      <c r="PYH5" s="58"/>
      <c r="PYI5" s="58"/>
      <c r="PYJ5" s="58"/>
      <c r="PYK5" s="58"/>
      <c r="PYL5" s="58"/>
      <c r="PYM5" s="58"/>
      <c r="PYN5" s="58"/>
      <c r="PYO5" s="58"/>
      <c r="PYP5" s="58"/>
      <c r="PYQ5" s="58"/>
      <c r="PYR5" s="58"/>
      <c r="PYS5" s="58"/>
      <c r="PYT5" s="58"/>
      <c r="PYU5" s="58"/>
      <c r="PYV5" s="58"/>
      <c r="PYW5" s="58"/>
      <c r="PYX5" s="58"/>
      <c r="PYY5" s="58"/>
      <c r="PYZ5" s="58"/>
      <c r="PZA5" s="58"/>
      <c r="PZB5" s="58"/>
      <c r="PZC5" s="58"/>
      <c r="PZD5" s="58"/>
      <c r="PZE5" s="58"/>
      <c r="PZF5" s="58"/>
      <c r="PZG5" s="58"/>
      <c r="PZH5" s="58"/>
      <c r="PZI5" s="58"/>
      <c r="PZJ5" s="58"/>
      <c r="PZK5" s="58"/>
      <c r="PZL5" s="58"/>
      <c r="PZM5" s="58"/>
      <c r="PZN5" s="58"/>
      <c r="PZO5" s="58"/>
      <c r="PZP5" s="58"/>
      <c r="PZQ5" s="58"/>
      <c r="PZR5" s="58"/>
      <c r="PZS5" s="58"/>
      <c r="PZT5" s="58"/>
      <c r="PZU5" s="58"/>
      <c r="PZV5" s="58"/>
      <c r="PZW5" s="58"/>
      <c r="PZX5" s="58"/>
      <c r="PZY5" s="58"/>
      <c r="PZZ5" s="58"/>
      <c r="QAA5" s="58"/>
      <c r="QAB5" s="58"/>
      <c r="QAC5" s="58"/>
      <c r="QAD5" s="58"/>
      <c r="QAE5" s="58"/>
      <c r="QAF5" s="58"/>
      <c r="QAG5" s="58"/>
      <c r="QAH5" s="58"/>
      <c r="QAI5" s="58"/>
      <c r="QAJ5" s="58"/>
      <c r="QAK5" s="58"/>
      <c r="QAL5" s="58"/>
      <c r="QAM5" s="58"/>
      <c r="QAN5" s="58"/>
      <c r="QAO5" s="58"/>
      <c r="QAP5" s="58"/>
      <c r="QAQ5" s="58"/>
      <c r="QAR5" s="58"/>
      <c r="QAS5" s="58"/>
      <c r="QAT5" s="58"/>
      <c r="QAU5" s="58"/>
      <c r="QAV5" s="58"/>
      <c r="QAW5" s="58"/>
      <c r="QAX5" s="58"/>
      <c r="QAY5" s="58"/>
      <c r="QAZ5" s="58"/>
      <c r="QBA5" s="58"/>
      <c r="QBB5" s="58"/>
      <c r="QBC5" s="58"/>
      <c r="QBD5" s="58"/>
      <c r="QBE5" s="58"/>
      <c r="QBF5" s="58"/>
      <c r="QBG5" s="58"/>
      <c r="QBH5" s="58"/>
      <c r="QBI5" s="58"/>
      <c r="QBJ5" s="58"/>
      <c r="QBK5" s="58"/>
      <c r="QBL5" s="58"/>
      <c r="QBM5" s="58"/>
      <c r="QBN5" s="58"/>
      <c r="QBO5" s="58"/>
      <c r="QBP5" s="58"/>
      <c r="QBQ5" s="58"/>
      <c r="QBR5" s="58"/>
      <c r="QBS5" s="58"/>
      <c r="QBT5" s="58"/>
      <c r="QBU5" s="58"/>
      <c r="QBV5" s="58"/>
      <c r="QBW5" s="58"/>
      <c r="QBX5" s="58"/>
      <c r="QBY5" s="58"/>
      <c r="QBZ5" s="58"/>
      <c r="QCA5" s="58"/>
      <c r="QCB5" s="58"/>
      <c r="QCC5" s="58"/>
      <c r="QCD5" s="58"/>
      <c r="QCE5" s="58"/>
      <c r="QCF5" s="58"/>
      <c r="QCG5" s="58"/>
      <c r="QCH5" s="58"/>
      <c r="QCI5" s="58"/>
      <c r="QCJ5" s="58"/>
      <c r="QCK5" s="58"/>
      <c r="QCL5" s="58"/>
      <c r="QCM5" s="58"/>
      <c r="QCN5" s="58"/>
      <c r="QCO5" s="58"/>
      <c r="QCP5" s="58"/>
      <c r="QCQ5" s="58"/>
      <c r="QCR5" s="58"/>
      <c r="QCS5" s="58"/>
      <c r="QCT5" s="58"/>
      <c r="QCU5" s="58"/>
      <c r="QCV5" s="58"/>
      <c r="QCW5" s="58"/>
      <c r="QCX5" s="58"/>
      <c r="QCY5" s="58"/>
      <c r="QCZ5" s="58"/>
      <c r="QDA5" s="58"/>
      <c r="QDB5" s="58"/>
      <c r="QDC5" s="58"/>
      <c r="QDD5" s="58"/>
      <c r="QDE5" s="58"/>
      <c r="QDF5" s="58"/>
      <c r="QDG5" s="58"/>
      <c r="QDH5" s="58"/>
      <c r="QDI5" s="58"/>
      <c r="QDJ5" s="58"/>
      <c r="QDK5" s="58"/>
      <c r="QDL5" s="58"/>
      <c r="QDM5" s="58"/>
      <c r="QDN5" s="58"/>
      <c r="QDO5" s="58"/>
      <c r="QDP5" s="58"/>
      <c r="QDQ5" s="58"/>
      <c r="QDR5" s="58"/>
      <c r="QDS5" s="58"/>
      <c r="QDT5" s="58"/>
      <c r="QDU5" s="58"/>
      <c r="QDV5" s="58"/>
      <c r="QDW5" s="58"/>
      <c r="QDX5" s="58"/>
      <c r="QDY5" s="58"/>
      <c r="QDZ5" s="58"/>
      <c r="QEA5" s="58"/>
      <c r="QEB5" s="58"/>
      <c r="QEC5" s="58"/>
      <c r="QED5" s="58"/>
      <c r="QEE5" s="58"/>
      <c r="QEF5" s="58"/>
      <c r="QEG5" s="58"/>
      <c r="QEH5" s="58"/>
      <c r="QEI5" s="58"/>
      <c r="QEJ5" s="58"/>
      <c r="QEK5" s="58"/>
      <c r="QEL5" s="58"/>
      <c r="QEM5" s="58"/>
      <c r="QEN5" s="58"/>
      <c r="QEO5" s="58"/>
      <c r="QEP5" s="58"/>
      <c r="QEQ5" s="58"/>
      <c r="QER5" s="58"/>
      <c r="QES5" s="58"/>
      <c r="QET5" s="58"/>
      <c r="QEU5" s="58"/>
      <c r="QEV5" s="58"/>
      <c r="QEW5" s="58"/>
      <c r="QEX5" s="58"/>
      <c r="QEY5" s="58"/>
      <c r="QEZ5" s="58"/>
      <c r="QFA5" s="58"/>
      <c r="QFB5" s="58"/>
      <c r="QFC5" s="58"/>
      <c r="QFD5" s="58"/>
      <c r="QFE5" s="58"/>
      <c r="QFF5" s="58"/>
      <c r="QFG5" s="58"/>
      <c r="QFH5" s="58"/>
      <c r="QFI5" s="58"/>
      <c r="QFJ5" s="58"/>
      <c r="QFK5" s="58"/>
      <c r="QFL5" s="58"/>
      <c r="QFM5" s="58"/>
      <c r="QFN5" s="58"/>
      <c r="QFO5" s="58"/>
      <c r="QFP5" s="58"/>
      <c r="QFQ5" s="58"/>
      <c r="QFR5" s="58"/>
      <c r="QFS5" s="58"/>
      <c r="QFT5" s="58"/>
      <c r="QFU5" s="58"/>
      <c r="QFV5" s="58"/>
      <c r="QFW5" s="58"/>
      <c r="QFX5" s="58"/>
      <c r="QFY5" s="58"/>
      <c r="QFZ5" s="58"/>
      <c r="QGA5" s="58"/>
      <c r="QGB5" s="58"/>
      <c r="QGC5" s="58"/>
      <c r="QGD5" s="58"/>
      <c r="QGE5" s="58"/>
      <c r="QGF5" s="58"/>
      <c r="QGG5" s="58"/>
      <c r="QGH5" s="58"/>
      <c r="QGI5" s="58"/>
      <c r="QGJ5" s="58"/>
      <c r="QGK5" s="58"/>
      <c r="QGL5" s="58"/>
      <c r="QGM5" s="58"/>
      <c r="QGN5" s="58"/>
      <c r="QGO5" s="58"/>
      <c r="QGP5" s="58"/>
      <c r="QGQ5" s="58"/>
      <c r="QGR5" s="58"/>
      <c r="QGS5" s="58"/>
      <c r="QGT5" s="58"/>
      <c r="QGU5" s="58"/>
      <c r="QGV5" s="58"/>
      <c r="QGW5" s="58"/>
      <c r="QGX5" s="58"/>
      <c r="QGY5" s="58"/>
      <c r="QGZ5" s="58"/>
      <c r="QHA5" s="58"/>
      <c r="QHB5" s="58"/>
      <c r="QHC5" s="58"/>
      <c r="QHD5" s="58"/>
      <c r="QHE5" s="58"/>
      <c r="QHF5" s="58"/>
      <c r="QHG5" s="58"/>
      <c r="QHH5" s="58"/>
      <c r="QHI5" s="58"/>
      <c r="QHJ5" s="58"/>
      <c r="QHK5" s="58"/>
      <c r="QHL5" s="58"/>
      <c r="QHM5" s="58"/>
      <c r="QHN5" s="58"/>
      <c r="QHO5" s="58"/>
      <c r="QHP5" s="58"/>
      <c r="QHQ5" s="58"/>
      <c r="QHR5" s="58"/>
      <c r="QHS5" s="58"/>
      <c r="QHT5" s="58"/>
      <c r="QHU5" s="58"/>
      <c r="QHV5" s="58"/>
      <c r="QHW5" s="58"/>
      <c r="QHX5" s="58"/>
      <c r="QHY5" s="58"/>
      <c r="QHZ5" s="58"/>
      <c r="QIA5" s="58"/>
      <c r="QIB5" s="58"/>
      <c r="QIC5" s="58"/>
      <c r="QID5" s="58"/>
      <c r="QIE5" s="58"/>
      <c r="QIF5" s="58"/>
      <c r="QIG5" s="58"/>
      <c r="QIH5" s="58"/>
      <c r="QII5" s="58"/>
      <c r="QIJ5" s="58"/>
      <c r="QIK5" s="58"/>
      <c r="QIL5" s="58"/>
      <c r="QIM5" s="58"/>
      <c r="QIN5" s="58"/>
      <c r="QIO5" s="58"/>
      <c r="QIP5" s="58"/>
      <c r="QIQ5" s="58"/>
      <c r="QIR5" s="58"/>
      <c r="QIS5" s="58"/>
      <c r="QIT5" s="58"/>
      <c r="QIU5" s="58"/>
      <c r="QIV5" s="58"/>
      <c r="QIW5" s="58"/>
      <c r="QIX5" s="58"/>
      <c r="QIY5" s="58"/>
      <c r="QIZ5" s="58"/>
      <c r="QJA5" s="58"/>
      <c r="QJB5" s="58"/>
      <c r="QJC5" s="58"/>
      <c r="QJD5" s="58"/>
      <c r="QJE5" s="58"/>
      <c r="QJF5" s="58"/>
      <c r="QJG5" s="58"/>
      <c r="QJH5" s="58"/>
      <c r="QJI5" s="58"/>
      <c r="QJJ5" s="58"/>
      <c r="QJK5" s="58"/>
      <c r="QJL5" s="58"/>
      <c r="QJM5" s="58"/>
      <c r="QJN5" s="58"/>
      <c r="QJO5" s="58"/>
      <c r="QJP5" s="58"/>
      <c r="QJQ5" s="58"/>
      <c r="QJR5" s="58"/>
      <c r="QJS5" s="58"/>
      <c r="QJT5" s="58"/>
      <c r="QJU5" s="58"/>
      <c r="QJV5" s="58"/>
      <c r="QJW5" s="58"/>
      <c r="QJX5" s="58"/>
      <c r="QJY5" s="58"/>
      <c r="QJZ5" s="58"/>
      <c r="QKA5" s="58"/>
      <c r="QKB5" s="58"/>
      <c r="QKC5" s="58"/>
      <c r="QKD5" s="58"/>
      <c r="QKE5" s="58"/>
      <c r="QKF5" s="58"/>
      <c r="QKG5" s="58"/>
      <c r="QKH5" s="58"/>
      <c r="QKI5" s="58"/>
      <c r="QKJ5" s="58"/>
      <c r="QKK5" s="58"/>
      <c r="QKL5" s="58"/>
      <c r="QKM5" s="58"/>
      <c r="QKN5" s="58"/>
      <c r="QKO5" s="58"/>
      <c r="QKP5" s="58"/>
      <c r="QKQ5" s="58"/>
      <c r="QKR5" s="58"/>
      <c r="QKS5" s="58"/>
      <c r="QKT5" s="58"/>
      <c r="QKU5" s="58"/>
      <c r="QKV5" s="58"/>
      <c r="QKW5" s="58"/>
      <c r="QKX5" s="58"/>
      <c r="QKY5" s="58"/>
      <c r="QKZ5" s="58"/>
      <c r="QLA5" s="58"/>
      <c r="QLB5" s="58"/>
      <c r="QLC5" s="58"/>
      <c r="QLD5" s="58"/>
      <c r="QLE5" s="58"/>
      <c r="QLF5" s="58"/>
      <c r="QLG5" s="58"/>
      <c r="QLH5" s="58"/>
      <c r="QLI5" s="58"/>
      <c r="QLJ5" s="58"/>
      <c r="QLK5" s="58"/>
      <c r="QLL5" s="58"/>
      <c r="QLM5" s="58"/>
      <c r="QLN5" s="58"/>
      <c r="QLO5" s="58"/>
      <c r="QLP5" s="58"/>
      <c r="QLQ5" s="58"/>
      <c r="QLR5" s="58"/>
      <c r="QLS5" s="58"/>
      <c r="QLT5" s="58"/>
      <c r="QLU5" s="58"/>
      <c r="QLV5" s="58"/>
      <c r="QLW5" s="58"/>
      <c r="QLX5" s="58"/>
      <c r="QLY5" s="58"/>
      <c r="QLZ5" s="58"/>
      <c r="QMA5" s="58"/>
      <c r="QMB5" s="58"/>
      <c r="QMC5" s="58"/>
      <c r="QMD5" s="58"/>
      <c r="QME5" s="58"/>
      <c r="QMF5" s="58"/>
      <c r="QMG5" s="58"/>
      <c r="QMH5" s="58"/>
      <c r="QMI5" s="58"/>
      <c r="QMJ5" s="58"/>
      <c r="QMK5" s="58"/>
      <c r="QML5" s="58"/>
      <c r="QMM5" s="58"/>
      <c r="QMN5" s="58"/>
      <c r="QMO5" s="58"/>
      <c r="QMP5" s="58"/>
      <c r="QMQ5" s="58"/>
      <c r="QMR5" s="58"/>
      <c r="QMS5" s="58"/>
      <c r="QMT5" s="58"/>
      <c r="QMU5" s="58"/>
      <c r="QMV5" s="58"/>
      <c r="QMW5" s="58"/>
      <c r="QMX5" s="58"/>
      <c r="QMY5" s="58"/>
      <c r="QMZ5" s="58"/>
      <c r="QNA5" s="58"/>
      <c r="QNB5" s="58"/>
      <c r="QNC5" s="58"/>
      <c r="QND5" s="58"/>
      <c r="QNE5" s="58"/>
      <c r="QNF5" s="58"/>
      <c r="QNG5" s="58"/>
      <c r="QNH5" s="58"/>
      <c r="QNI5" s="58"/>
      <c r="QNJ5" s="58"/>
      <c r="QNK5" s="58"/>
      <c r="QNL5" s="58"/>
      <c r="QNM5" s="58"/>
      <c r="QNN5" s="58"/>
      <c r="QNO5" s="58"/>
      <c r="QNP5" s="58"/>
      <c r="QNQ5" s="58"/>
      <c r="QNR5" s="58"/>
      <c r="QNS5" s="58"/>
      <c r="QNT5" s="58"/>
      <c r="QNU5" s="58"/>
      <c r="QNV5" s="58"/>
      <c r="QNW5" s="58"/>
      <c r="QNX5" s="58"/>
      <c r="QNY5" s="58"/>
      <c r="QNZ5" s="58"/>
      <c r="QOA5" s="58"/>
      <c r="QOB5" s="58"/>
      <c r="QOC5" s="58"/>
      <c r="QOD5" s="58"/>
      <c r="QOE5" s="58"/>
      <c r="QOF5" s="58"/>
      <c r="QOG5" s="58"/>
      <c r="QOH5" s="58"/>
      <c r="QOI5" s="58"/>
      <c r="QOJ5" s="58"/>
      <c r="QOK5" s="58"/>
      <c r="QOL5" s="58"/>
      <c r="QOM5" s="58"/>
      <c r="QON5" s="58"/>
      <c r="QOO5" s="58"/>
      <c r="QOP5" s="58"/>
      <c r="QOQ5" s="58"/>
      <c r="QOR5" s="58"/>
      <c r="QOS5" s="58"/>
      <c r="QOT5" s="58"/>
      <c r="QOU5" s="58"/>
      <c r="QOV5" s="58"/>
      <c r="QOW5" s="58"/>
      <c r="QOX5" s="58"/>
      <c r="QOY5" s="58"/>
      <c r="QOZ5" s="58"/>
      <c r="QPA5" s="58"/>
      <c r="QPB5" s="58"/>
      <c r="QPC5" s="58"/>
      <c r="QPD5" s="58"/>
      <c r="QPE5" s="58"/>
      <c r="QPF5" s="58"/>
      <c r="QPG5" s="58"/>
      <c r="QPH5" s="58"/>
      <c r="QPI5" s="58"/>
      <c r="QPJ5" s="58"/>
      <c r="QPK5" s="58"/>
      <c r="QPL5" s="58"/>
      <c r="QPM5" s="58"/>
      <c r="QPN5" s="58"/>
      <c r="QPO5" s="58"/>
      <c r="QPP5" s="58"/>
      <c r="QPQ5" s="58"/>
      <c r="QPR5" s="58"/>
      <c r="QPS5" s="58"/>
      <c r="QPT5" s="58"/>
      <c r="QPU5" s="58"/>
      <c r="QPV5" s="58"/>
      <c r="QPW5" s="58"/>
      <c r="QPX5" s="58"/>
      <c r="QPY5" s="58"/>
      <c r="QPZ5" s="58"/>
      <c r="QQA5" s="58"/>
      <c r="QQB5" s="58"/>
      <c r="QQC5" s="58"/>
      <c r="QQD5" s="58"/>
      <c r="QQE5" s="58"/>
      <c r="QQF5" s="58"/>
      <c r="QQG5" s="58"/>
      <c r="QQH5" s="58"/>
      <c r="QQI5" s="58"/>
      <c r="QQJ5" s="58"/>
      <c r="QQK5" s="58"/>
      <c r="QQL5" s="58"/>
      <c r="QQM5" s="58"/>
      <c r="QQN5" s="58"/>
      <c r="QQO5" s="58"/>
      <c r="QQP5" s="58"/>
      <c r="QQQ5" s="58"/>
      <c r="QQR5" s="58"/>
      <c r="QQS5" s="58"/>
      <c r="QQT5" s="58"/>
      <c r="QQU5" s="58"/>
      <c r="QQV5" s="58"/>
      <c r="QQW5" s="58"/>
      <c r="QQX5" s="58"/>
      <c r="QQY5" s="58"/>
      <c r="QQZ5" s="58"/>
      <c r="QRA5" s="58"/>
      <c r="QRB5" s="58"/>
      <c r="QRC5" s="58"/>
      <c r="QRD5" s="58"/>
      <c r="QRE5" s="58"/>
      <c r="QRF5" s="58"/>
      <c r="QRG5" s="58"/>
      <c r="QRH5" s="58"/>
      <c r="QRI5" s="58"/>
      <c r="QRJ5" s="58"/>
      <c r="QRK5" s="58"/>
      <c r="QRL5" s="58"/>
      <c r="QRM5" s="58"/>
      <c r="QRN5" s="58"/>
      <c r="QRO5" s="58"/>
      <c r="QRP5" s="58"/>
      <c r="QRQ5" s="58"/>
      <c r="QRR5" s="58"/>
      <c r="QRS5" s="58"/>
      <c r="QRT5" s="58"/>
      <c r="QRU5" s="58"/>
      <c r="QRV5" s="58"/>
      <c r="QRW5" s="58"/>
      <c r="QRX5" s="58"/>
      <c r="QRY5" s="58"/>
      <c r="QRZ5" s="58"/>
      <c r="QSA5" s="58"/>
      <c r="QSB5" s="58"/>
      <c r="QSC5" s="58"/>
      <c r="QSD5" s="58"/>
      <c r="QSE5" s="58"/>
      <c r="QSF5" s="58"/>
      <c r="QSG5" s="58"/>
      <c r="QSH5" s="58"/>
      <c r="QSI5" s="58"/>
      <c r="QSJ5" s="58"/>
      <c r="QSK5" s="58"/>
      <c r="QSL5" s="58"/>
      <c r="QSM5" s="58"/>
      <c r="QSN5" s="58"/>
      <c r="QSO5" s="58"/>
      <c r="QSP5" s="58"/>
      <c r="QSQ5" s="58"/>
      <c r="QSR5" s="58"/>
      <c r="QSS5" s="58"/>
      <c r="QST5" s="58"/>
      <c r="QSU5" s="58"/>
      <c r="QSV5" s="58"/>
      <c r="QSW5" s="58"/>
      <c r="QSX5" s="58"/>
      <c r="QSY5" s="58"/>
      <c r="QSZ5" s="58"/>
      <c r="QTA5" s="58"/>
      <c r="QTB5" s="58"/>
      <c r="QTC5" s="58"/>
      <c r="QTD5" s="58"/>
      <c r="QTE5" s="58"/>
      <c r="QTF5" s="58"/>
      <c r="QTG5" s="58"/>
      <c r="QTH5" s="58"/>
      <c r="QTI5" s="58"/>
      <c r="QTJ5" s="58"/>
      <c r="QTK5" s="58"/>
      <c r="QTL5" s="58"/>
      <c r="QTM5" s="58"/>
      <c r="QTN5" s="58"/>
      <c r="QTO5" s="58"/>
      <c r="QTP5" s="58"/>
      <c r="QTQ5" s="58"/>
      <c r="QTR5" s="58"/>
      <c r="QTS5" s="58"/>
      <c r="QTT5" s="58"/>
      <c r="QTU5" s="58"/>
      <c r="QTV5" s="58"/>
      <c r="QTW5" s="58"/>
      <c r="QTX5" s="58"/>
      <c r="QTY5" s="58"/>
      <c r="QTZ5" s="58"/>
      <c r="QUA5" s="58"/>
      <c r="QUB5" s="58"/>
      <c r="QUC5" s="58"/>
      <c r="QUD5" s="58"/>
      <c r="QUE5" s="58"/>
      <c r="QUF5" s="58"/>
      <c r="QUG5" s="58"/>
      <c r="QUH5" s="58"/>
      <c r="QUI5" s="58"/>
      <c r="QUJ5" s="58"/>
      <c r="QUK5" s="58"/>
      <c r="QUL5" s="58"/>
      <c r="QUM5" s="58"/>
      <c r="QUN5" s="58"/>
      <c r="QUO5" s="58"/>
      <c r="QUP5" s="58"/>
      <c r="QUQ5" s="58"/>
      <c r="QUR5" s="58"/>
      <c r="QUS5" s="58"/>
      <c r="QUT5" s="58"/>
      <c r="QUU5" s="58"/>
      <c r="QUV5" s="58"/>
      <c r="QUW5" s="58"/>
      <c r="QUX5" s="58"/>
      <c r="QUY5" s="58"/>
      <c r="QUZ5" s="58"/>
      <c r="QVA5" s="58"/>
      <c r="QVB5" s="58"/>
      <c r="QVC5" s="58"/>
      <c r="QVD5" s="58"/>
      <c r="QVE5" s="58"/>
      <c r="QVF5" s="58"/>
      <c r="QVG5" s="58"/>
      <c r="QVH5" s="58"/>
      <c r="QVI5" s="58"/>
      <c r="QVJ5" s="58"/>
      <c r="QVK5" s="58"/>
      <c r="QVL5" s="58"/>
      <c r="QVM5" s="58"/>
      <c r="QVN5" s="58"/>
      <c r="QVO5" s="58"/>
      <c r="QVP5" s="58"/>
      <c r="QVQ5" s="58"/>
      <c r="QVR5" s="58"/>
      <c r="QVS5" s="58"/>
      <c r="QVT5" s="58"/>
      <c r="QVU5" s="58"/>
      <c r="QVV5" s="58"/>
      <c r="QVW5" s="58"/>
      <c r="QVX5" s="58"/>
      <c r="QVY5" s="58"/>
      <c r="QVZ5" s="58"/>
      <c r="QWA5" s="58"/>
      <c r="QWB5" s="58"/>
      <c r="QWC5" s="58"/>
      <c r="QWD5" s="58"/>
      <c r="QWE5" s="58"/>
      <c r="QWF5" s="58"/>
      <c r="QWG5" s="58"/>
      <c r="QWH5" s="58"/>
      <c r="QWI5" s="58"/>
      <c r="QWJ5" s="58"/>
      <c r="QWK5" s="58"/>
      <c r="QWL5" s="58"/>
      <c r="QWM5" s="58"/>
      <c r="QWN5" s="58"/>
      <c r="QWO5" s="58"/>
      <c r="QWP5" s="58"/>
      <c r="QWQ5" s="58"/>
      <c r="QWR5" s="58"/>
      <c r="QWS5" s="58"/>
      <c r="QWT5" s="58"/>
      <c r="QWU5" s="58"/>
      <c r="QWV5" s="58"/>
      <c r="QWW5" s="58"/>
      <c r="QWX5" s="58"/>
      <c r="QWY5" s="58"/>
      <c r="QWZ5" s="58"/>
      <c r="QXA5" s="58"/>
      <c r="QXB5" s="58"/>
      <c r="QXC5" s="58"/>
      <c r="QXD5" s="58"/>
      <c r="QXE5" s="58"/>
      <c r="QXF5" s="58"/>
      <c r="QXG5" s="58"/>
      <c r="QXH5" s="58"/>
      <c r="QXI5" s="58"/>
      <c r="QXJ5" s="58"/>
      <c r="QXK5" s="58"/>
      <c r="QXL5" s="58"/>
      <c r="QXM5" s="58"/>
      <c r="QXN5" s="58"/>
      <c r="QXO5" s="58"/>
      <c r="QXP5" s="58"/>
      <c r="QXQ5" s="58"/>
      <c r="QXR5" s="58"/>
      <c r="QXS5" s="58"/>
      <c r="QXT5" s="58"/>
      <c r="QXU5" s="58"/>
      <c r="QXV5" s="58"/>
      <c r="QXW5" s="58"/>
      <c r="QXX5" s="58"/>
      <c r="QXY5" s="58"/>
      <c r="QXZ5" s="58"/>
      <c r="QYA5" s="58"/>
      <c r="QYB5" s="58"/>
      <c r="QYC5" s="58"/>
      <c r="QYD5" s="58"/>
      <c r="QYE5" s="58"/>
      <c r="QYF5" s="58"/>
      <c r="QYG5" s="58"/>
      <c r="QYH5" s="58"/>
      <c r="QYI5" s="58"/>
      <c r="QYJ5" s="58"/>
      <c r="QYK5" s="58"/>
      <c r="QYL5" s="58"/>
      <c r="QYM5" s="58"/>
      <c r="QYN5" s="58"/>
      <c r="QYO5" s="58"/>
      <c r="QYP5" s="58"/>
      <c r="QYQ5" s="58"/>
      <c r="QYR5" s="58"/>
      <c r="QYS5" s="58"/>
      <c r="QYT5" s="58"/>
      <c r="QYU5" s="58"/>
      <c r="QYV5" s="58"/>
      <c r="QYW5" s="58"/>
      <c r="QYX5" s="58"/>
      <c r="QYY5" s="58"/>
      <c r="QYZ5" s="58"/>
      <c r="QZA5" s="58"/>
      <c r="QZB5" s="58"/>
      <c r="QZC5" s="58"/>
      <c r="QZD5" s="58"/>
      <c r="QZE5" s="58"/>
      <c r="QZF5" s="58"/>
      <c r="QZG5" s="58"/>
      <c r="QZH5" s="58"/>
      <c r="QZI5" s="58"/>
      <c r="QZJ5" s="58"/>
      <c r="QZK5" s="58"/>
      <c r="QZL5" s="58"/>
      <c r="QZM5" s="58"/>
      <c r="QZN5" s="58"/>
      <c r="QZO5" s="58"/>
      <c r="QZP5" s="58"/>
      <c r="QZQ5" s="58"/>
      <c r="QZR5" s="58"/>
      <c r="QZS5" s="58"/>
      <c r="QZT5" s="58"/>
      <c r="QZU5" s="58"/>
      <c r="QZV5" s="58"/>
      <c r="QZW5" s="58"/>
      <c r="QZX5" s="58"/>
      <c r="QZY5" s="58"/>
      <c r="QZZ5" s="58"/>
      <c r="RAA5" s="58"/>
      <c r="RAB5" s="58"/>
      <c r="RAC5" s="58"/>
      <c r="RAD5" s="58"/>
      <c r="RAE5" s="58"/>
      <c r="RAF5" s="58"/>
      <c r="RAG5" s="58"/>
      <c r="RAH5" s="58"/>
      <c r="RAI5" s="58"/>
      <c r="RAJ5" s="58"/>
      <c r="RAK5" s="58"/>
      <c r="RAL5" s="58"/>
      <c r="RAM5" s="58"/>
      <c r="RAN5" s="58"/>
      <c r="RAO5" s="58"/>
      <c r="RAP5" s="58"/>
      <c r="RAQ5" s="58"/>
      <c r="RAR5" s="58"/>
      <c r="RAS5" s="58"/>
      <c r="RAT5" s="58"/>
      <c r="RAU5" s="58"/>
      <c r="RAV5" s="58"/>
      <c r="RAW5" s="58"/>
      <c r="RAX5" s="58"/>
      <c r="RAY5" s="58"/>
      <c r="RAZ5" s="58"/>
      <c r="RBA5" s="58"/>
      <c r="RBB5" s="58"/>
      <c r="RBC5" s="58"/>
      <c r="RBD5" s="58"/>
      <c r="RBE5" s="58"/>
      <c r="RBF5" s="58"/>
      <c r="RBG5" s="58"/>
      <c r="RBH5" s="58"/>
      <c r="RBI5" s="58"/>
      <c r="RBJ5" s="58"/>
      <c r="RBK5" s="58"/>
      <c r="RBL5" s="58"/>
      <c r="RBM5" s="58"/>
      <c r="RBN5" s="58"/>
      <c r="RBO5" s="58"/>
      <c r="RBP5" s="58"/>
      <c r="RBQ5" s="58"/>
      <c r="RBR5" s="58"/>
      <c r="RBS5" s="58"/>
      <c r="RBT5" s="58"/>
      <c r="RBU5" s="58"/>
      <c r="RBV5" s="58"/>
      <c r="RBW5" s="58"/>
      <c r="RBX5" s="58"/>
      <c r="RBY5" s="58"/>
      <c r="RBZ5" s="58"/>
      <c r="RCA5" s="58"/>
      <c r="RCB5" s="58"/>
      <c r="RCC5" s="58"/>
      <c r="RCD5" s="58"/>
      <c r="RCE5" s="58"/>
      <c r="RCF5" s="58"/>
      <c r="RCG5" s="58"/>
      <c r="RCH5" s="58"/>
      <c r="RCI5" s="58"/>
      <c r="RCJ5" s="58"/>
      <c r="RCK5" s="58"/>
      <c r="RCL5" s="58"/>
      <c r="RCM5" s="58"/>
      <c r="RCN5" s="58"/>
      <c r="RCO5" s="58"/>
      <c r="RCP5" s="58"/>
      <c r="RCQ5" s="58"/>
      <c r="RCR5" s="58"/>
      <c r="RCS5" s="58"/>
      <c r="RCT5" s="58"/>
      <c r="RCU5" s="58"/>
      <c r="RCV5" s="58"/>
      <c r="RCW5" s="58"/>
      <c r="RCX5" s="58"/>
      <c r="RCY5" s="58"/>
      <c r="RCZ5" s="58"/>
      <c r="RDA5" s="58"/>
      <c r="RDB5" s="58"/>
      <c r="RDC5" s="58"/>
      <c r="RDD5" s="58"/>
      <c r="RDE5" s="58"/>
      <c r="RDF5" s="58"/>
      <c r="RDG5" s="58"/>
      <c r="RDH5" s="58"/>
      <c r="RDI5" s="58"/>
      <c r="RDJ5" s="58"/>
      <c r="RDK5" s="58"/>
      <c r="RDL5" s="58"/>
      <c r="RDM5" s="58"/>
      <c r="RDN5" s="58"/>
      <c r="RDO5" s="58"/>
      <c r="RDP5" s="58"/>
      <c r="RDQ5" s="58"/>
      <c r="RDR5" s="58"/>
      <c r="RDS5" s="58"/>
      <c r="RDT5" s="58"/>
      <c r="RDU5" s="58"/>
      <c r="RDV5" s="58"/>
      <c r="RDW5" s="58"/>
      <c r="RDX5" s="58"/>
      <c r="RDY5" s="58"/>
      <c r="RDZ5" s="58"/>
      <c r="REA5" s="58"/>
      <c r="REB5" s="58"/>
      <c r="REC5" s="58"/>
      <c r="RED5" s="58"/>
      <c r="REE5" s="58"/>
      <c r="REF5" s="58"/>
      <c r="REG5" s="58"/>
      <c r="REH5" s="58"/>
      <c r="REI5" s="58"/>
      <c r="REJ5" s="58"/>
      <c r="REK5" s="58"/>
      <c r="REL5" s="58"/>
      <c r="REM5" s="58"/>
      <c r="REN5" s="58"/>
      <c r="REO5" s="58"/>
      <c r="REP5" s="58"/>
      <c r="REQ5" s="58"/>
      <c r="RER5" s="58"/>
      <c r="RES5" s="58"/>
      <c r="RET5" s="58"/>
      <c r="REU5" s="58"/>
      <c r="REV5" s="58"/>
      <c r="REW5" s="58"/>
      <c r="REX5" s="58"/>
      <c r="REY5" s="58"/>
      <c r="REZ5" s="58"/>
      <c r="RFA5" s="58"/>
      <c r="RFB5" s="58"/>
      <c r="RFC5" s="58"/>
      <c r="RFD5" s="58"/>
      <c r="RFE5" s="58"/>
      <c r="RFF5" s="58"/>
      <c r="RFG5" s="58"/>
      <c r="RFH5" s="58"/>
      <c r="RFI5" s="58"/>
      <c r="RFJ5" s="58"/>
      <c r="RFK5" s="58"/>
      <c r="RFL5" s="58"/>
      <c r="RFM5" s="58"/>
      <c r="RFN5" s="58"/>
      <c r="RFO5" s="58"/>
      <c r="RFP5" s="58"/>
      <c r="RFQ5" s="58"/>
      <c r="RFR5" s="58"/>
      <c r="RFS5" s="58"/>
      <c r="RFT5" s="58"/>
      <c r="RFU5" s="58"/>
      <c r="RFV5" s="58"/>
      <c r="RFW5" s="58"/>
      <c r="RFX5" s="58"/>
      <c r="RFY5" s="58"/>
      <c r="RFZ5" s="58"/>
      <c r="RGA5" s="58"/>
      <c r="RGB5" s="58"/>
      <c r="RGC5" s="58"/>
      <c r="RGD5" s="58"/>
      <c r="RGE5" s="58"/>
      <c r="RGF5" s="58"/>
      <c r="RGG5" s="58"/>
      <c r="RGH5" s="58"/>
      <c r="RGI5" s="58"/>
      <c r="RGJ5" s="58"/>
      <c r="RGK5" s="58"/>
      <c r="RGL5" s="58"/>
      <c r="RGM5" s="58"/>
      <c r="RGN5" s="58"/>
      <c r="RGO5" s="58"/>
      <c r="RGP5" s="58"/>
      <c r="RGQ5" s="58"/>
      <c r="RGR5" s="58"/>
      <c r="RGS5" s="58"/>
      <c r="RGT5" s="58"/>
      <c r="RGU5" s="58"/>
      <c r="RGV5" s="58"/>
      <c r="RGW5" s="58"/>
      <c r="RGX5" s="58"/>
      <c r="RGY5" s="58"/>
      <c r="RGZ5" s="58"/>
      <c r="RHA5" s="58"/>
      <c r="RHB5" s="58"/>
      <c r="RHC5" s="58"/>
      <c r="RHD5" s="58"/>
      <c r="RHE5" s="58"/>
      <c r="RHF5" s="58"/>
      <c r="RHG5" s="58"/>
      <c r="RHH5" s="58"/>
      <c r="RHI5" s="58"/>
      <c r="RHJ5" s="58"/>
      <c r="RHK5" s="58"/>
      <c r="RHL5" s="58"/>
      <c r="RHM5" s="58"/>
      <c r="RHN5" s="58"/>
      <c r="RHO5" s="58"/>
      <c r="RHP5" s="58"/>
      <c r="RHQ5" s="58"/>
      <c r="RHR5" s="58"/>
      <c r="RHS5" s="58"/>
      <c r="RHT5" s="58"/>
      <c r="RHU5" s="58"/>
      <c r="RHV5" s="58"/>
      <c r="RHW5" s="58"/>
      <c r="RHX5" s="58"/>
      <c r="RHY5" s="58"/>
      <c r="RHZ5" s="58"/>
      <c r="RIA5" s="58"/>
      <c r="RIB5" s="58"/>
      <c r="RIC5" s="58"/>
      <c r="RID5" s="58"/>
      <c r="RIE5" s="58"/>
      <c r="RIF5" s="58"/>
      <c r="RIG5" s="58"/>
      <c r="RIH5" s="58"/>
      <c r="RII5" s="58"/>
      <c r="RIJ5" s="58"/>
      <c r="RIK5" s="58"/>
      <c r="RIL5" s="58"/>
      <c r="RIM5" s="58"/>
      <c r="RIN5" s="58"/>
      <c r="RIO5" s="58"/>
      <c r="RIP5" s="58"/>
      <c r="RIQ5" s="58"/>
      <c r="RIR5" s="58"/>
      <c r="RIS5" s="58"/>
      <c r="RIT5" s="58"/>
      <c r="RIU5" s="58"/>
      <c r="RIV5" s="58"/>
      <c r="RIW5" s="58"/>
      <c r="RIX5" s="58"/>
      <c r="RIY5" s="58"/>
      <c r="RIZ5" s="58"/>
      <c r="RJA5" s="58"/>
      <c r="RJB5" s="58"/>
      <c r="RJC5" s="58"/>
      <c r="RJD5" s="58"/>
      <c r="RJE5" s="58"/>
      <c r="RJF5" s="58"/>
      <c r="RJG5" s="58"/>
      <c r="RJH5" s="58"/>
      <c r="RJI5" s="58"/>
      <c r="RJJ5" s="58"/>
      <c r="RJK5" s="58"/>
      <c r="RJL5" s="58"/>
      <c r="RJM5" s="58"/>
      <c r="RJN5" s="58"/>
      <c r="RJO5" s="58"/>
      <c r="RJP5" s="58"/>
      <c r="RJQ5" s="58"/>
      <c r="RJR5" s="58"/>
      <c r="RJS5" s="58"/>
      <c r="RJT5" s="58"/>
      <c r="RJU5" s="58"/>
      <c r="RJV5" s="58"/>
      <c r="RJW5" s="58"/>
      <c r="RJX5" s="58"/>
      <c r="RJY5" s="58"/>
      <c r="RJZ5" s="58"/>
      <c r="RKA5" s="58"/>
      <c r="RKB5" s="58"/>
      <c r="RKC5" s="58"/>
      <c r="RKD5" s="58"/>
      <c r="RKE5" s="58"/>
      <c r="RKF5" s="58"/>
      <c r="RKG5" s="58"/>
      <c r="RKH5" s="58"/>
      <c r="RKI5" s="58"/>
      <c r="RKJ5" s="58"/>
      <c r="RKK5" s="58"/>
      <c r="RKL5" s="58"/>
      <c r="RKM5" s="58"/>
      <c r="RKN5" s="58"/>
      <c r="RKO5" s="58"/>
      <c r="RKP5" s="58"/>
      <c r="RKQ5" s="58"/>
      <c r="RKR5" s="58"/>
      <c r="RKS5" s="58"/>
      <c r="RKT5" s="58"/>
      <c r="RKU5" s="58"/>
      <c r="RKV5" s="58"/>
      <c r="RKW5" s="58"/>
      <c r="RKX5" s="58"/>
      <c r="RKY5" s="58"/>
      <c r="RKZ5" s="58"/>
      <c r="RLA5" s="58"/>
      <c r="RLB5" s="58"/>
      <c r="RLC5" s="58"/>
      <c r="RLD5" s="58"/>
      <c r="RLE5" s="58"/>
      <c r="RLF5" s="58"/>
      <c r="RLG5" s="58"/>
      <c r="RLH5" s="58"/>
      <c r="RLI5" s="58"/>
      <c r="RLJ5" s="58"/>
      <c r="RLK5" s="58"/>
      <c r="RLL5" s="58"/>
      <c r="RLM5" s="58"/>
      <c r="RLN5" s="58"/>
      <c r="RLO5" s="58"/>
      <c r="RLP5" s="58"/>
      <c r="RLQ5" s="58"/>
      <c r="RLR5" s="58"/>
      <c r="RLS5" s="58"/>
      <c r="RLT5" s="58"/>
      <c r="RLU5" s="58"/>
      <c r="RLV5" s="58"/>
      <c r="RLW5" s="58"/>
      <c r="RLX5" s="58"/>
      <c r="RLY5" s="58"/>
      <c r="RLZ5" s="58"/>
      <c r="RMA5" s="58"/>
      <c r="RMB5" s="58"/>
      <c r="RMC5" s="58"/>
      <c r="RMD5" s="58"/>
      <c r="RME5" s="58"/>
      <c r="RMF5" s="58"/>
      <c r="RMG5" s="58"/>
      <c r="RMH5" s="58"/>
      <c r="RMI5" s="58"/>
      <c r="RMJ5" s="58"/>
      <c r="RMK5" s="58"/>
      <c r="RML5" s="58"/>
      <c r="RMM5" s="58"/>
      <c r="RMN5" s="58"/>
      <c r="RMO5" s="58"/>
      <c r="RMP5" s="58"/>
      <c r="RMQ5" s="58"/>
      <c r="RMR5" s="58"/>
      <c r="RMS5" s="58"/>
      <c r="RMT5" s="58"/>
      <c r="RMU5" s="58"/>
      <c r="RMV5" s="58"/>
      <c r="RMW5" s="58"/>
      <c r="RMX5" s="58"/>
      <c r="RMY5" s="58"/>
      <c r="RMZ5" s="58"/>
      <c r="RNA5" s="58"/>
      <c r="RNB5" s="58"/>
      <c r="RNC5" s="58"/>
      <c r="RND5" s="58"/>
      <c r="RNE5" s="58"/>
      <c r="RNF5" s="58"/>
      <c r="RNG5" s="58"/>
      <c r="RNH5" s="58"/>
      <c r="RNI5" s="58"/>
      <c r="RNJ5" s="58"/>
      <c r="RNK5" s="58"/>
      <c r="RNL5" s="58"/>
      <c r="RNM5" s="58"/>
      <c r="RNN5" s="58"/>
      <c r="RNO5" s="58"/>
      <c r="RNP5" s="58"/>
      <c r="RNQ5" s="58"/>
      <c r="RNR5" s="58"/>
      <c r="RNS5" s="58"/>
      <c r="RNT5" s="58"/>
      <c r="RNU5" s="58"/>
      <c r="RNV5" s="58"/>
      <c r="RNW5" s="58"/>
      <c r="RNX5" s="58"/>
      <c r="RNY5" s="58"/>
      <c r="RNZ5" s="58"/>
      <c r="ROA5" s="58"/>
      <c r="ROB5" s="58"/>
      <c r="ROC5" s="58"/>
      <c r="ROD5" s="58"/>
      <c r="ROE5" s="58"/>
      <c r="ROF5" s="58"/>
      <c r="ROG5" s="58"/>
      <c r="ROH5" s="58"/>
      <c r="ROI5" s="58"/>
      <c r="ROJ5" s="58"/>
      <c r="ROK5" s="58"/>
      <c r="ROL5" s="58"/>
      <c r="ROM5" s="58"/>
      <c r="RON5" s="58"/>
      <c r="ROO5" s="58"/>
      <c r="ROP5" s="58"/>
      <c r="ROQ5" s="58"/>
      <c r="ROR5" s="58"/>
      <c r="ROS5" s="58"/>
      <c r="ROT5" s="58"/>
      <c r="ROU5" s="58"/>
      <c r="ROV5" s="58"/>
      <c r="ROW5" s="58"/>
      <c r="ROX5" s="58"/>
      <c r="ROY5" s="58"/>
      <c r="ROZ5" s="58"/>
      <c r="RPA5" s="58"/>
      <c r="RPB5" s="58"/>
      <c r="RPC5" s="58"/>
      <c r="RPD5" s="58"/>
      <c r="RPE5" s="58"/>
      <c r="RPF5" s="58"/>
      <c r="RPG5" s="58"/>
      <c r="RPH5" s="58"/>
      <c r="RPI5" s="58"/>
      <c r="RPJ5" s="58"/>
      <c r="RPK5" s="58"/>
      <c r="RPL5" s="58"/>
      <c r="RPM5" s="58"/>
      <c r="RPN5" s="58"/>
      <c r="RPO5" s="58"/>
      <c r="RPP5" s="58"/>
      <c r="RPQ5" s="58"/>
      <c r="RPR5" s="58"/>
      <c r="RPS5" s="58"/>
      <c r="RPT5" s="58"/>
      <c r="RPU5" s="58"/>
      <c r="RPV5" s="58"/>
      <c r="RPW5" s="58"/>
      <c r="RPX5" s="58"/>
      <c r="RPY5" s="58"/>
      <c r="RPZ5" s="58"/>
      <c r="RQA5" s="58"/>
      <c r="RQB5" s="58"/>
      <c r="RQC5" s="58"/>
      <c r="RQD5" s="58"/>
      <c r="RQE5" s="58"/>
      <c r="RQF5" s="58"/>
      <c r="RQG5" s="58"/>
      <c r="RQH5" s="58"/>
      <c r="RQI5" s="58"/>
      <c r="RQJ5" s="58"/>
      <c r="RQK5" s="58"/>
      <c r="RQL5" s="58"/>
      <c r="RQM5" s="58"/>
      <c r="RQN5" s="58"/>
      <c r="RQO5" s="58"/>
      <c r="RQP5" s="58"/>
      <c r="RQQ5" s="58"/>
      <c r="RQR5" s="58"/>
      <c r="RQS5" s="58"/>
      <c r="RQT5" s="58"/>
      <c r="RQU5" s="58"/>
      <c r="RQV5" s="58"/>
      <c r="RQW5" s="58"/>
      <c r="RQX5" s="58"/>
      <c r="RQY5" s="58"/>
      <c r="RQZ5" s="58"/>
      <c r="RRA5" s="58"/>
      <c r="RRB5" s="58"/>
      <c r="RRC5" s="58"/>
      <c r="RRD5" s="58"/>
      <c r="RRE5" s="58"/>
      <c r="RRF5" s="58"/>
      <c r="RRG5" s="58"/>
      <c r="RRH5" s="58"/>
      <c r="RRI5" s="58"/>
      <c r="RRJ5" s="58"/>
      <c r="RRK5" s="58"/>
      <c r="RRL5" s="58"/>
      <c r="RRM5" s="58"/>
      <c r="RRN5" s="58"/>
      <c r="RRO5" s="58"/>
      <c r="RRP5" s="58"/>
      <c r="RRQ5" s="58"/>
      <c r="RRR5" s="58"/>
      <c r="RRS5" s="58"/>
      <c r="RRT5" s="58"/>
      <c r="RRU5" s="58"/>
      <c r="RRV5" s="58"/>
      <c r="RRW5" s="58"/>
      <c r="RRX5" s="58"/>
      <c r="RRY5" s="58"/>
      <c r="RRZ5" s="58"/>
      <c r="RSA5" s="58"/>
      <c r="RSB5" s="58"/>
      <c r="RSC5" s="58"/>
      <c r="RSD5" s="58"/>
      <c r="RSE5" s="58"/>
      <c r="RSF5" s="58"/>
      <c r="RSG5" s="58"/>
      <c r="RSH5" s="58"/>
      <c r="RSI5" s="58"/>
      <c r="RSJ5" s="58"/>
      <c r="RSK5" s="58"/>
      <c r="RSL5" s="58"/>
      <c r="RSM5" s="58"/>
      <c r="RSN5" s="58"/>
      <c r="RSO5" s="58"/>
      <c r="RSP5" s="58"/>
      <c r="RSQ5" s="58"/>
      <c r="RSR5" s="58"/>
      <c r="RSS5" s="58"/>
      <c r="RST5" s="58"/>
      <c r="RSU5" s="58"/>
      <c r="RSV5" s="58"/>
      <c r="RSW5" s="58"/>
      <c r="RSX5" s="58"/>
      <c r="RSY5" s="58"/>
      <c r="RSZ5" s="58"/>
      <c r="RTA5" s="58"/>
      <c r="RTB5" s="58"/>
      <c r="RTC5" s="58"/>
      <c r="RTD5" s="58"/>
      <c r="RTE5" s="58"/>
      <c r="RTF5" s="58"/>
      <c r="RTG5" s="58"/>
      <c r="RTH5" s="58"/>
      <c r="RTI5" s="58"/>
      <c r="RTJ5" s="58"/>
      <c r="RTK5" s="58"/>
      <c r="RTL5" s="58"/>
      <c r="RTM5" s="58"/>
      <c r="RTN5" s="58"/>
      <c r="RTO5" s="58"/>
      <c r="RTP5" s="58"/>
      <c r="RTQ5" s="58"/>
      <c r="RTR5" s="58"/>
      <c r="RTS5" s="58"/>
      <c r="RTT5" s="58"/>
      <c r="RTU5" s="58"/>
      <c r="RTV5" s="58"/>
      <c r="RTW5" s="58"/>
      <c r="RTX5" s="58"/>
      <c r="RTY5" s="58"/>
      <c r="RTZ5" s="58"/>
      <c r="RUA5" s="58"/>
      <c r="RUB5" s="58"/>
      <c r="RUC5" s="58"/>
      <c r="RUD5" s="58"/>
      <c r="RUE5" s="58"/>
      <c r="RUF5" s="58"/>
      <c r="RUG5" s="58"/>
      <c r="RUH5" s="58"/>
      <c r="RUI5" s="58"/>
      <c r="RUJ5" s="58"/>
      <c r="RUK5" s="58"/>
      <c r="RUL5" s="58"/>
      <c r="RUM5" s="58"/>
      <c r="RUN5" s="58"/>
      <c r="RUO5" s="58"/>
      <c r="RUP5" s="58"/>
      <c r="RUQ5" s="58"/>
      <c r="RUR5" s="58"/>
      <c r="RUS5" s="58"/>
      <c r="RUT5" s="58"/>
      <c r="RUU5" s="58"/>
      <c r="RUV5" s="58"/>
      <c r="RUW5" s="58"/>
      <c r="RUX5" s="58"/>
      <c r="RUY5" s="58"/>
      <c r="RUZ5" s="58"/>
      <c r="RVA5" s="58"/>
      <c r="RVB5" s="58"/>
      <c r="RVC5" s="58"/>
      <c r="RVD5" s="58"/>
      <c r="RVE5" s="58"/>
      <c r="RVF5" s="58"/>
      <c r="RVG5" s="58"/>
      <c r="RVH5" s="58"/>
      <c r="RVI5" s="58"/>
      <c r="RVJ5" s="58"/>
      <c r="RVK5" s="58"/>
      <c r="RVL5" s="58"/>
      <c r="RVM5" s="58"/>
      <c r="RVN5" s="58"/>
      <c r="RVO5" s="58"/>
      <c r="RVP5" s="58"/>
      <c r="RVQ5" s="58"/>
      <c r="RVR5" s="58"/>
      <c r="RVS5" s="58"/>
      <c r="RVT5" s="58"/>
      <c r="RVU5" s="58"/>
      <c r="RVV5" s="58"/>
      <c r="RVW5" s="58"/>
      <c r="RVX5" s="58"/>
      <c r="RVY5" s="58"/>
      <c r="RVZ5" s="58"/>
      <c r="RWA5" s="58"/>
      <c r="RWB5" s="58"/>
      <c r="RWC5" s="58"/>
      <c r="RWD5" s="58"/>
      <c r="RWE5" s="58"/>
      <c r="RWF5" s="58"/>
      <c r="RWG5" s="58"/>
      <c r="RWH5" s="58"/>
      <c r="RWI5" s="58"/>
      <c r="RWJ5" s="58"/>
      <c r="RWK5" s="58"/>
      <c r="RWL5" s="58"/>
      <c r="RWM5" s="58"/>
      <c r="RWN5" s="58"/>
      <c r="RWO5" s="58"/>
      <c r="RWP5" s="58"/>
      <c r="RWQ5" s="58"/>
      <c r="RWR5" s="58"/>
      <c r="RWS5" s="58"/>
      <c r="RWT5" s="58"/>
      <c r="RWU5" s="58"/>
      <c r="RWV5" s="58"/>
      <c r="RWW5" s="58"/>
      <c r="RWX5" s="58"/>
      <c r="RWY5" s="58"/>
      <c r="RWZ5" s="58"/>
      <c r="RXA5" s="58"/>
      <c r="RXB5" s="58"/>
      <c r="RXC5" s="58"/>
      <c r="RXD5" s="58"/>
      <c r="RXE5" s="58"/>
      <c r="RXF5" s="58"/>
      <c r="RXG5" s="58"/>
      <c r="RXH5" s="58"/>
      <c r="RXI5" s="58"/>
      <c r="RXJ5" s="58"/>
      <c r="RXK5" s="58"/>
      <c r="RXL5" s="58"/>
      <c r="RXM5" s="58"/>
      <c r="RXN5" s="58"/>
      <c r="RXO5" s="58"/>
      <c r="RXP5" s="58"/>
      <c r="RXQ5" s="58"/>
      <c r="RXR5" s="58"/>
      <c r="RXS5" s="58"/>
      <c r="RXT5" s="58"/>
      <c r="RXU5" s="58"/>
      <c r="RXV5" s="58"/>
      <c r="RXW5" s="58"/>
      <c r="RXX5" s="58"/>
      <c r="RXY5" s="58"/>
      <c r="RXZ5" s="58"/>
      <c r="RYA5" s="58"/>
      <c r="RYB5" s="58"/>
      <c r="RYC5" s="58"/>
      <c r="RYD5" s="58"/>
      <c r="RYE5" s="58"/>
      <c r="RYF5" s="58"/>
      <c r="RYG5" s="58"/>
      <c r="RYH5" s="58"/>
      <c r="RYI5" s="58"/>
      <c r="RYJ5" s="58"/>
      <c r="RYK5" s="58"/>
      <c r="RYL5" s="58"/>
      <c r="RYM5" s="58"/>
      <c r="RYN5" s="58"/>
      <c r="RYO5" s="58"/>
      <c r="RYP5" s="58"/>
      <c r="RYQ5" s="58"/>
      <c r="RYR5" s="58"/>
      <c r="RYS5" s="58"/>
      <c r="RYT5" s="58"/>
      <c r="RYU5" s="58"/>
      <c r="RYV5" s="58"/>
      <c r="RYW5" s="58"/>
      <c r="RYX5" s="58"/>
      <c r="RYY5" s="58"/>
      <c r="RYZ5" s="58"/>
      <c r="RZA5" s="58"/>
      <c r="RZB5" s="58"/>
      <c r="RZC5" s="58"/>
      <c r="RZD5" s="58"/>
      <c r="RZE5" s="58"/>
      <c r="RZF5" s="58"/>
      <c r="RZG5" s="58"/>
      <c r="RZH5" s="58"/>
      <c r="RZI5" s="58"/>
      <c r="RZJ5" s="58"/>
      <c r="RZK5" s="58"/>
      <c r="RZL5" s="58"/>
      <c r="RZM5" s="58"/>
      <c r="RZN5" s="58"/>
      <c r="RZO5" s="58"/>
      <c r="RZP5" s="58"/>
      <c r="RZQ5" s="58"/>
      <c r="RZR5" s="58"/>
      <c r="RZS5" s="58"/>
      <c r="RZT5" s="58"/>
      <c r="RZU5" s="58"/>
      <c r="RZV5" s="58"/>
      <c r="RZW5" s="58"/>
      <c r="RZX5" s="58"/>
      <c r="RZY5" s="58"/>
      <c r="RZZ5" s="58"/>
      <c r="SAA5" s="58"/>
      <c r="SAB5" s="58"/>
      <c r="SAC5" s="58"/>
      <c r="SAD5" s="58"/>
      <c r="SAE5" s="58"/>
      <c r="SAF5" s="58"/>
      <c r="SAG5" s="58"/>
      <c r="SAH5" s="58"/>
      <c r="SAI5" s="58"/>
      <c r="SAJ5" s="58"/>
      <c r="SAK5" s="58"/>
      <c r="SAL5" s="58"/>
      <c r="SAM5" s="58"/>
      <c r="SAN5" s="58"/>
      <c r="SAO5" s="58"/>
      <c r="SAP5" s="58"/>
      <c r="SAQ5" s="58"/>
      <c r="SAR5" s="58"/>
      <c r="SAS5" s="58"/>
      <c r="SAT5" s="58"/>
      <c r="SAU5" s="58"/>
      <c r="SAV5" s="58"/>
      <c r="SAW5" s="58"/>
      <c r="SAX5" s="58"/>
      <c r="SAY5" s="58"/>
      <c r="SAZ5" s="58"/>
      <c r="SBA5" s="58"/>
      <c r="SBB5" s="58"/>
      <c r="SBC5" s="58"/>
      <c r="SBD5" s="58"/>
      <c r="SBE5" s="58"/>
      <c r="SBF5" s="58"/>
      <c r="SBG5" s="58"/>
      <c r="SBH5" s="58"/>
      <c r="SBI5" s="58"/>
      <c r="SBJ5" s="58"/>
      <c r="SBK5" s="58"/>
      <c r="SBL5" s="58"/>
      <c r="SBM5" s="58"/>
      <c r="SBN5" s="58"/>
      <c r="SBO5" s="58"/>
      <c r="SBP5" s="58"/>
      <c r="SBQ5" s="58"/>
      <c r="SBR5" s="58"/>
      <c r="SBS5" s="58"/>
      <c r="SBT5" s="58"/>
      <c r="SBU5" s="58"/>
      <c r="SBV5" s="58"/>
      <c r="SBW5" s="58"/>
      <c r="SBX5" s="58"/>
      <c r="SBY5" s="58"/>
      <c r="SBZ5" s="58"/>
      <c r="SCA5" s="58"/>
      <c r="SCB5" s="58"/>
      <c r="SCC5" s="58"/>
      <c r="SCD5" s="58"/>
      <c r="SCE5" s="58"/>
      <c r="SCF5" s="58"/>
      <c r="SCG5" s="58"/>
      <c r="SCH5" s="58"/>
      <c r="SCI5" s="58"/>
      <c r="SCJ5" s="58"/>
      <c r="SCK5" s="58"/>
      <c r="SCL5" s="58"/>
      <c r="SCM5" s="58"/>
      <c r="SCN5" s="58"/>
      <c r="SCO5" s="58"/>
      <c r="SCP5" s="58"/>
      <c r="SCQ5" s="58"/>
      <c r="SCR5" s="58"/>
      <c r="SCS5" s="58"/>
      <c r="SCT5" s="58"/>
      <c r="SCU5" s="58"/>
      <c r="SCV5" s="58"/>
      <c r="SCW5" s="58"/>
      <c r="SCX5" s="58"/>
      <c r="SCY5" s="58"/>
      <c r="SCZ5" s="58"/>
      <c r="SDA5" s="58"/>
      <c r="SDB5" s="58"/>
      <c r="SDC5" s="58"/>
      <c r="SDD5" s="58"/>
      <c r="SDE5" s="58"/>
      <c r="SDF5" s="58"/>
      <c r="SDG5" s="58"/>
      <c r="SDH5" s="58"/>
      <c r="SDI5" s="58"/>
      <c r="SDJ5" s="58"/>
      <c r="SDK5" s="58"/>
      <c r="SDL5" s="58"/>
      <c r="SDM5" s="58"/>
      <c r="SDN5" s="58"/>
      <c r="SDO5" s="58"/>
      <c r="SDP5" s="58"/>
      <c r="SDQ5" s="58"/>
      <c r="SDR5" s="58"/>
      <c r="SDS5" s="58"/>
      <c r="SDT5" s="58"/>
      <c r="SDU5" s="58"/>
      <c r="SDV5" s="58"/>
      <c r="SDW5" s="58"/>
      <c r="SDX5" s="58"/>
      <c r="SDY5" s="58"/>
      <c r="SDZ5" s="58"/>
      <c r="SEA5" s="58"/>
      <c r="SEB5" s="58"/>
      <c r="SEC5" s="58"/>
      <c r="SED5" s="58"/>
      <c r="SEE5" s="58"/>
      <c r="SEF5" s="58"/>
      <c r="SEG5" s="58"/>
      <c r="SEH5" s="58"/>
      <c r="SEI5" s="58"/>
      <c r="SEJ5" s="58"/>
      <c r="SEK5" s="58"/>
      <c r="SEL5" s="58"/>
      <c r="SEM5" s="58"/>
      <c r="SEN5" s="58"/>
      <c r="SEO5" s="58"/>
      <c r="SEP5" s="58"/>
      <c r="SEQ5" s="58"/>
      <c r="SER5" s="58"/>
      <c r="SES5" s="58"/>
      <c r="SET5" s="58"/>
      <c r="SEU5" s="58"/>
      <c r="SEV5" s="58"/>
      <c r="SEW5" s="58"/>
      <c r="SEX5" s="58"/>
      <c r="SEY5" s="58"/>
      <c r="SEZ5" s="58"/>
      <c r="SFA5" s="58"/>
      <c r="SFB5" s="58"/>
      <c r="SFC5" s="58"/>
      <c r="SFD5" s="58"/>
      <c r="SFE5" s="58"/>
      <c r="SFF5" s="58"/>
      <c r="SFG5" s="58"/>
      <c r="SFH5" s="58"/>
      <c r="SFI5" s="58"/>
      <c r="SFJ5" s="58"/>
      <c r="SFK5" s="58"/>
      <c r="SFL5" s="58"/>
      <c r="SFM5" s="58"/>
      <c r="SFN5" s="58"/>
      <c r="SFO5" s="58"/>
      <c r="SFP5" s="58"/>
      <c r="SFQ5" s="58"/>
      <c r="SFR5" s="58"/>
      <c r="SFS5" s="58"/>
      <c r="SFT5" s="58"/>
      <c r="SFU5" s="58"/>
      <c r="SFV5" s="58"/>
      <c r="SFW5" s="58"/>
      <c r="SFX5" s="58"/>
      <c r="SFY5" s="58"/>
      <c r="SFZ5" s="58"/>
      <c r="SGA5" s="58"/>
      <c r="SGB5" s="58"/>
      <c r="SGC5" s="58"/>
      <c r="SGD5" s="58"/>
      <c r="SGE5" s="58"/>
      <c r="SGF5" s="58"/>
      <c r="SGG5" s="58"/>
      <c r="SGH5" s="58"/>
      <c r="SGI5" s="58"/>
      <c r="SGJ5" s="58"/>
      <c r="SGK5" s="58"/>
      <c r="SGL5" s="58"/>
      <c r="SGM5" s="58"/>
      <c r="SGN5" s="58"/>
      <c r="SGO5" s="58"/>
      <c r="SGP5" s="58"/>
      <c r="SGQ5" s="58"/>
      <c r="SGR5" s="58"/>
      <c r="SGS5" s="58"/>
      <c r="SGT5" s="58"/>
      <c r="SGU5" s="58"/>
      <c r="SGV5" s="58"/>
      <c r="SGW5" s="58"/>
      <c r="SGX5" s="58"/>
      <c r="SGY5" s="58"/>
      <c r="SGZ5" s="58"/>
      <c r="SHA5" s="58"/>
      <c r="SHB5" s="58"/>
      <c r="SHC5" s="58"/>
      <c r="SHD5" s="58"/>
      <c r="SHE5" s="58"/>
      <c r="SHF5" s="58"/>
      <c r="SHG5" s="58"/>
      <c r="SHH5" s="58"/>
      <c r="SHI5" s="58"/>
      <c r="SHJ5" s="58"/>
      <c r="SHK5" s="58"/>
      <c r="SHL5" s="58"/>
      <c r="SHM5" s="58"/>
      <c r="SHN5" s="58"/>
      <c r="SHO5" s="58"/>
      <c r="SHP5" s="58"/>
      <c r="SHQ5" s="58"/>
      <c r="SHR5" s="58"/>
      <c r="SHS5" s="58"/>
      <c r="SHT5" s="58"/>
      <c r="SHU5" s="58"/>
      <c r="SHV5" s="58"/>
      <c r="SHW5" s="58"/>
      <c r="SHX5" s="58"/>
      <c r="SHY5" s="58"/>
      <c r="SHZ5" s="58"/>
      <c r="SIA5" s="58"/>
      <c r="SIB5" s="58"/>
      <c r="SIC5" s="58"/>
      <c r="SID5" s="58"/>
      <c r="SIE5" s="58"/>
      <c r="SIF5" s="58"/>
      <c r="SIG5" s="58"/>
      <c r="SIH5" s="58"/>
      <c r="SII5" s="58"/>
      <c r="SIJ5" s="58"/>
      <c r="SIK5" s="58"/>
      <c r="SIL5" s="58"/>
      <c r="SIM5" s="58"/>
      <c r="SIN5" s="58"/>
      <c r="SIO5" s="58"/>
      <c r="SIP5" s="58"/>
      <c r="SIQ5" s="58"/>
      <c r="SIR5" s="58"/>
      <c r="SIS5" s="58"/>
      <c r="SIT5" s="58"/>
      <c r="SIU5" s="58"/>
      <c r="SIV5" s="58"/>
      <c r="SIW5" s="58"/>
      <c r="SIX5" s="58"/>
      <c r="SIY5" s="58"/>
      <c r="SIZ5" s="58"/>
      <c r="SJA5" s="58"/>
      <c r="SJB5" s="58"/>
      <c r="SJC5" s="58"/>
      <c r="SJD5" s="58"/>
      <c r="SJE5" s="58"/>
      <c r="SJF5" s="58"/>
      <c r="SJG5" s="58"/>
      <c r="SJH5" s="58"/>
      <c r="SJI5" s="58"/>
      <c r="SJJ5" s="58"/>
      <c r="SJK5" s="58"/>
      <c r="SJL5" s="58"/>
      <c r="SJM5" s="58"/>
      <c r="SJN5" s="58"/>
      <c r="SJO5" s="58"/>
      <c r="SJP5" s="58"/>
      <c r="SJQ5" s="58"/>
      <c r="SJR5" s="58"/>
      <c r="SJS5" s="58"/>
      <c r="SJT5" s="58"/>
      <c r="SJU5" s="58"/>
      <c r="SJV5" s="58"/>
      <c r="SJW5" s="58"/>
      <c r="SJX5" s="58"/>
      <c r="SJY5" s="58"/>
      <c r="SJZ5" s="58"/>
      <c r="SKA5" s="58"/>
      <c r="SKB5" s="58"/>
      <c r="SKC5" s="58"/>
      <c r="SKD5" s="58"/>
      <c r="SKE5" s="58"/>
      <c r="SKF5" s="58"/>
      <c r="SKG5" s="58"/>
      <c r="SKH5" s="58"/>
      <c r="SKI5" s="58"/>
      <c r="SKJ5" s="58"/>
      <c r="SKK5" s="58"/>
      <c r="SKL5" s="58"/>
      <c r="SKM5" s="58"/>
      <c r="SKN5" s="58"/>
      <c r="SKO5" s="58"/>
      <c r="SKP5" s="58"/>
      <c r="SKQ5" s="58"/>
      <c r="SKR5" s="58"/>
      <c r="SKS5" s="58"/>
      <c r="SKT5" s="58"/>
      <c r="SKU5" s="58"/>
      <c r="SKV5" s="58"/>
      <c r="SKW5" s="58"/>
      <c r="SKX5" s="58"/>
      <c r="SKY5" s="58"/>
      <c r="SKZ5" s="58"/>
      <c r="SLA5" s="58"/>
      <c r="SLB5" s="58"/>
      <c r="SLC5" s="58"/>
      <c r="SLD5" s="58"/>
      <c r="SLE5" s="58"/>
      <c r="SLF5" s="58"/>
      <c r="SLG5" s="58"/>
      <c r="SLH5" s="58"/>
      <c r="SLI5" s="58"/>
      <c r="SLJ5" s="58"/>
      <c r="SLK5" s="58"/>
      <c r="SLL5" s="58"/>
      <c r="SLM5" s="58"/>
      <c r="SLN5" s="58"/>
      <c r="SLO5" s="58"/>
      <c r="SLP5" s="58"/>
      <c r="SLQ5" s="58"/>
      <c r="SLR5" s="58"/>
      <c r="SLS5" s="58"/>
      <c r="SLT5" s="58"/>
      <c r="SLU5" s="58"/>
      <c r="SLV5" s="58"/>
      <c r="SLW5" s="58"/>
      <c r="SLX5" s="58"/>
      <c r="SLY5" s="58"/>
      <c r="SLZ5" s="58"/>
      <c r="SMA5" s="58"/>
      <c r="SMB5" s="58"/>
      <c r="SMC5" s="58"/>
      <c r="SMD5" s="58"/>
      <c r="SME5" s="58"/>
      <c r="SMF5" s="58"/>
      <c r="SMG5" s="58"/>
      <c r="SMH5" s="58"/>
      <c r="SMI5" s="58"/>
      <c r="SMJ5" s="58"/>
      <c r="SMK5" s="58"/>
      <c r="SML5" s="58"/>
      <c r="SMM5" s="58"/>
      <c r="SMN5" s="58"/>
      <c r="SMO5" s="58"/>
      <c r="SMP5" s="58"/>
      <c r="SMQ5" s="58"/>
      <c r="SMR5" s="58"/>
      <c r="SMS5" s="58"/>
      <c r="SMT5" s="58"/>
      <c r="SMU5" s="58"/>
      <c r="SMV5" s="58"/>
      <c r="SMW5" s="58"/>
      <c r="SMX5" s="58"/>
      <c r="SMY5" s="58"/>
      <c r="SMZ5" s="58"/>
      <c r="SNA5" s="58"/>
      <c r="SNB5" s="58"/>
      <c r="SNC5" s="58"/>
      <c r="SND5" s="58"/>
      <c r="SNE5" s="58"/>
      <c r="SNF5" s="58"/>
      <c r="SNG5" s="58"/>
      <c r="SNH5" s="58"/>
      <c r="SNI5" s="58"/>
      <c r="SNJ5" s="58"/>
      <c r="SNK5" s="58"/>
      <c r="SNL5" s="58"/>
      <c r="SNM5" s="58"/>
      <c r="SNN5" s="58"/>
      <c r="SNO5" s="58"/>
      <c r="SNP5" s="58"/>
      <c r="SNQ5" s="58"/>
      <c r="SNR5" s="58"/>
      <c r="SNS5" s="58"/>
      <c r="SNT5" s="58"/>
      <c r="SNU5" s="58"/>
      <c r="SNV5" s="58"/>
      <c r="SNW5" s="58"/>
      <c r="SNX5" s="58"/>
      <c r="SNY5" s="58"/>
      <c r="SNZ5" s="58"/>
      <c r="SOA5" s="58"/>
      <c r="SOB5" s="58"/>
      <c r="SOC5" s="58"/>
      <c r="SOD5" s="58"/>
      <c r="SOE5" s="58"/>
      <c r="SOF5" s="58"/>
      <c r="SOG5" s="58"/>
      <c r="SOH5" s="58"/>
      <c r="SOI5" s="58"/>
      <c r="SOJ5" s="58"/>
      <c r="SOK5" s="58"/>
      <c r="SOL5" s="58"/>
      <c r="SOM5" s="58"/>
      <c r="SON5" s="58"/>
      <c r="SOO5" s="58"/>
      <c r="SOP5" s="58"/>
      <c r="SOQ5" s="58"/>
      <c r="SOR5" s="58"/>
      <c r="SOS5" s="58"/>
      <c r="SOT5" s="58"/>
      <c r="SOU5" s="58"/>
      <c r="SOV5" s="58"/>
      <c r="SOW5" s="58"/>
      <c r="SOX5" s="58"/>
      <c r="SOY5" s="58"/>
      <c r="SOZ5" s="58"/>
      <c r="SPA5" s="58"/>
      <c r="SPB5" s="58"/>
      <c r="SPC5" s="58"/>
      <c r="SPD5" s="58"/>
      <c r="SPE5" s="58"/>
      <c r="SPF5" s="58"/>
      <c r="SPG5" s="58"/>
      <c r="SPH5" s="58"/>
      <c r="SPI5" s="58"/>
      <c r="SPJ5" s="58"/>
      <c r="SPK5" s="58"/>
      <c r="SPL5" s="58"/>
      <c r="SPM5" s="58"/>
      <c r="SPN5" s="58"/>
      <c r="SPO5" s="58"/>
      <c r="SPP5" s="58"/>
      <c r="SPQ5" s="58"/>
      <c r="SPR5" s="58"/>
      <c r="SPS5" s="58"/>
      <c r="SPT5" s="58"/>
      <c r="SPU5" s="58"/>
      <c r="SPV5" s="58"/>
      <c r="SPW5" s="58"/>
      <c r="SPX5" s="58"/>
      <c r="SPY5" s="58"/>
      <c r="SPZ5" s="58"/>
      <c r="SQA5" s="58"/>
      <c r="SQB5" s="58"/>
      <c r="SQC5" s="58"/>
      <c r="SQD5" s="58"/>
      <c r="SQE5" s="58"/>
      <c r="SQF5" s="58"/>
      <c r="SQG5" s="58"/>
      <c r="SQH5" s="58"/>
      <c r="SQI5" s="58"/>
      <c r="SQJ5" s="58"/>
      <c r="SQK5" s="58"/>
      <c r="SQL5" s="58"/>
      <c r="SQM5" s="58"/>
      <c r="SQN5" s="58"/>
      <c r="SQO5" s="58"/>
      <c r="SQP5" s="58"/>
      <c r="SQQ5" s="58"/>
      <c r="SQR5" s="58"/>
      <c r="SQS5" s="58"/>
      <c r="SQT5" s="58"/>
      <c r="SQU5" s="58"/>
      <c r="SQV5" s="58"/>
      <c r="SQW5" s="58"/>
      <c r="SQX5" s="58"/>
      <c r="SQY5" s="58"/>
      <c r="SQZ5" s="58"/>
      <c r="SRA5" s="58"/>
      <c r="SRB5" s="58"/>
      <c r="SRC5" s="58"/>
      <c r="SRD5" s="58"/>
      <c r="SRE5" s="58"/>
      <c r="SRF5" s="58"/>
      <c r="SRG5" s="58"/>
      <c r="SRH5" s="58"/>
      <c r="SRI5" s="58"/>
      <c r="SRJ5" s="58"/>
      <c r="SRK5" s="58"/>
      <c r="SRL5" s="58"/>
      <c r="SRM5" s="58"/>
      <c r="SRN5" s="58"/>
      <c r="SRO5" s="58"/>
      <c r="SRP5" s="58"/>
      <c r="SRQ5" s="58"/>
      <c r="SRR5" s="58"/>
      <c r="SRS5" s="58"/>
      <c r="SRT5" s="58"/>
      <c r="SRU5" s="58"/>
      <c r="SRV5" s="58"/>
      <c r="SRW5" s="58"/>
      <c r="SRX5" s="58"/>
      <c r="SRY5" s="58"/>
      <c r="SRZ5" s="58"/>
      <c r="SSA5" s="58"/>
      <c r="SSB5" s="58"/>
      <c r="SSC5" s="58"/>
      <c r="SSD5" s="58"/>
      <c r="SSE5" s="58"/>
      <c r="SSF5" s="58"/>
      <c r="SSG5" s="58"/>
      <c r="SSH5" s="58"/>
      <c r="SSI5" s="58"/>
      <c r="SSJ5" s="58"/>
      <c r="SSK5" s="58"/>
      <c r="SSL5" s="58"/>
      <c r="SSM5" s="58"/>
      <c r="SSN5" s="58"/>
      <c r="SSO5" s="58"/>
      <c r="SSP5" s="58"/>
      <c r="SSQ5" s="58"/>
      <c r="SSR5" s="58"/>
      <c r="SSS5" s="58"/>
      <c r="SST5" s="58"/>
      <c r="SSU5" s="58"/>
      <c r="SSV5" s="58"/>
      <c r="SSW5" s="58"/>
      <c r="SSX5" s="58"/>
      <c r="SSY5" s="58"/>
      <c r="SSZ5" s="58"/>
      <c r="STA5" s="58"/>
      <c r="STB5" s="58"/>
      <c r="STC5" s="58"/>
      <c r="STD5" s="58"/>
      <c r="STE5" s="58"/>
      <c r="STF5" s="58"/>
      <c r="STG5" s="58"/>
      <c r="STH5" s="58"/>
      <c r="STI5" s="58"/>
      <c r="STJ5" s="58"/>
      <c r="STK5" s="58"/>
      <c r="STL5" s="58"/>
      <c r="STM5" s="58"/>
      <c r="STN5" s="58"/>
      <c r="STO5" s="58"/>
      <c r="STP5" s="58"/>
      <c r="STQ5" s="58"/>
      <c r="STR5" s="58"/>
      <c r="STS5" s="58"/>
      <c r="STT5" s="58"/>
      <c r="STU5" s="58"/>
      <c r="STV5" s="58"/>
      <c r="STW5" s="58"/>
      <c r="STX5" s="58"/>
      <c r="STY5" s="58"/>
      <c r="STZ5" s="58"/>
      <c r="SUA5" s="58"/>
      <c r="SUB5" s="58"/>
      <c r="SUC5" s="58"/>
      <c r="SUD5" s="58"/>
      <c r="SUE5" s="58"/>
      <c r="SUF5" s="58"/>
      <c r="SUG5" s="58"/>
      <c r="SUH5" s="58"/>
      <c r="SUI5" s="58"/>
      <c r="SUJ5" s="58"/>
      <c r="SUK5" s="58"/>
      <c r="SUL5" s="58"/>
      <c r="SUM5" s="58"/>
      <c r="SUN5" s="58"/>
      <c r="SUO5" s="58"/>
      <c r="SUP5" s="58"/>
      <c r="SUQ5" s="58"/>
      <c r="SUR5" s="58"/>
      <c r="SUS5" s="58"/>
      <c r="SUT5" s="58"/>
      <c r="SUU5" s="58"/>
      <c r="SUV5" s="58"/>
      <c r="SUW5" s="58"/>
      <c r="SUX5" s="58"/>
      <c r="SUY5" s="58"/>
      <c r="SUZ5" s="58"/>
      <c r="SVA5" s="58"/>
      <c r="SVB5" s="58"/>
      <c r="SVC5" s="58"/>
      <c r="SVD5" s="58"/>
      <c r="SVE5" s="58"/>
      <c r="SVF5" s="58"/>
      <c r="SVG5" s="58"/>
      <c r="SVH5" s="58"/>
      <c r="SVI5" s="58"/>
      <c r="SVJ5" s="58"/>
      <c r="SVK5" s="58"/>
      <c r="SVL5" s="58"/>
      <c r="SVM5" s="58"/>
      <c r="SVN5" s="58"/>
      <c r="SVO5" s="58"/>
      <c r="SVP5" s="58"/>
      <c r="SVQ5" s="58"/>
      <c r="SVR5" s="58"/>
      <c r="SVS5" s="58"/>
      <c r="SVT5" s="58"/>
      <c r="SVU5" s="58"/>
      <c r="SVV5" s="58"/>
      <c r="SVW5" s="58"/>
      <c r="SVX5" s="58"/>
      <c r="SVY5" s="58"/>
      <c r="SVZ5" s="58"/>
      <c r="SWA5" s="58"/>
      <c r="SWB5" s="58"/>
      <c r="SWC5" s="58"/>
      <c r="SWD5" s="58"/>
      <c r="SWE5" s="58"/>
      <c r="SWF5" s="58"/>
      <c r="SWG5" s="58"/>
      <c r="SWH5" s="58"/>
      <c r="SWI5" s="58"/>
      <c r="SWJ5" s="58"/>
      <c r="SWK5" s="58"/>
      <c r="SWL5" s="58"/>
      <c r="SWM5" s="58"/>
      <c r="SWN5" s="58"/>
      <c r="SWO5" s="58"/>
      <c r="SWP5" s="58"/>
      <c r="SWQ5" s="58"/>
      <c r="SWR5" s="58"/>
      <c r="SWS5" s="58"/>
      <c r="SWT5" s="58"/>
      <c r="SWU5" s="58"/>
      <c r="SWV5" s="58"/>
      <c r="SWW5" s="58"/>
      <c r="SWX5" s="58"/>
      <c r="SWY5" s="58"/>
      <c r="SWZ5" s="58"/>
      <c r="SXA5" s="58"/>
      <c r="SXB5" s="58"/>
      <c r="SXC5" s="58"/>
      <c r="SXD5" s="58"/>
      <c r="SXE5" s="58"/>
      <c r="SXF5" s="58"/>
      <c r="SXG5" s="58"/>
      <c r="SXH5" s="58"/>
      <c r="SXI5" s="58"/>
      <c r="SXJ5" s="58"/>
      <c r="SXK5" s="58"/>
      <c r="SXL5" s="58"/>
      <c r="SXM5" s="58"/>
      <c r="SXN5" s="58"/>
      <c r="SXO5" s="58"/>
      <c r="SXP5" s="58"/>
      <c r="SXQ5" s="58"/>
      <c r="SXR5" s="58"/>
      <c r="SXS5" s="58"/>
      <c r="SXT5" s="58"/>
      <c r="SXU5" s="58"/>
      <c r="SXV5" s="58"/>
      <c r="SXW5" s="58"/>
      <c r="SXX5" s="58"/>
      <c r="SXY5" s="58"/>
      <c r="SXZ5" s="58"/>
      <c r="SYA5" s="58"/>
      <c r="SYB5" s="58"/>
      <c r="SYC5" s="58"/>
      <c r="SYD5" s="58"/>
      <c r="SYE5" s="58"/>
      <c r="SYF5" s="58"/>
      <c r="SYG5" s="58"/>
      <c r="SYH5" s="58"/>
      <c r="SYI5" s="58"/>
      <c r="SYJ5" s="58"/>
      <c r="SYK5" s="58"/>
      <c r="SYL5" s="58"/>
      <c r="SYM5" s="58"/>
      <c r="SYN5" s="58"/>
      <c r="SYO5" s="58"/>
      <c r="SYP5" s="58"/>
      <c r="SYQ5" s="58"/>
      <c r="SYR5" s="58"/>
      <c r="SYS5" s="58"/>
      <c r="SYT5" s="58"/>
      <c r="SYU5" s="58"/>
      <c r="SYV5" s="58"/>
      <c r="SYW5" s="58"/>
      <c r="SYX5" s="58"/>
      <c r="SYY5" s="58"/>
      <c r="SYZ5" s="58"/>
      <c r="SZA5" s="58"/>
      <c r="SZB5" s="58"/>
      <c r="SZC5" s="58"/>
      <c r="SZD5" s="58"/>
      <c r="SZE5" s="58"/>
      <c r="SZF5" s="58"/>
      <c r="SZG5" s="58"/>
      <c r="SZH5" s="58"/>
      <c r="SZI5" s="58"/>
      <c r="SZJ5" s="58"/>
      <c r="SZK5" s="58"/>
      <c r="SZL5" s="58"/>
      <c r="SZM5" s="58"/>
      <c r="SZN5" s="58"/>
      <c r="SZO5" s="58"/>
      <c r="SZP5" s="58"/>
      <c r="SZQ5" s="58"/>
      <c r="SZR5" s="58"/>
      <c r="SZS5" s="58"/>
      <c r="SZT5" s="58"/>
      <c r="SZU5" s="58"/>
      <c r="SZV5" s="58"/>
      <c r="SZW5" s="58"/>
      <c r="SZX5" s="58"/>
      <c r="SZY5" s="58"/>
      <c r="SZZ5" s="58"/>
      <c r="TAA5" s="58"/>
      <c r="TAB5" s="58"/>
      <c r="TAC5" s="58"/>
      <c r="TAD5" s="58"/>
      <c r="TAE5" s="58"/>
      <c r="TAF5" s="58"/>
      <c r="TAG5" s="58"/>
      <c r="TAH5" s="58"/>
      <c r="TAI5" s="58"/>
      <c r="TAJ5" s="58"/>
      <c r="TAK5" s="58"/>
      <c r="TAL5" s="58"/>
      <c r="TAM5" s="58"/>
      <c r="TAN5" s="58"/>
      <c r="TAO5" s="58"/>
      <c r="TAP5" s="58"/>
      <c r="TAQ5" s="58"/>
      <c r="TAR5" s="58"/>
      <c r="TAS5" s="58"/>
      <c r="TAT5" s="58"/>
      <c r="TAU5" s="58"/>
      <c r="TAV5" s="58"/>
      <c r="TAW5" s="58"/>
      <c r="TAX5" s="58"/>
      <c r="TAY5" s="58"/>
      <c r="TAZ5" s="58"/>
      <c r="TBA5" s="58"/>
      <c r="TBB5" s="58"/>
      <c r="TBC5" s="58"/>
      <c r="TBD5" s="58"/>
      <c r="TBE5" s="58"/>
      <c r="TBF5" s="58"/>
      <c r="TBG5" s="58"/>
      <c r="TBH5" s="58"/>
      <c r="TBI5" s="58"/>
      <c r="TBJ5" s="58"/>
      <c r="TBK5" s="58"/>
      <c r="TBL5" s="58"/>
      <c r="TBM5" s="58"/>
      <c r="TBN5" s="58"/>
      <c r="TBO5" s="58"/>
      <c r="TBP5" s="58"/>
      <c r="TBQ5" s="58"/>
      <c r="TBR5" s="58"/>
      <c r="TBS5" s="58"/>
      <c r="TBT5" s="58"/>
      <c r="TBU5" s="58"/>
      <c r="TBV5" s="58"/>
      <c r="TBW5" s="58"/>
      <c r="TBX5" s="58"/>
      <c r="TBY5" s="58"/>
      <c r="TBZ5" s="58"/>
      <c r="TCA5" s="58"/>
      <c r="TCB5" s="58"/>
      <c r="TCC5" s="58"/>
      <c r="TCD5" s="58"/>
      <c r="TCE5" s="58"/>
      <c r="TCF5" s="58"/>
      <c r="TCG5" s="58"/>
      <c r="TCH5" s="58"/>
      <c r="TCI5" s="58"/>
      <c r="TCJ5" s="58"/>
      <c r="TCK5" s="58"/>
      <c r="TCL5" s="58"/>
      <c r="TCM5" s="58"/>
      <c r="TCN5" s="58"/>
      <c r="TCO5" s="58"/>
      <c r="TCP5" s="58"/>
      <c r="TCQ5" s="58"/>
      <c r="TCR5" s="58"/>
      <c r="TCS5" s="58"/>
      <c r="TCT5" s="58"/>
      <c r="TCU5" s="58"/>
      <c r="TCV5" s="58"/>
      <c r="TCW5" s="58"/>
      <c r="TCX5" s="58"/>
      <c r="TCY5" s="58"/>
      <c r="TCZ5" s="58"/>
      <c r="TDA5" s="58"/>
      <c r="TDB5" s="58"/>
      <c r="TDC5" s="58"/>
      <c r="TDD5" s="58"/>
      <c r="TDE5" s="58"/>
      <c r="TDF5" s="58"/>
      <c r="TDG5" s="58"/>
      <c r="TDH5" s="58"/>
      <c r="TDI5" s="58"/>
      <c r="TDJ5" s="58"/>
      <c r="TDK5" s="58"/>
      <c r="TDL5" s="58"/>
      <c r="TDM5" s="58"/>
      <c r="TDN5" s="58"/>
      <c r="TDO5" s="58"/>
      <c r="TDP5" s="58"/>
      <c r="TDQ5" s="58"/>
      <c r="TDR5" s="58"/>
      <c r="TDS5" s="58"/>
      <c r="TDT5" s="58"/>
      <c r="TDU5" s="58"/>
      <c r="TDV5" s="58"/>
      <c r="TDW5" s="58"/>
      <c r="TDX5" s="58"/>
      <c r="TDY5" s="58"/>
      <c r="TDZ5" s="58"/>
      <c r="TEA5" s="58"/>
      <c r="TEB5" s="58"/>
      <c r="TEC5" s="58"/>
      <c r="TED5" s="58"/>
      <c r="TEE5" s="58"/>
      <c r="TEF5" s="58"/>
      <c r="TEG5" s="58"/>
      <c r="TEH5" s="58"/>
      <c r="TEI5" s="58"/>
      <c r="TEJ5" s="58"/>
      <c r="TEK5" s="58"/>
      <c r="TEL5" s="58"/>
      <c r="TEM5" s="58"/>
      <c r="TEN5" s="58"/>
      <c r="TEO5" s="58"/>
      <c r="TEP5" s="58"/>
      <c r="TEQ5" s="58"/>
      <c r="TER5" s="58"/>
      <c r="TES5" s="58"/>
      <c r="TET5" s="58"/>
      <c r="TEU5" s="58"/>
      <c r="TEV5" s="58"/>
      <c r="TEW5" s="58"/>
      <c r="TEX5" s="58"/>
      <c r="TEY5" s="58"/>
      <c r="TEZ5" s="58"/>
      <c r="TFA5" s="58"/>
      <c r="TFB5" s="58"/>
      <c r="TFC5" s="58"/>
      <c r="TFD5" s="58"/>
      <c r="TFE5" s="58"/>
      <c r="TFF5" s="58"/>
      <c r="TFG5" s="58"/>
      <c r="TFH5" s="58"/>
      <c r="TFI5" s="58"/>
      <c r="TFJ5" s="58"/>
      <c r="TFK5" s="58"/>
      <c r="TFL5" s="58"/>
      <c r="TFM5" s="58"/>
      <c r="TFN5" s="58"/>
      <c r="TFO5" s="58"/>
      <c r="TFP5" s="58"/>
      <c r="TFQ5" s="58"/>
      <c r="TFR5" s="58"/>
      <c r="TFS5" s="58"/>
      <c r="TFT5" s="58"/>
      <c r="TFU5" s="58"/>
      <c r="TFV5" s="58"/>
      <c r="TFW5" s="58"/>
      <c r="TFX5" s="58"/>
      <c r="TFY5" s="58"/>
      <c r="TFZ5" s="58"/>
      <c r="TGA5" s="58"/>
      <c r="TGB5" s="58"/>
      <c r="TGC5" s="58"/>
      <c r="TGD5" s="58"/>
      <c r="TGE5" s="58"/>
      <c r="TGF5" s="58"/>
      <c r="TGG5" s="58"/>
      <c r="TGH5" s="58"/>
      <c r="TGI5" s="58"/>
      <c r="TGJ5" s="58"/>
      <c r="TGK5" s="58"/>
      <c r="TGL5" s="58"/>
      <c r="TGM5" s="58"/>
      <c r="TGN5" s="58"/>
      <c r="TGO5" s="58"/>
      <c r="TGP5" s="58"/>
      <c r="TGQ5" s="58"/>
      <c r="TGR5" s="58"/>
      <c r="TGS5" s="58"/>
      <c r="TGT5" s="58"/>
      <c r="TGU5" s="58"/>
      <c r="TGV5" s="58"/>
      <c r="TGW5" s="58"/>
      <c r="TGX5" s="58"/>
      <c r="TGY5" s="58"/>
      <c r="TGZ5" s="58"/>
      <c r="THA5" s="58"/>
      <c r="THB5" s="58"/>
      <c r="THC5" s="58"/>
      <c r="THD5" s="58"/>
      <c r="THE5" s="58"/>
      <c r="THF5" s="58"/>
      <c r="THG5" s="58"/>
      <c r="THH5" s="58"/>
      <c r="THI5" s="58"/>
      <c r="THJ5" s="58"/>
      <c r="THK5" s="58"/>
      <c r="THL5" s="58"/>
      <c r="THM5" s="58"/>
      <c r="THN5" s="58"/>
      <c r="THO5" s="58"/>
      <c r="THP5" s="58"/>
      <c r="THQ5" s="58"/>
      <c r="THR5" s="58"/>
      <c r="THS5" s="58"/>
      <c r="THT5" s="58"/>
      <c r="THU5" s="58"/>
      <c r="THV5" s="58"/>
      <c r="THW5" s="58"/>
      <c r="THX5" s="58"/>
      <c r="THY5" s="58"/>
      <c r="THZ5" s="58"/>
      <c r="TIA5" s="58"/>
      <c r="TIB5" s="58"/>
      <c r="TIC5" s="58"/>
      <c r="TID5" s="58"/>
      <c r="TIE5" s="58"/>
      <c r="TIF5" s="58"/>
      <c r="TIG5" s="58"/>
      <c r="TIH5" s="58"/>
      <c r="TII5" s="58"/>
      <c r="TIJ5" s="58"/>
      <c r="TIK5" s="58"/>
      <c r="TIL5" s="58"/>
      <c r="TIM5" s="58"/>
      <c r="TIN5" s="58"/>
      <c r="TIO5" s="58"/>
      <c r="TIP5" s="58"/>
      <c r="TIQ5" s="58"/>
      <c r="TIR5" s="58"/>
      <c r="TIS5" s="58"/>
      <c r="TIT5" s="58"/>
      <c r="TIU5" s="58"/>
      <c r="TIV5" s="58"/>
      <c r="TIW5" s="58"/>
      <c r="TIX5" s="58"/>
      <c r="TIY5" s="58"/>
      <c r="TIZ5" s="58"/>
      <c r="TJA5" s="58"/>
      <c r="TJB5" s="58"/>
      <c r="TJC5" s="58"/>
      <c r="TJD5" s="58"/>
      <c r="TJE5" s="58"/>
      <c r="TJF5" s="58"/>
      <c r="TJG5" s="58"/>
      <c r="TJH5" s="58"/>
      <c r="TJI5" s="58"/>
      <c r="TJJ5" s="58"/>
      <c r="TJK5" s="58"/>
      <c r="TJL5" s="58"/>
      <c r="TJM5" s="58"/>
      <c r="TJN5" s="58"/>
      <c r="TJO5" s="58"/>
      <c r="TJP5" s="58"/>
      <c r="TJQ5" s="58"/>
      <c r="TJR5" s="58"/>
      <c r="TJS5" s="58"/>
      <c r="TJT5" s="58"/>
      <c r="TJU5" s="58"/>
      <c r="TJV5" s="58"/>
      <c r="TJW5" s="58"/>
      <c r="TJX5" s="58"/>
      <c r="TJY5" s="58"/>
      <c r="TJZ5" s="58"/>
      <c r="TKA5" s="58"/>
      <c r="TKB5" s="58"/>
      <c r="TKC5" s="58"/>
      <c r="TKD5" s="58"/>
      <c r="TKE5" s="58"/>
      <c r="TKF5" s="58"/>
      <c r="TKG5" s="58"/>
      <c r="TKH5" s="58"/>
      <c r="TKI5" s="58"/>
      <c r="TKJ5" s="58"/>
      <c r="TKK5" s="58"/>
      <c r="TKL5" s="58"/>
      <c r="TKM5" s="58"/>
      <c r="TKN5" s="58"/>
      <c r="TKO5" s="58"/>
      <c r="TKP5" s="58"/>
      <c r="TKQ5" s="58"/>
      <c r="TKR5" s="58"/>
      <c r="TKS5" s="58"/>
      <c r="TKT5" s="58"/>
      <c r="TKU5" s="58"/>
      <c r="TKV5" s="58"/>
      <c r="TKW5" s="58"/>
      <c r="TKX5" s="58"/>
      <c r="TKY5" s="58"/>
      <c r="TKZ5" s="58"/>
      <c r="TLA5" s="58"/>
      <c r="TLB5" s="58"/>
      <c r="TLC5" s="58"/>
      <c r="TLD5" s="58"/>
      <c r="TLE5" s="58"/>
      <c r="TLF5" s="58"/>
      <c r="TLG5" s="58"/>
      <c r="TLH5" s="58"/>
      <c r="TLI5" s="58"/>
      <c r="TLJ5" s="58"/>
      <c r="TLK5" s="58"/>
      <c r="TLL5" s="58"/>
      <c r="TLM5" s="58"/>
      <c r="TLN5" s="58"/>
      <c r="TLO5" s="58"/>
      <c r="TLP5" s="58"/>
      <c r="TLQ5" s="58"/>
      <c r="TLR5" s="58"/>
      <c r="TLS5" s="58"/>
      <c r="TLT5" s="58"/>
      <c r="TLU5" s="58"/>
      <c r="TLV5" s="58"/>
      <c r="TLW5" s="58"/>
      <c r="TLX5" s="58"/>
      <c r="TLY5" s="58"/>
      <c r="TLZ5" s="58"/>
      <c r="TMA5" s="58"/>
      <c r="TMB5" s="58"/>
      <c r="TMC5" s="58"/>
      <c r="TMD5" s="58"/>
      <c r="TME5" s="58"/>
      <c r="TMF5" s="58"/>
      <c r="TMG5" s="58"/>
      <c r="TMH5" s="58"/>
      <c r="TMI5" s="58"/>
      <c r="TMJ5" s="58"/>
      <c r="TMK5" s="58"/>
      <c r="TML5" s="58"/>
      <c r="TMM5" s="58"/>
      <c r="TMN5" s="58"/>
      <c r="TMO5" s="58"/>
      <c r="TMP5" s="58"/>
      <c r="TMQ5" s="58"/>
      <c r="TMR5" s="58"/>
      <c r="TMS5" s="58"/>
      <c r="TMT5" s="58"/>
      <c r="TMU5" s="58"/>
      <c r="TMV5" s="58"/>
      <c r="TMW5" s="58"/>
      <c r="TMX5" s="58"/>
      <c r="TMY5" s="58"/>
      <c r="TMZ5" s="58"/>
      <c r="TNA5" s="58"/>
      <c r="TNB5" s="58"/>
      <c r="TNC5" s="58"/>
      <c r="TND5" s="58"/>
      <c r="TNE5" s="58"/>
      <c r="TNF5" s="58"/>
      <c r="TNG5" s="58"/>
      <c r="TNH5" s="58"/>
      <c r="TNI5" s="58"/>
      <c r="TNJ5" s="58"/>
      <c r="TNK5" s="58"/>
      <c r="TNL5" s="58"/>
      <c r="TNM5" s="58"/>
      <c r="TNN5" s="58"/>
      <c r="TNO5" s="58"/>
      <c r="TNP5" s="58"/>
      <c r="TNQ5" s="58"/>
      <c r="TNR5" s="58"/>
      <c r="TNS5" s="58"/>
      <c r="TNT5" s="58"/>
      <c r="TNU5" s="58"/>
      <c r="TNV5" s="58"/>
      <c r="TNW5" s="58"/>
      <c r="TNX5" s="58"/>
      <c r="TNY5" s="58"/>
      <c r="TNZ5" s="58"/>
      <c r="TOA5" s="58"/>
      <c r="TOB5" s="58"/>
      <c r="TOC5" s="58"/>
      <c r="TOD5" s="58"/>
      <c r="TOE5" s="58"/>
      <c r="TOF5" s="58"/>
      <c r="TOG5" s="58"/>
      <c r="TOH5" s="58"/>
      <c r="TOI5" s="58"/>
      <c r="TOJ5" s="58"/>
      <c r="TOK5" s="58"/>
      <c r="TOL5" s="58"/>
      <c r="TOM5" s="58"/>
      <c r="TON5" s="58"/>
      <c r="TOO5" s="58"/>
      <c r="TOP5" s="58"/>
      <c r="TOQ5" s="58"/>
      <c r="TOR5" s="58"/>
      <c r="TOS5" s="58"/>
      <c r="TOT5" s="58"/>
      <c r="TOU5" s="58"/>
      <c r="TOV5" s="58"/>
      <c r="TOW5" s="58"/>
      <c r="TOX5" s="58"/>
      <c r="TOY5" s="58"/>
      <c r="TOZ5" s="58"/>
      <c r="TPA5" s="58"/>
      <c r="TPB5" s="58"/>
      <c r="TPC5" s="58"/>
      <c r="TPD5" s="58"/>
      <c r="TPE5" s="58"/>
      <c r="TPF5" s="58"/>
      <c r="TPG5" s="58"/>
      <c r="TPH5" s="58"/>
      <c r="TPI5" s="58"/>
      <c r="TPJ5" s="58"/>
      <c r="TPK5" s="58"/>
      <c r="TPL5" s="58"/>
      <c r="TPM5" s="58"/>
      <c r="TPN5" s="58"/>
      <c r="TPO5" s="58"/>
      <c r="TPP5" s="58"/>
      <c r="TPQ5" s="58"/>
      <c r="TPR5" s="58"/>
      <c r="TPS5" s="58"/>
      <c r="TPT5" s="58"/>
      <c r="TPU5" s="58"/>
      <c r="TPV5" s="58"/>
      <c r="TPW5" s="58"/>
      <c r="TPX5" s="58"/>
      <c r="TPY5" s="58"/>
      <c r="TPZ5" s="58"/>
      <c r="TQA5" s="58"/>
      <c r="TQB5" s="58"/>
      <c r="TQC5" s="58"/>
      <c r="TQD5" s="58"/>
      <c r="TQE5" s="58"/>
      <c r="TQF5" s="58"/>
      <c r="TQG5" s="58"/>
      <c r="TQH5" s="58"/>
      <c r="TQI5" s="58"/>
      <c r="TQJ5" s="58"/>
      <c r="TQK5" s="58"/>
      <c r="TQL5" s="58"/>
      <c r="TQM5" s="58"/>
      <c r="TQN5" s="58"/>
      <c r="TQO5" s="58"/>
      <c r="TQP5" s="58"/>
      <c r="TQQ5" s="58"/>
      <c r="TQR5" s="58"/>
      <c r="TQS5" s="58"/>
      <c r="TQT5" s="58"/>
      <c r="TQU5" s="58"/>
      <c r="TQV5" s="58"/>
      <c r="TQW5" s="58"/>
      <c r="TQX5" s="58"/>
      <c r="TQY5" s="58"/>
      <c r="TQZ5" s="58"/>
      <c r="TRA5" s="58"/>
      <c r="TRB5" s="58"/>
      <c r="TRC5" s="58"/>
      <c r="TRD5" s="58"/>
      <c r="TRE5" s="58"/>
      <c r="TRF5" s="58"/>
      <c r="TRG5" s="58"/>
      <c r="TRH5" s="58"/>
      <c r="TRI5" s="58"/>
      <c r="TRJ5" s="58"/>
      <c r="TRK5" s="58"/>
      <c r="TRL5" s="58"/>
      <c r="TRM5" s="58"/>
      <c r="TRN5" s="58"/>
      <c r="TRO5" s="58"/>
      <c r="TRP5" s="58"/>
      <c r="TRQ5" s="58"/>
      <c r="TRR5" s="58"/>
      <c r="TRS5" s="58"/>
      <c r="TRT5" s="58"/>
      <c r="TRU5" s="58"/>
      <c r="TRV5" s="58"/>
      <c r="TRW5" s="58"/>
      <c r="TRX5" s="58"/>
      <c r="TRY5" s="58"/>
      <c r="TRZ5" s="58"/>
      <c r="TSA5" s="58"/>
      <c r="TSB5" s="58"/>
      <c r="TSC5" s="58"/>
      <c r="TSD5" s="58"/>
      <c r="TSE5" s="58"/>
      <c r="TSF5" s="58"/>
      <c r="TSG5" s="58"/>
      <c r="TSH5" s="58"/>
      <c r="TSI5" s="58"/>
      <c r="TSJ5" s="58"/>
      <c r="TSK5" s="58"/>
      <c r="TSL5" s="58"/>
      <c r="TSM5" s="58"/>
      <c r="TSN5" s="58"/>
      <c r="TSO5" s="58"/>
      <c r="TSP5" s="58"/>
      <c r="TSQ5" s="58"/>
      <c r="TSR5" s="58"/>
      <c r="TSS5" s="58"/>
      <c r="TST5" s="58"/>
      <c r="TSU5" s="58"/>
      <c r="TSV5" s="58"/>
      <c r="TSW5" s="58"/>
      <c r="TSX5" s="58"/>
      <c r="TSY5" s="58"/>
      <c r="TSZ5" s="58"/>
      <c r="TTA5" s="58"/>
      <c r="TTB5" s="58"/>
      <c r="TTC5" s="58"/>
      <c r="TTD5" s="58"/>
      <c r="TTE5" s="58"/>
      <c r="TTF5" s="58"/>
      <c r="TTG5" s="58"/>
      <c r="TTH5" s="58"/>
      <c r="TTI5" s="58"/>
      <c r="TTJ5" s="58"/>
      <c r="TTK5" s="58"/>
      <c r="TTL5" s="58"/>
      <c r="TTM5" s="58"/>
      <c r="TTN5" s="58"/>
      <c r="TTO5" s="58"/>
      <c r="TTP5" s="58"/>
      <c r="TTQ5" s="58"/>
      <c r="TTR5" s="58"/>
      <c r="TTS5" s="58"/>
      <c r="TTT5" s="58"/>
      <c r="TTU5" s="58"/>
      <c r="TTV5" s="58"/>
      <c r="TTW5" s="58"/>
      <c r="TTX5" s="58"/>
      <c r="TTY5" s="58"/>
      <c r="TTZ5" s="58"/>
      <c r="TUA5" s="58"/>
      <c r="TUB5" s="58"/>
      <c r="TUC5" s="58"/>
      <c r="TUD5" s="58"/>
      <c r="TUE5" s="58"/>
      <c r="TUF5" s="58"/>
      <c r="TUG5" s="58"/>
      <c r="TUH5" s="58"/>
      <c r="TUI5" s="58"/>
      <c r="TUJ5" s="58"/>
      <c r="TUK5" s="58"/>
      <c r="TUL5" s="58"/>
      <c r="TUM5" s="58"/>
      <c r="TUN5" s="58"/>
      <c r="TUO5" s="58"/>
      <c r="TUP5" s="58"/>
      <c r="TUQ5" s="58"/>
      <c r="TUR5" s="58"/>
      <c r="TUS5" s="58"/>
      <c r="TUT5" s="58"/>
      <c r="TUU5" s="58"/>
      <c r="TUV5" s="58"/>
      <c r="TUW5" s="58"/>
      <c r="TUX5" s="58"/>
      <c r="TUY5" s="58"/>
      <c r="TUZ5" s="58"/>
      <c r="TVA5" s="58"/>
      <c r="TVB5" s="58"/>
      <c r="TVC5" s="58"/>
      <c r="TVD5" s="58"/>
      <c r="TVE5" s="58"/>
      <c r="TVF5" s="58"/>
      <c r="TVG5" s="58"/>
      <c r="TVH5" s="58"/>
      <c r="TVI5" s="58"/>
      <c r="TVJ5" s="58"/>
      <c r="TVK5" s="58"/>
      <c r="TVL5" s="58"/>
      <c r="TVM5" s="58"/>
      <c r="TVN5" s="58"/>
      <c r="TVO5" s="58"/>
      <c r="TVP5" s="58"/>
      <c r="TVQ5" s="58"/>
      <c r="TVR5" s="58"/>
      <c r="TVS5" s="58"/>
      <c r="TVT5" s="58"/>
      <c r="TVU5" s="58"/>
      <c r="TVV5" s="58"/>
      <c r="TVW5" s="58"/>
      <c r="TVX5" s="58"/>
      <c r="TVY5" s="58"/>
      <c r="TVZ5" s="58"/>
      <c r="TWA5" s="58"/>
      <c r="TWB5" s="58"/>
      <c r="TWC5" s="58"/>
      <c r="TWD5" s="58"/>
      <c r="TWE5" s="58"/>
      <c r="TWF5" s="58"/>
      <c r="TWG5" s="58"/>
      <c r="TWH5" s="58"/>
      <c r="TWI5" s="58"/>
      <c r="TWJ5" s="58"/>
      <c r="TWK5" s="58"/>
      <c r="TWL5" s="58"/>
      <c r="TWM5" s="58"/>
      <c r="TWN5" s="58"/>
      <c r="TWO5" s="58"/>
      <c r="TWP5" s="58"/>
      <c r="TWQ5" s="58"/>
      <c r="TWR5" s="58"/>
      <c r="TWS5" s="58"/>
      <c r="TWT5" s="58"/>
      <c r="TWU5" s="58"/>
      <c r="TWV5" s="58"/>
      <c r="TWW5" s="58"/>
      <c r="TWX5" s="58"/>
      <c r="TWY5" s="58"/>
      <c r="TWZ5" s="58"/>
      <c r="TXA5" s="58"/>
      <c r="TXB5" s="58"/>
      <c r="TXC5" s="58"/>
      <c r="TXD5" s="58"/>
      <c r="TXE5" s="58"/>
      <c r="TXF5" s="58"/>
      <c r="TXG5" s="58"/>
      <c r="TXH5" s="58"/>
      <c r="TXI5" s="58"/>
      <c r="TXJ5" s="58"/>
      <c r="TXK5" s="58"/>
      <c r="TXL5" s="58"/>
      <c r="TXM5" s="58"/>
      <c r="TXN5" s="58"/>
      <c r="TXO5" s="58"/>
      <c r="TXP5" s="58"/>
      <c r="TXQ5" s="58"/>
      <c r="TXR5" s="58"/>
      <c r="TXS5" s="58"/>
      <c r="TXT5" s="58"/>
      <c r="TXU5" s="58"/>
      <c r="TXV5" s="58"/>
      <c r="TXW5" s="58"/>
      <c r="TXX5" s="58"/>
      <c r="TXY5" s="58"/>
      <c r="TXZ5" s="58"/>
      <c r="TYA5" s="58"/>
      <c r="TYB5" s="58"/>
      <c r="TYC5" s="58"/>
      <c r="TYD5" s="58"/>
      <c r="TYE5" s="58"/>
      <c r="TYF5" s="58"/>
      <c r="TYG5" s="58"/>
      <c r="TYH5" s="58"/>
      <c r="TYI5" s="58"/>
      <c r="TYJ5" s="58"/>
      <c r="TYK5" s="58"/>
      <c r="TYL5" s="58"/>
      <c r="TYM5" s="58"/>
      <c r="TYN5" s="58"/>
      <c r="TYO5" s="58"/>
      <c r="TYP5" s="58"/>
      <c r="TYQ5" s="58"/>
      <c r="TYR5" s="58"/>
      <c r="TYS5" s="58"/>
      <c r="TYT5" s="58"/>
      <c r="TYU5" s="58"/>
      <c r="TYV5" s="58"/>
      <c r="TYW5" s="58"/>
      <c r="TYX5" s="58"/>
      <c r="TYY5" s="58"/>
      <c r="TYZ5" s="58"/>
      <c r="TZA5" s="58"/>
      <c r="TZB5" s="58"/>
      <c r="TZC5" s="58"/>
      <c r="TZD5" s="58"/>
      <c r="TZE5" s="58"/>
      <c r="TZF5" s="58"/>
      <c r="TZG5" s="58"/>
      <c r="TZH5" s="58"/>
      <c r="TZI5" s="58"/>
      <c r="TZJ5" s="58"/>
      <c r="TZK5" s="58"/>
      <c r="TZL5" s="58"/>
      <c r="TZM5" s="58"/>
      <c r="TZN5" s="58"/>
      <c r="TZO5" s="58"/>
      <c r="TZP5" s="58"/>
      <c r="TZQ5" s="58"/>
      <c r="TZR5" s="58"/>
      <c r="TZS5" s="58"/>
      <c r="TZT5" s="58"/>
      <c r="TZU5" s="58"/>
      <c r="TZV5" s="58"/>
      <c r="TZW5" s="58"/>
      <c r="TZX5" s="58"/>
      <c r="TZY5" s="58"/>
      <c r="TZZ5" s="58"/>
      <c r="UAA5" s="58"/>
      <c r="UAB5" s="58"/>
      <c r="UAC5" s="58"/>
      <c r="UAD5" s="58"/>
      <c r="UAE5" s="58"/>
      <c r="UAF5" s="58"/>
      <c r="UAG5" s="58"/>
      <c r="UAH5" s="58"/>
      <c r="UAI5" s="58"/>
      <c r="UAJ5" s="58"/>
      <c r="UAK5" s="58"/>
      <c r="UAL5" s="58"/>
      <c r="UAM5" s="58"/>
      <c r="UAN5" s="58"/>
      <c r="UAO5" s="58"/>
      <c r="UAP5" s="58"/>
      <c r="UAQ5" s="58"/>
      <c r="UAR5" s="58"/>
      <c r="UAS5" s="58"/>
      <c r="UAT5" s="58"/>
      <c r="UAU5" s="58"/>
      <c r="UAV5" s="58"/>
      <c r="UAW5" s="58"/>
      <c r="UAX5" s="58"/>
      <c r="UAY5" s="58"/>
      <c r="UAZ5" s="58"/>
      <c r="UBA5" s="58"/>
      <c r="UBB5" s="58"/>
      <c r="UBC5" s="58"/>
      <c r="UBD5" s="58"/>
      <c r="UBE5" s="58"/>
      <c r="UBF5" s="58"/>
      <c r="UBG5" s="58"/>
      <c r="UBH5" s="58"/>
      <c r="UBI5" s="58"/>
      <c r="UBJ5" s="58"/>
      <c r="UBK5" s="58"/>
      <c r="UBL5" s="58"/>
      <c r="UBM5" s="58"/>
      <c r="UBN5" s="58"/>
      <c r="UBO5" s="58"/>
      <c r="UBP5" s="58"/>
      <c r="UBQ5" s="58"/>
      <c r="UBR5" s="58"/>
      <c r="UBS5" s="58"/>
      <c r="UBT5" s="58"/>
      <c r="UBU5" s="58"/>
      <c r="UBV5" s="58"/>
      <c r="UBW5" s="58"/>
      <c r="UBX5" s="58"/>
      <c r="UBY5" s="58"/>
      <c r="UBZ5" s="58"/>
      <c r="UCA5" s="58"/>
      <c r="UCB5" s="58"/>
      <c r="UCC5" s="58"/>
      <c r="UCD5" s="58"/>
      <c r="UCE5" s="58"/>
      <c r="UCF5" s="58"/>
      <c r="UCG5" s="58"/>
      <c r="UCH5" s="58"/>
      <c r="UCI5" s="58"/>
      <c r="UCJ5" s="58"/>
      <c r="UCK5" s="58"/>
      <c r="UCL5" s="58"/>
      <c r="UCM5" s="58"/>
      <c r="UCN5" s="58"/>
      <c r="UCO5" s="58"/>
      <c r="UCP5" s="58"/>
      <c r="UCQ5" s="58"/>
      <c r="UCR5" s="58"/>
      <c r="UCS5" s="58"/>
      <c r="UCT5" s="58"/>
      <c r="UCU5" s="58"/>
      <c r="UCV5" s="58"/>
      <c r="UCW5" s="58"/>
      <c r="UCX5" s="58"/>
      <c r="UCY5" s="58"/>
      <c r="UCZ5" s="58"/>
      <c r="UDA5" s="58"/>
      <c r="UDB5" s="58"/>
      <c r="UDC5" s="58"/>
      <c r="UDD5" s="58"/>
      <c r="UDE5" s="58"/>
      <c r="UDF5" s="58"/>
      <c r="UDG5" s="58"/>
      <c r="UDH5" s="58"/>
      <c r="UDI5" s="58"/>
      <c r="UDJ5" s="58"/>
      <c r="UDK5" s="58"/>
      <c r="UDL5" s="58"/>
      <c r="UDM5" s="58"/>
      <c r="UDN5" s="58"/>
      <c r="UDO5" s="58"/>
      <c r="UDP5" s="58"/>
      <c r="UDQ5" s="58"/>
      <c r="UDR5" s="58"/>
      <c r="UDS5" s="58"/>
      <c r="UDT5" s="58"/>
      <c r="UDU5" s="58"/>
      <c r="UDV5" s="58"/>
      <c r="UDW5" s="58"/>
      <c r="UDX5" s="58"/>
      <c r="UDY5" s="58"/>
      <c r="UDZ5" s="58"/>
      <c r="UEA5" s="58"/>
      <c r="UEB5" s="58"/>
      <c r="UEC5" s="58"/>
      <c r="UED5" s="58"/>
      <c r="UEE5" s="58"/>
      <c r="UEF5" s="58"/>
      <c r="UEG5" s="58"/>
      <c r="UEH5" s="58"/>
      <c r="UEI5" s="58"/>
      <c r="UEJ5" s="58"/>
      <c r="UEK5" s="58"/>
      <c r="UEL5" s="58"/>
      <c r="UEM5" s="58"/>
      <c r="UEN5" s="58"/>
      <c r="UEO5" s="58"/>
      <c r="UEP5" s="58"/>
      <c r="UEQ5" s="58"/>
      <c r="UER5" s="58"/>
      <c r="UES5" s="58"/>
      <c r="UET5" s="58"/>
      <c r="UEU5" s="58"/>
      <c r="UEV5" s="58"/>
      <c r="UEW5" s="58"/>
      <c r="UEX5" s="58"/>
      <c r="UEY5" s="58"/>
      <c r="UEZ5" s="58"/>
      <c r="UFA5" s="58"/>
      <c r="UFB5" s="58"/>
      <c r="UFC5" s="58"/>
      <c r="UFD5" s="58"/>
      <c r="UFE5" s="58"/>
      <c r="UFF5" s="58"/>
      <c r="UFG5" s="58"/>
      <c r="UFH5" s="58"/>
      <c r="UFI5" s="58"/>
      <c r="UFJ5" s="58"/>
      <c r="UFK5" s="58"/>
      <c r="UFL5" s="58"/>
      <c r="UFM5" s="58"/>
      <c r="UFN5" s="58"/>
      <c r="UFO5" s="58"/>
      <c r="UFP5" s="58"/>
      <c r="UFQ5" s="58"/>
      <c r="UFR5" s="58"/>
      <c r="UFS5" s="58"/>
      <c r="UFT5" s="58"/>
      <c r="UFU5" s="58"/>
      <c r="UFV5" s="58"/>
      <c r="UFW5" s="58"/>
      <c r="UFX5" s="58"/>
      <c r="UFY5" s="58"/>
      <c r="UFZ5" s="58"/>
      <c r="UGA5" s="58"/>
      <c r="UGB5" s="58"/>
      <c r="UGC5" s="58"/>
      <c r="UGD5" s="58"/>
      <c r="UGE5" s="58"/>
      <c r="UGF5" s="58"/>
      <c r="UGG5" s="58"/>
      <c r="UGH5" s="58"/>
      <c r="UGI5" s="58"/>
      <c r="UGJ5" s="58"/>
      <c r="UGK5" s="58"/>
      <c r="UGL5" s="58"/>
      <c r="UGM5" s="58"/>
      <c r="UGN5" s="58"/>
      <c r="UGO5" s="58"/>
      <c r="UGP5" s="58"/>
      <c r="UGQ5" s="58"/>
      <c r="UGR5" s="58"/>
      <c r="UGS5" s="58"/>
      <c r="UGT5" s="58"/>
      <c r="UGU5" s="58"/>
      <c r="UGV5" s="58"/>
      <c r="UGW5" s="58"/>
      <c r="UGX5" s="58"/>
      <c r="UGY5" s="58"/>
      <c r="UGZ5" s="58"/>
      <c r="UHA5" s="58"/>
      <c r="UHB5" s="58"/>
      <c r="UHC5" s="58"/>
      <c r="UHD5" s="58"/>
      <c r="UHE5" s="58"/>
      <c r="UHF5" s="58"/>
      <c r="UHG5" s="58"/>
      <c r="UHH5" s="58"/>
      <c r="UHI5" s="58"/>
      <c r="UHJ5" s="58"/>
      <c r="UHK5" s="58"/>
      <c r="UHL5" s="58"/>
      <c r="UHM5" s="58"/>
      <c r="UHN5" s="58"/>
      <c r="UHO5" s="58"/>
      <c r="UHP5" s="58"/>
      <c r="UHQ5" s="58"/>
      <c r="UHR5" s="58"/>
      <c r="UHS5" s="58"/>
      <c r="UHT5" s="58"/>
      <c r="UHU5" s="58"/>
      <c r="UHV5" s="58"/>
      <c r="UHW5" s="58"/>
      <c r="UHX5" s="58"/>
      <c r="UHY5" s="58"/>
      <c r="UHZ5" s="58"/>
      <c r="UIA5" s="58"/>
      <c r="UIB5" s="58"/>
      <c r="UIC5" s="58"/>
      <c r="UID5" s="58"/>
      <c r="UIE5" s="58"/>
      <c r="UIF5" s="58"/>
      <c r="UIG5" s="58"/>
      <c r="UIH5" s="58"/>
      <c r="UII5" s="58"/>
      <c r="UIJ5" s="58"/>
      <c r="UIK5" s="58"/>
      <c r="UIL5" s="58"/>
      <c r="UIM5" s="58"/>
      <c r="UIN5" s="58"/>
      <c r="UIO5" s="58"/>
      <c r="UIP5" s="58"/>
      <c r="UIQ5" s="58"/>
      <c r="UIR5" s="58"/>
      <c r="UIS5" s="58"/>
      <c r="UIT5" s="58"/>
      <c r="UIU5" s="58"/>
      <c r="UIV5" s="58"/>
      <c r="UIW5" s="58"/>
      <c r="UIX5" s="58"/>
      <c r="UIY5" s="58"/>
      <c r="UIZ5" s="58"/>
      <c r="UJA5" s="58"/>
      <c r="UJB5" s="58"/>
      <c r="UJC5" s="58"/>
      <c r="UJD5" s="58"/>
      <c r="UJE5" s="58"/>
      <c r="UJF5" s="58"/>
      <c r="UJG5" s="58"/>
      <c r="UJH5" s="58"/>
      <c r="UJI5" s="58"/>
      <c r="UJJ5" s="58"/>
      <c r="UJK5" s="58"/>
      <c r="UJL5" s="58"/>
      <c r="UJM5" s="58"/>
      <c r="UJN5" s="58"/>
      <c r="UJO5" s="58"/>
      <c r="UJP5" s="58"/>
      <c r="UJQ5" s="58"/>
      <c r="UJR5" s="58"/>
      <c r="UJS5" s="58"/>
      <c r="UJT5" s="58"/>
      <c r="UJU5" s="58"/>
      <c r="UJV5" s="58"/>
      <c r="UJW5" s="58"/>
      <c r="UJX5" s="58"/>
      <c r="UJY5" s="58"/>
      <c r="UJZ5" s="58"/>
      <c r="UKA5" s="58"/>
      <c r="UKB5" s="58"/>
      <c r="UKC5" s="58"/>
      <c r="UKD5" s="58"/>
      <c r="UKE5" s="58"/>
      <c r="UKF5" s="58"/>
      <c r="UKG5" s="58"/>
      <c r="UKH5" s="58"/>
      <c r="UKI5" s="58"/>
      <c r="UKJ5" s="58"/>
      <c r="UKK5" s="58"/>
      <c r="UKL5" s="58"/>
      <c r="UKM5" s="58"/>
      <c r="UKN5" s="58"/>
      <c r="UKO5" s="58"/>
      <c r="UKP5" s="58"/>
      <c r="UKQ5" s="58"/>
      <c r="UKR5" s="58"/>
      <c r="UKS5" s="58"/>
      <c r="UKT5" s="58"/>
      <c r="UKU5" s="58"/>
      <c r="UKV5" s="58"/>
      <c r="UKW5" s="58"/>
      <c r="UKX5" s="58"/>
      <c r="UKY5" s="58"/>
      <c r="UKZ5" s="58"/>
      <c r="ULA5" s="58"/>
      <c r="ULB5" s="58"/>
      <c r="ULC5" s="58"/>
      <c r="ULD5" s="58"/>
      <c r="ULE5" s="58"/>
      <c r="ULF5" s="58"/>
      <c r="ULG5" s="58"/>
      <c r="ULH5" s="58"/>
      <c r="ULI5" s="58"/>
      <c r="ULJ5" s="58"/>
      <c r="ULK5" s="58"/>
      <c r="ULL5" s="58"/>
      <c r="ULM5" s="58"/>
      <c r="ULN5" s="58"/>
      <c r="ULO5" s="58"/>
      <c r="ULP5" s="58"/>
      <c r="ULQ5" s="58"/>
      <c r="ULR5" s="58"/>
      <c r="ULS5" s="58"/>
      <c r="ULT5" s="58"/>
      <c r="ULU5" s="58"/>
      <c r="ULV5" s="58"/>
      <c r="ULW5" s="58"/>
      <c r="ULX5" s="58"/>
      <c r="ULY5" s="58"/>
      <c r="ULZ5" s="58"/>
      <c r="UMA5" s="58"/>
      <c r="UMB5" s="58"/>
      <c r="UMC5" s="58"/>
      <c r="UMD5" s="58"/>
      <c r="UME5" s="58"/>
      <c r="UMF5" s="58"/>
      <c r="UMG5" s="58"/>
      <c r="UMH5" s="58"/>
      <c r="UMI5" s="58"/>
      <c r="UMJ5" s="58"/>
      <c r="UMK5" s="58"/>
      <c r="UML5" s="58"/>
      <c r="UMM5" s="58"/>
      <c r="UMN5" s="58"/>
      <c r="UMO5" s="58"/>
      <c r="UMP5" s="58"/>
      <c r="UMQ5" s="58"/>
      <c r="UMR5" s="58"/>
      <c r="UMS5" s="58"/>
      <c r="UMT5" s="58"/>
      <c r="UMU5" s="58"/>
      <c r="UMV5" s="58"/>
      <c r="UMW5" s="58"/>
      <c r="UMX5" s="58"/>
      <c r="UMY5" s="58"/>
      <c r="UMZ5" s="58"/>
      <c r="UNA5" s="58"/>
      <c r="UNB5" s="58"/>
      <c r="UNC5" s="58"/>
      <c r="UND5" s="58"/>
      <c r="UNE5" s="58"/>
      <c r="UNF5" s="58"/>
      <c r="UNG5" s="58"/>
      <c r="UNH5" s="58"/>
      <c r="UNI5" s="58"/>
      <c r="UNJ5" s="58"/>
      <c r="UNK5" s="58"/>
      <c r="UNL5" s="58"/>
      <c r="UNM5" s="58"/>
      <c r="UNN5" s="58"/>
      <c r="UNO5" s="58"/>
      <c r="UNP5" s="58"/>
      <c r="UNQ5" s="58"/>
      <c r="UNR5" s="58"/>
      <c r="UNS5" s="58"/>
      <c r="UNT5" s="58"/>
      <c r="UNU5" s="58"/>
      <c r="UNV5" s="58"/>
      <c r="UNW5" s="58"/>
      <c r="UNX5" s="58"/>
      <c r="UNY5" s="58"/>
      <c r="UNZ5" s="58"/>
      <c r="UOA5" s="58"/>
      <c r="UOB5" s="58"/>
      <c r="UOC5" s="58"/>
      <c r="UOD5" s="58"/>
      <c r="UOE5" s="58"/>
      <c r="UOF5" s="58"/>
      <c r="UOG5" s="58"/>
      <c r="UOH5" s="58"/>
      <c r="UOI5" s="58"/>
      <c r="UOJ5" s="58"/>
      <c r="UOK5" s="58"/>
      <c r="UOL5" s="58"/>
      <c r="UOM5" s="58"/>
      <c r="UON5" s="58"/>
      <c r="UOO5" s="58"/>
      <c r="UOP5" s="58"/>
      <c r="UOQ5" s="58"/>
      <c r="UOR5" s="58"/>
      <c r="UOS5" s="58"/>
      <c r="UOT5" s="58"/>
      <c r="UOU5" s="58"/>
      <c r="UOV5" s="58"/>
      <c r="UOW5" s="58"/>
      <c r="UOX5" s="58"/>
      <c r="UOY5" s="58"/>
      <c r="UOZ5" s="58"/>
      <c r="UPA5" s="58"/>
      <c r="UPB5" s="58"/>
      <c r="UPC5" s="58"/>
      <c r="UPD5" s="58"/>
      <c r="UPE5" s="58"/>
      <c r="UPF5" s="58"/>
      <c r="UPG5" s="58"/>
      <c r="UPH5" s="58"/>
      <c r="UPI5" s="58"/>
      <c r="UPJ5" s="58"/>
      <c r="UPK5" s="58"/>
      <c r="UPL5" s="58"/>
      <c r="UPM5" s="58"/>
      <c r="UPN5" s="58"/>
      <c r="UPO5" s="58"/>
      <c r="UPP5" s="58"/>
      <c r="UPQ5" s="58"/>
      <c r="UPR5" s="58"/>
      <c r="UPS5" s="58"/>
      <c r="UPT5" s="58"/>
      <c r="UPU5" s="58"/>
      <c r="UPV5" s="58"/>
      <c r="UPW5" s="58"/>
      <c r="UPX5" s="58"/>
      <c r="UPY5" s="58"/>
      <c r="UPZ5" s="58"/>
      <c r="UQA5" s="58"/>
      <c r="UQB5" s="58"/>
      <c r="UQC5" s="58"/>
      <c r="UQD5" s="58"/>
      <c r="UQE5" s="58"/>
      <c r="UQF5" s="58"/>
      <c r="UQG5" s="58"/>
      <c r="UQH5" s="58"/>
      <c r="UQI5" s="58"/>
      <c r="UQJ5" s="58"/>
      <c r="UQK5" s="58"/>
      <c r="UQL5" s="58"/>
      <c r="UQM5" s="58"/>
      <c r="UQN5" s="58"/>
      <c r="UQO5" s="58"/>
      <c r="UQP5" s="58"/>
      <c r="UQQ5" s="58"/>
      <c r="UQR5" s="58"/>
      <c r="UQS5" s="58"/>
      <c r="UQT5" s="58"/>
      <c r="UQU5" s="58"/>
      <c r="UQV5" s="58"/>
      <c r="UQW5" s="58"/>
      <c r="UQX5" s="58"/>
      <c r="UQY5" s="58"/>
      <c r="UQZ5" s="58"/>
      <c r="URA5" s="58"/>
      <c r="URB5" s="58"/>
      <c r="URC5" s="58"/>
      <c r="URD5" s="58"/>
      <c r="URE5" s="58"/>
      <c r="URF5" s="58"/>
      <c r="URG5" s="58"/>
      <c r="URH5" s="58"/>
      <c r="URI5" s="58"/>
      <c r="URJ5" s="58"/>
      <c r="URK5" s="58"/>
      <c r="URL5" s="58"/>
      <c r="URM5" s="58"/>
      <c r="URN5" s="58"/>
      <c r="URO5" s="58"/>
      <c r="URP5" s="58"/>
      <c r="URQ5" s="58"/>
      <c r="URR5" s="58"/>
      <c r="URS5" s="58"/>
      <c r="URT5" s="58"/>
      <c r="URU5" s="58"/>
      <c r="URV5" s="58"/>
      <c r="URW5" s="58"/>
      <c r="URX5" s="58"/>
      <c r="URY5" s="58"/>
      <c r="URZ5" s="58"/>
      <c r="USA5" s="58"/>
      <c r="USB5" s="58"/>
      <c r="USC5" s="58"/>
      <c r="USD5" s="58"/>
      <c r="USE5" s="58"/>
      <c r="USF5" s="58"/>
      <c r="USG5" s="58"/>
      <c r="USH5" s="58"/>
      <c r="USI5" s="58"/>
      <c r="USJ5" s="58"/>
      <c r="USK5" s="58"/>
      <c r="USL5" s="58"/>
      <c r="USM5" s="58"/>
      <c r="USN5" s="58"/>
      <c r="USO5" s="58"/>
      <c r="USP5" s="58"/>
      <c r="USQ5" s="58"/>
      <c r="USR5" s="58"/>
      <c r="USS5" s="58"/>
      <c r="UST5" s="58"/>
      <c r="USU5" s="58"/>
      <c r="USV5" s="58"/>
      <c r="USW5" s="58"/>
      <c r="USX5" s="58"/>
      <c r="USY5" s="58"/>
      <c r="USZ5" s="58"/>
      <c r="UTA5" s="58"/>
      <c r="UTB5" s="58"/>
      <c r="UTC5" s="58"/>
      <c r="UTD5" s="58"/>
      <c r="UTE5" s="58"/>
      <c r="UTF5" s="58"/>
      <c r="UTG5" s="58"/>
      <c r="UTH5" s="58"/>
      <c r="UTI5" s="58"/>
      <c r="UTJ5" s="58"/>
      <c r="UTK5" s="58"/>
      <c r="UTL5" s="58"/>
      <c r="UTM5" s="58"/>
      <c r="UTN5" s="58"/>
      <c r="UTO5" s="58"/>
      <c r="UTP5" s="58"/>
      <c r="UTQ5" s="58"/>
      <c r="UTR5" s="58"/>
      <c r="UTS5" s="58"/>
      <c r="UTT5" s="58"/>
      <c r="UTU5" s="58"/>
      <c r="UTV5" s="58"/>
      <c r="UTW5" s="58"/>
      <c r="UTX5" s="58"/>
      <c r="UTY5" s="58"/>
      <c r="UTZ5" s="58"/>
      <c r="UUA5" s="58"/>
      <c r="UUB5" s="58"/>
      <c r="UUC5" s="58"/>
      <c r="UUD5" s="58"/>
      <c r="UUE5" s="58"/>
      <c r="UUF5" s="58"/>
      <c r="UUG5" s="58"/>
      <c r="UUH5" s="58"/>
      <c r="UUI5" s="58"/>
      <c r="UUJ5" s="58"/>
      <c r="UUK5" s="58"/>
      <c r="UUL5" s="58"/>
      <c r="UUM5" s="58"/>
      <c r="UUN5" s="58"/>
      <c r="UUO5" s="58"/>
      <c r="UUP5" s="58"/>
      <c r="UUQ5" s="58"/>
      <c r="UUR5" s="58"/>
      <c r="UUS5" s="58"/>
      <c r="UUT5" s="58"/>
      <c r="UUU5" s="58"/>
      <c r="UUV5" s="58"/>
      <c r="UUW5" s="58"/>
      <c r="UUX5" s="58"/>
      <c r="UUY5" s="58"/>
      <c r="UUZ5" s="58"/>
      <c r="UVA5" s="58"/>
      <c r="UVB5" s="58"/>
      <c r="UVC5" s="58"/>
      <c r="UVD5" s="58"/>
      <c r="UVE5" s="58"/>
      <c r="UVF5" s="58"/>
      <c r="UVG5" s="58"/>
      <c r="UVH5" s="58"/>
      <c r="UVI5" s="58"/>
      <c r="UVJ5" s="58"/>
      <c r="UVK5" s="58"/>
      <c r="UVL5" s="58"/>
      <c r="UVM5" s="58"/>
      <c r="UVN5" s="58"/>
      <c r="UVO5" s="58"/>
      <c r="UVP5" s="58"/>
      <c r="UVQ5" s="58"/>
      <c r="UVR5" s="58"/>
      <c r="UVS5" s="58"/>
      <c r="UVT5" s="58"/>
      <c r="UVU5" s="58"/>
      <c r="UVV5" s="58"/>
      <c r="UVW5" s="58"/>
      <c r="UVX5" s="58"/>
      <c r="UVY5" s="58"/>
      <c r="UVZ5" s="58"/>
      <c r="UWA5" s="58"/>
      <c r="UWB5" s="58"/>
      <c r="UWC5" s="58"/>
      <c r="UWD5" s="58"/>
      <c r="UWE5" s="58"/>
      <c r="UWF5" s="58"/>
      <c r="UWG5" s="58"/>
      <c r="UWH5" s="58"/>
      <c r="UWI5" s="58"/>
      <c r="UWJ5" s="58"/>
      <c r="UWK5" s="58"/>
      <c r="UWL5" s="58"/>
      <c r="UWM5" s="58"/>
      <c r="UWN5" s="58"/>
      <c r="UWO5" s="58"/>
      <c r="UWP5" s="58"/>
      <c r="UWQ5" s="58"/>
      <c r="UWR5" s="58"/>
      <c r="UWS5" s="58"/>
      <c r="UWT5" s="58"/>
      <c r="UWU5" s="58"/>
      <c r="UWV5" s="58"/>
      <c r="UWW5" s="58"/>
      <c r="UWX5" s="58"/>
      <c r="UWY5" s="58"/>
      <c r="UWZ5" s="58"/>
      <c r="UXA5" s="58"/>
      <c r="UXB5" s="58"/>
      <c r="UXC5" s="58"/>
      <c r="UXD5" s="58"/>
      <c r="UXE5" s="58"/>
      <c r="UXF5" s="58"/>
      <c r="UXG5" s="58"/>
      <c r="UXH5" s="58"/>
      <c r="UXI5" s="58"/>
      <c r="UXJ5" s="58"/>
      <c r="UXK5" s="58"/>
      <c r="UXL5" s="58"/>
      <c r="UXM5" s="58"/>
      <c r="UXN5" s="58"/>
      <c r="UXO5" s="58"/>
      <c r="UXP5" s="58"/>
      <c r="UXQ5" s="58"/>
      <c r="UXR5" s="58"/>
      <c r="UXS5" s="58"/>
      <c r="UXT5" s="58"/>
      <c r="UXU5" s="58"/>
      <c r="UXV5" s="58"/>
      <c r="UXW5" s="58"/>
      <c r="UXX5" s="58"/>
      <c r="UXY5" s="58"/>
      <c r="UXZ5" s="58"/>
      <c r="UYA5" s="58"/>
      <c r="UYB5" s="58"/>
      <c r="UYC5" s="58"/>
      <c r="UYD5" s="58"/>
      <c r="UYE5" s="58"/>
      <c r="UYF5" s="58"/>
      <c r="UYG5" s="58"/>
      <c r="UYH5" s="58"/>
      <c r="UYI5" s="58"/>
      <c r="UYJ5" s="58"/>
      <c r="UYK5" s="58"/>
      <c r="UYL5" s="58"/>
      <c r="UYM5" s="58"/>
      <c r="UYN5" s="58"/>
      <c r="UYO5" s="58"/>
      <c r="UYP5" s="58"/>
      <c r="UYQ5" s="58"/>
      <c r="UYR5" s="58"/>
      <c r="UYS5" s="58"/>
      <c r="UYT5" s="58"/>
      <c r="UYU5" s="58"/>
      <c r="UYV5" s="58"/>
      <c r="UYW5" s="58"/>
      <c r="UYX5" s="58"/>
      <c r="UYY5" s="58"/>
      <c r="UYZ5" s="58"/>
      <c r="UZA5" s="58"/>
      <c r="UZB5" s="58"/>
      <c r="UZC5" s="58"/>
      <c r="UZD5" s="58"/>
      <c r="UZE5" s="58"/>
      <c r="UZF5" s="58"/>
      <c r="UZG5" s="58"/>
      <c r="UZH5" s="58"/>
      <c r="UZI5" s="58"/>
      <c r="UZJ5" s="58"/>
      <c r="UZK5" s="58"/>
      <c r="UZL5" s="58"/>
      <c r="UZM5" s="58"/>
      <c r="UZN5" s="58"/>
      <c r="UZO5" s="58"/>
      <c r="UZP5" s="58"/>
      <c r="UZQ5" s="58"/>
      <c r="UZR5" s="58"/>
      <c r="UZS5" s="58"/>
      <c r="UZT5" s="58"/>
      <c r="UZU5" s="58"/>
      <c r="UZV5" s="58"/>
      <c r="UZW5" s="58"/>
      <c r="UZX5" s="58"/>
      <c r="UZY5" s="58"/>
      <c r="UZZ5" s="58"/>
      <c r="VAA5" s="58"/>
      <c r="VAB5" s="58"/>
      <c r="VAC5" s="58"/>
      <c r="VAD5" s="58"/>
      <c r="VAE5" s="58"/>
      <c r="VAF5" s="58"/>
      <c r="VAG5" s="58"/>
      <c r="VAH5" s="58"/>
      <c r="VAI5" s="58"/>
      <c r="VAJ5" s="58"/>
      <c r="VAK5" s="58"/>
      <c r="VAL5" s="58"/>
      <c r="VAM5" s="58"/>
      <c r="VAN5" s="58"/>
      <c r="VAO5" s="58"/>
      <c r="VAP5" s="58"/>
      <c r="VAQ5" s="58"/>
      <c r="VAR5" s="58"/>
      <c r="VAS5" s="58"/>
      <c r="VAT5" s="58"/>
      <c r="VAU5" s="58"/>
      <c r="VAV5" s="58"/>
      <c r="VAW5" s="58"/>
      <c r="VAX5" s="58"/>
      <c r="VAY5" s="58"/>
      <c r="VAZ5" s="58"/>
      <c r="VBA5" s="58"/>
      <c r="VBB5" s="58"/>
      <c r="VBC5" s="58"/>
      <c r="VBD5" s="58"/>
      <c r="VBE5" s="58"/>
      <c r="VBF5" s="58"/>
      <c r="VBG5" s="58"/>
      <c r="VBH5" s="58"/>
      <c r="VBI5" s="58"/>
      <c r="VBJ5" s="58"/>
      <c r="VBK5" s="58"/>
      <c r="VBL5" s="58"/>
      <c r="VBM5" s="58"/>
      <c r="VBN5" s="58"/>
      <c r="VBO5" s="58"/>
      <c r="VBP5" s="58"/>
      <c r="VBQ5" s="58"/>
      <c r="VBR5" s="58"/>
      <c r="VBS5" s="58"/>
      <c r="VBT5" s="58"/>
      <c r="VBU5" s="58"/>
      <c r="VBV5" s="58"/>
      <c r="VBW5" s="58"/>
      <c r="VBX5" s="58"/>
      <c r="VBY5" s="58"/>
      <c r="VBZ5" s="58"/>
      <c r="VCA5" s="58"/>
      <c r="VCB5" s="58"/>
      <c r="VCC5" s="58"/>
      <c r="VCD5" s="58"/>
      <c r="VCE5" s="58"/>
      <c r="VCF5" s="58"/>
      <c r="VCG5" s="58"/>
      <c r="VCH5" s="58"/>
      <c r="VCI5" s="58"/>
      <c r="VCJ5" s="58"/>
      <c r="VCK5" s="58"/>
      <c r="VCL5" s="58"/>
      <c r="VCM5" s="58"/>
      <c r="VCN5" s="58"/>
      <c r="VCO5" s="58"/>
      <c r="VCP5" s="58"/>
      <c r="VCQ5" s="58"/>
      <c r="VCR5" s="58"/>
      <c r="VCS5" s="58"/>
      <c r="VCT5" s="58"/>
      <c r="VCU5" s="58"/>
      <c r="VCV5" s="58"/>
      <c r="VCW5" s="58"/>
      <c r="VCX5" s="58"/>
      <c r="VCY5" s="58"/>
      <c r="VCZ5" s="58"/>
      <c r="VDA5" s="58"/>
      <c r="VDB5" s="58"/>
      <c r="VDC5" s="58"/>
      <c r="VDD5" s="58"/>
      <c r="VDE5" s="58"/>
      <c r="VDF5" s="58"/>
      <c r="VDG5" s="58"/>
      <c r="VDH5" s="58"/>
      <c r="VDI5" s="58"/>
      <c r="VDJ5" s="58"/>
      <c r="VDK5" s="58"/>
      <c r="VDL5" s="58"/>
      <c r="VDM5" s="58"/>
      <c r="VDN5" s="58"/>
      <c r="VDO5" s="58"/>
      <c r="VDP5" s="58"/>
      <c r="VDQ5" s="58"/>
      <c r="VDR5" s="58"/>
      <c r="VDS5" s="58"/>
      <c r="VDT5" s="58"/>
      <c r="VDU5" s="58"/>
      <c r="VDV5" s="58"/>
      <c r="VDW5" s="58"/>
      <c r="VDX5" s="58"/>
      <c r="VDY5" s="58"/>
      <c r="VDZ5" s="58"/>
      <c r="VEA5" s="58"/>
      <c r="VEB5" s="58"/>
      <c r="VEC5" s="58"/>
      <c r="VED5" s="58"/>
      <c r="VEE5" s="58"/>
      <c r="VEF5" s="58"/>
      <c r="VEG5" s="58"/>
      <c r="VEH5" s="58"/>
      <c r="VEI5" s="58"/>
      <c r="VEJ5" s="58"/>
      <c r="VEK5" s="58"/>
      <c r="VEL5" s="58"/>
      <c r="VEM5" s="58"/>
      <c r="VEN5" s="58"/>
      <c r="VEO5" s="58"/>
      <c r="VEP5" s="58"/>
      <c r="VEQ5" s="58"/>
      <c r="VER5" s="58"/>
      <c r="VES5" s="58"/>
      <c r="VET5" s="58"/>
      <c r="VEU5" s="58"/>
      <c r="VEV5" s="58"/>
      <c r="VEW5" s="58"/>
      <c r="VEX5" s="58"/>
      <c r="VEY5" s="58"/>
      <c r="VEZ5" s="58"/>
      <c r="VFA5" s="58"/>
      <c r="VFB5" s="58"/>
      <c r="VFC5" s="58"/>
      <c r="VFD5" s="58"/>
      <c r="VFE5" s="58"/>
      <c r="VFF5" s="58"/>
      <c r="VFG5" s="58"/>
      <c r="VFH5" s="58"/>
      <c r="VFI5" s="58"/>
      <c r="VFJ5" s="58"/>
      <c r="VFK5" s="58"/>
      <c r="VFL5" s="58"/>
      <c r="VFM5" s="58"/>
      <c r="VFN5" s="58"/>
      <c r="VFO5" s="58"/>
      <c r="VFP5" s="58"/>
      <c r="VFQ5" s="58"/>
      <c r="VFR5" s="58"/>
      <c r="VFS5" s="58"/>
      <c r="VFT5" s="58"/>
      <c r="VFU5" s="58"/>
      <c r="VFV5" s="58"/>
      <c r="VFW5" s="58"/>
      <c r="VFX5" s="58"/>
      <c r="VFY5" s="58"/>
      <c r="VFZ5" s="58"/>
      <c r="VGA5" s="58"/>
      <c r="VGB5" s="58"/>
      <c r="VGC5" s="58"/>
      <c r="VGD5" s="58"/>
      <c r="VGE5" s="58"/>
      <c r="VGF5" s="58"/>
      <c r="VGG5" s="58"/>
      <c r="VGH5" s="58"/>
      <c r="VGI5" s="58"/>
      <c r="VGJ5" s="58"/>
      <c r="VGK5" s="58"/>
      <c r="VGL5" s="58"/>
      <c r="VGM5" s="58"/>
      <c r="VGN5" s="58"/>
      <c r="VGO5" s="58"/>
      <c r="VGP5" s="58"/>
      <c r="VGQ5" s="58"/>
      <c r="VGR5" s="58"/>
      <c r="VGS5" s="58"/>
      <c r="VGT5" s="58"/>
      <c r="VGU5" s="58"/>
      <c r="VGV5" s="58"/>
      <c r="VGW5" s="58"/>
      <c r="VGX5" s="58"/>
      <c r="VGY5" s="58"/>
      <c r="VGZ5" s="58"/>
      <c r="VHA5" s="58"/>
      <c r="VHB5" s="58"/>
      <c r="VHC5" s="58"/>
      <c r="VHD5" s="58"/>
      <c r="VHE5" s="58"/>
      <c r="VHF5" s="58"/>
      <c r="VHG5" s="58"/>
      <c r="VHH5" s="58"/>
      <c r="VHI5" s="58"/>
      <c r="VHJ5" s="58"/>
      <c r="VHK5" s="58"/>
      <c r="VHL5" s="58"/>
      <c r="VHM5" s="58"/>
      <c r="VHN5" s="58"/>
      <c r="VHO5" s="58"/>
      <c r="VHP5" s="58"/>
      <c r="VHQ5" s="58"/>
      <c r="VHR5" s="58"/>
      <c r="VHS5" s="58"/>
      <c r="VHT5" s="58"/>
      <c r="VHU5" s="58"/>
      <c r="VHV5" s="58"/>
      <c r="VHW5" s="58"/>
      <c r="VHX5" s="58"/>
      <c r="VHY5" s="58"/>
      <c r="VHZ5" s="58"/>
      <c r="VIA5" s="58"/>
      <c r="VIB5" s="58"/>
      <c r="VIC5" s="58"/>
      <c r="VID5" s="58"/>
      <c r="VIE5" s="58"/>
      <c r="VIF5" s="58"/>
      <c r="VIG5" s="58"/>
      <c r="VIH5" s="58"/>
      <c r="VII5" s="58"/>
      <c r="VIJ5" s="58"/>
      <c r="VIK5" s="58"/>
      <c r="VIL5" s="58"/>
      <c r="VIM5" s="58"/>
      <c r="VIN5" s="58"/>
      <c r="VIO5" s="58"/>
      <c r="VIP5" s="58"/>
      <c r="VIQ5" s="58"/>
      <c r="VIR5" s="58"/>
      <c r="VIS5" s="58"/>
      <c r="VIT5" s="58"/>
      <c r="VIU5" s="58"/>
      <c r="VIV5" s="58"/>
      <c r="VIW5" s="58"/>
      <c r="VIX5" s="58"/>
      <c r="VIY5" s="58"/>
      <c r="VIZ5" s="58"/>
      <c r="VJA5" s="58"/>
      <c r="VJB5" s="58"/>
      <c r="VJC5" s="58"/>
      <c r="VJD5" s="58"/>
      <c r="VJE5" s="58"/>
      <c r="VJF5" s="58"/>
      <c r="VJG5" s="58"/>
      <c r="VJH5" s="58"/>
      <c r="VJI5" s="58"/>
      <c r="VJJ5" s="58"/>
      <c r="VJK5" s="58"/>
      <c r="VJL5" s="58"/>
      <c r="VJM5" s="58"/>
      <c r="VJN5" s="58"/>
      <c r="VJO5" s="58"/>
      <c r="VJP5" s="58"/>
      <c r="VJQ5" s="58"/>
      <c r="VJR5" s="58"/>
      <c r="VJS5" s="58"/>
      <c r="VJT5" s="58"/>
      <c r="VJU5" s="58"/>
      <c r="VJV5" s="58"/>
      <c r="VJW5" s="58"/>
      <c r="VJX5" s="58"/>
      <c r="VJY5" s="58"/>
      <c r="VJZ5" s="58"/>
      <c r="VKA5" s="58"/>
      <c r="VKB5" s="58"/>
      <c r="VKC5" s="58"/>
      <c r="VKD5" s="58"/>
      <c r="VKE5" s="58"/>
      <c r="VKF5" s="58"/>
      <c r="VKG5" s="58"/>
      <c r="VKH5" s="58"/>
      <c r="VKI5" s="58"/>
      <c r="VKJ5" s="58"/>
      <c r="VKK5" s="58"/>
      <c r="VKL5" s="58"/>
      <c r="VKM5" s="58"/>
      <c r="VKN5" s="58"/>
      <c r="VKO5" s="58"/>
      <c r="VKP5" s="58"/>
      <c r="VKQ5" s="58"/>
      <c r="VKR5" s="58"/>
      <c r="VKS5" s="58"/>
      <c r="VKT5" s="58"/>
      <c r="VKU5" s="58"/>
      <c r="VKV5" s="58"/>
      <c r="VKW5" s="58"/>
      <c r="VKX5" s="58"/>
      <c r="VKY5" s="58"/>
      <c r="VKZ5" s="58"/>
      <c r="VLA5" s="58"/>
      <c r="VLB5" s="58"/>
      <c r="VLC5" s="58"/>
      <c r="VLD5" s="58"/>
      <c r="VLE5" s="58"/>
      <c r="VLF5" s="58"/>
      <c r="VLG5" s="58"/>
      <c r="VLH5" s="58"/>
      <c r="VLI5" s="58"/>
      <c r="VLJ5" s="58"/>
      <c r="VLK5" s="58"/>
      <c r="VLL5" s="58"/>
      <c r="VLM5" s="58"/>
      <c r="VLN5" s="58"/>
      <c r="VLO5" s="58"/>
      <c r="VLP5" s="58"/>
      <c r="VLQ5" s="58"/>
      <c r="VLR5" s="58"/>
      <c r="VLS5" s="58"/>
      <c r="VLT5" s="58"/>
      <c r="VLU5" s="58"/>
      <c r="VLV5" s="58"/>
      <c r="VLW5" s="58"/>
      <c r="VLX5" s="58"/>
      <c r="VLY5" s="58"/>
      <c r="VLZ5" s="58"/>
      <c r="VMA5" s="58"/>
      <c r="VMB5" s="58"/>
      <c r="VMC5" s="58"/>
      <c r="VMD5" s="58"/>
      <c r="VME5" s="58"/>
      <c r="VMF5" s="58"/>
      <c r="VMG5" s="58"/>
      <c r="VMH5" s="58"/>
      <c r="VMI5" s="58"/>
      <c r="VMJ5" s="58"/>
      <c r="VMK5" s="58"/>
      <c r="VML5" s="58"/>
      <c r="VMM5" s="58"/>
      <c r="VMN5" s="58"/>
      <c r="VMO5" s="58"/>
      <c r="VMP5" s="58"/>
      <c r="VMQ5" s="58"/>
      <c r="VMR5" s="58"/>
      <c r="VMS5" s="58"/>
      <c r="VMT5" s="58"/>
      <c r="VMU5" s="58"/>
      <c r="VMV5" s="58"/>
      <c r="VMW5" s="58"/>
      <c r="VMX5" s="58"/>
      <c r="VMY5" s="58"/>
      <c r="VMZ5" s="58"/>
      <c r="VNA5" s="58"/>
      <c r="VNB5" s="58"/>
      <c r="VNC5" s="58"/>
      <c r="VND5" s="58"/>
      <c r="VNE5" s="58"/>
      <c r="VNF5" s="58"/>
      <c r="VNG5" s="58"/>
      <c r="VNH5" s="58"/>
      <c r="VNI5" s="58"/>
      <c r="VNJ5" s="58"/>
      <c r="VNK5" s="58"/>
      <c r="VNL5" s="58"/>
      <c r="VNM5" s="58"/>
      <c r="VNN5" s="58"/>
      <c r="VNO5" s="58"/>
      <c r="VNP5" s="58"/>
      <c r="VNQ5" s="58"/>
      <c r="VNR5" s="58"/>
      <c r="VNS5" s="58"/>
      <c r="VNT5" s="58"/>
      <c r="VNU5" s="58"/>
      <c r="VNV5" s="58"/>
      <c r="VNW5" s="58"/>
      <c r="VNX5" s="58"/>
      <c r="VNY5" s="58"/>
      <c r="VNZ5" s="58"/>
      <c r="VOA5" s="58"/>
      <c r="VOB5" s="58"/>
      <c r="VOC5" s="58"/>
      <c r="VOD5" s="58"/>
      <c r="VOE5" s="58"/>
      <c r="VOF5" s="58"/>
      <c r="VOG5" s="58"/>
      <c r="VOH5" s="58"/>
      <c r="VOI5" s="58"/>
      <c r="VOJ5" s="58"/>
      <c r="VOK5" s="58"/>
      <c r="VOL5" s="58"/>
      <c r="VOM5" s="58"/>
      <c r="VON5" s="58"/>
      <c r="VOO5" s="58"/>
      <c r="VOP5" s="58"/>
      <c r="VOQ5" s="58"/>
      <c r="VOR5" s="58"/>
      <c r="VOS5" s="58"/>
      <c r="VOT5" s="58"/>
      <c r="VOU5" s="58"/>
      <c r="VOV5" s="58"/>
      <c r="VOW5" s="58"/>
      <c r="VOX5" s="58"/>
      <c r="VOY5" s="58"/>
      <c r="VOZ5" s="58"/>
      <c r="VPA5" s="58"/>
      <c r="VPB5" s="58"/>
      <c r="VPC5" s="58"/>
      <c r="VPD5" s="58"/>
      <c r="VPE5" s="58"/>
      <c r="VPF5" s="58"/>
      <c r="VPG5" s="58"/>
      <c r="VPH5" s="58"/>
      <c r="VPI5" s="58"/>
      <c r="VPJ5" s="58"/>
      <c r="VPK5" s="58"/>
      <c r="VPL5" s="58"/>
      <c r="VPM5" s="58"/>
      <c r="VPN5" s="58"/>
      <c r="VPO5" s="58"/>
      <c r="VPP5" s="58"/>
      <c r="VPQ5" s="58"/>
      <c r="VPR5" s="58"/>
      <c r="VPS5" s="58"/>
      <c r="VPT5" s="58"/>
      <c r="VPU5" s="58"/>
      <c r="VPV5" s="58"/>
      <c r="VPW5" s="58"/>
      <c r="VPX5" s="58"/>
      <c r="VPY5" s="58"/>
      <c r="VPZ5" s="58"/>
      <c r="VQA5" s="58"/>
      <c r="VQB5" s="58"/>
      <c r="VQC5" s="58"/>
      <c r="VQD5" s="58"/>
      <c r="VQE5" s="58"/>
      <c r="VQF5" s="58"/>
      <c r="VQG5" s="58"/>
      <c r="VQH5" s="58"/>
      <c r="VQI5" s="58"/>
      <c r="VQJ5" s="58"/>
      <c r="VQK5" s="58"/>
      <c r="VQL5" s="58"/>
      <c r="VQM5" s="58"/>
      <c r="VQN5" s="58"/>
      <c r="VQO5" s="58"/>
      <c r="VQP5" s="58"/>
      <c r="VQQ5" s="58"/>
      <c r="VQR5" s="58"/>
      <c r="VQS5" s="58"/>
      <c r="VQT5" s="58"/>
      <c r="VQU5" s="58"/>
      <c r="VQV5" s="58"/>
      <c r="VQW5" s="58"/>
      <c r="VQX5" s="58"/>
      <c r="VQY5" s="58"/>
      <c r="VQZ5" s="58"/>
      <c r="VRA5" s="58"/>
      <c r="VRB5" s="58"/>
      <c r="VRC5" s="58"/>
      <c r="VRD5" s="58"/>
      <c r="VRE5" s="58"/>
      <c r="VRF5" s="58"/>
      <c r="VRG5" s="58"/>
      <c r="VRH5" s="58"/>
      <c r="VRI5" s="58"/>
      <c r="VRJ5" s="58"/>
      <c r="VRK5" s="58"/>
      <c r="VRL5" s="58"/>
      <c r="VRM5" s="58"/>
      <c r="VRN5" s="58"/>
      <c r="VRO5" s="58"/>
      <c r="VRP5" s="58"/>
      <c r="VRQ5" s="58"/>
      <c r="VRR5" s="58"/>
      <c r="VRS5" s="58"/>
      <c r="VRT5" s="58"/>
      <c r="VRU5" s="58"/>
      <c r="VRV5" s="58"/>
      <c r="VRW5" s="58"/>
      <c r="VRX5" s="58"/>
      <c r="VRY5" s="58"/>
      <c r="VRZ5" s="58"/>
      <c r="VSA5" s="58"/>
      <c r="VSB5" s="58"/>
      <c r="VSC5" s="58"/>
      <c r="VSD5" s="58"/>
      <c r="VSE5" s="58"/>
      <c r="VSF5" s="58"/>
      <c r="VSG5" s="58"/>
      <c r="VSH5" s="58"/>
      <c r="VSI5" s="58"/>
      <c r="VSJ5" s="58"/>
      <c r="VSK5" s="58"/>
      <c r="VSL5" s="58"/>
      <c r="VSM5" s="58"/>
      <c r="VSN5" s="58"/>
      <c r="VSO5" s="58"/>
      <c r="VSP5" s="58"/>
      <c r="VSQ5" s="58"/>
      <c r="VSR5" s="58"/>
      <c r="VSS5" s="58"/>
      <c r="VST5" s="58"/>
      <c r="VSU5" s="58"/>
      <c r="VSV5" s="58"/>
      <c r="VSW5" s="58"/>
      <c r="VSX5" s="58"/>
      <c r="VSY5" s="58"/>
      <c r="VSZ5" s="58"/>
      <c r="VTA5" s="58"/>
      <c r="VTB5" s="58"/>
      <c r="VTC5" s="58"/>
      <c r="VTD5" s="58"/>
      <c r="VTE5" s="58"/>
      <c r="VTF5" s="58"/>
      <c r="VTG5" s="58"/>
      <c r="VTH5" s="58"/>
      <c r="VTI5" s="58"/>
      <c r="VTJ5" s="58"/>
      <c r="VTK5" s="58"/>
      <c r="VTL5" s="58"/>
      <c r="VTM5" s="58"/>
      <c r="VTN5" s="58"/>
      <c r="VTO5" s="58"/>
      <c r="VTP5" s="58"/>
      <c r="VTQ5" s="58"/>
      <c r="VTR5" s="58"/>
      <c r="VTS5" s="58"/>
      <c r="VTT5" s="58"/>
      <c r="VTU5" s="58"/>
      <c r="VTV5" s="58"/>
      <c r="VTW5" s="58"/>
      <c r="VTX5" s="58"/>
      <c r="VTY5" s="58"/>
      <c r="VTZ5" s="58"/>
      <c r="VUA5" s="58"/>
      <c r="VUB5" s="58"/>
      <c r="VUC5" s="58"/>
      <c r="VUD5" s="58"/>
      <c r="VUE5" s="58"/>
      <c r="VUF5" s="58"/>
      <c r="VUG5" s="58"/>
      <c r="VUH5" s="58"/>
      <c r="VUI5" s="58"/>
      <c r="VUJ5" s="58"/>
      <c r="VUK5" s="58"/>
      <c r="VUL5" s="58"/>
      <c r="VUM5" s="58"/>
      <c r="VUN5" s="58"/>
      <c r="VUO5" s="58"/>
      <c r="VUP5" s="58"/>
      <c r="VUQ5" s="58"/>
      <c r="VUR5" s="58"/>
      <c r="VUS5" s="58"/>
      <c r="VUT5" s="58"/>
      <c r="VUU5" s="58"/>
      <c r="VUV5" s="58"/>
      <c r="VUW5" s="58"/>
      <c r="VUX5" s="58"/>
      <c r="VUY5" s="58"/>
      <c r="VUZ5" s="58"/>
      <c r="VVA5" s="58"/>
      <c r="VVB5" s="58"/>
      <c r="VVC5" s="58"/>
      <c r="VVD5" s="58"/>
      <c r="VVE5" s="58"/>
      <c r="VVF5" s="58"/>
      <c r="VVG5" s="58"/>
      <c r="VVH5" s="58"/>
      <c r="VVI5" s="58"/>
      <c r="VVJ5" s="58"/>
      <c r="VVK5" s="58"/>
      <c r="VVL5" s="58"/>
      <c r="VVM5" s="58"/>
      <c r="VVN5" s="58"/>
      <c r="VVO5" s="58"/>
      <c r="VVP5" s="58"/>
      <c r="VVQ5" s="58"/>
      <c r="VVR5" s="58"/>
      <c r="VVS5" s="58"/>
      <c r="VVT5" s="58"/>
      <c r="VVU5" s="58"/>
      <c r="VVV5" s="58"/>
      <c r="VVW5" s="58"/>
      <c r="VVX5" s="58"/>
      <c r="VVY5" s="58"/>
      <c r="VVZ5" s="58"/>
      <c r="VWA5" s="58"/>
      <c r="VWB5" s="58"/>
      <c r="VWC5" s="58"/>
      <c r="VWD5" s="58"/>
      <c r="VWE5" s="58"/>
      <c r="VWF5" s="58"/>
      <c r="VWG5" s="58"/>
      <c r="VWH5" s="58"/>
      <c r="VWI5" s="58"/>
      <c r="VWJ5" s="58"/>
      <c r="VWK5" s="58"/>
      <c r="VWL5" s="58"/>
      <c r="VWM5" s="58"/>
      <c r="VWN5" s="58"/>
      <c r="VWO5" s="58"/>
      <c r="VWP5" s="58"/>
      <c r="VWQ5" s="58"/>
      <c r="VWR5" s="58"/>
      <c r="VWS5" s="58"/>
      <c r="VWT5" s="58"/>
      <c r="VWU5" s="58"/>
      <c r="VWV5" s="58"/>
      <c r="VWW5" s="58"/>
      <c r="VWX5" s="58"/>
      <c r="VWY5" s="58"/>
      <c r="VWZ5" s="58"/>
      <c r="VXA5" s="58"/>
      <c r="VXB5" s="58"/>
      <c r="VXC5" s="58"/>
      <c r="VXD5" s="58"/>
      <c r="VXE5" s="58"/>
      <c r="VXF5" s="58"/>
      <c r="VXG5" s="58"/>
      <c r="VXH5" s="58"/>
      <c r="VXI5" s="58"/>
      <c r="VXJ5" s="58"/>
      <c r="VXK5" s="58"/>
      <c r="VXL5" s="58"/>
      <c r="VXM5" s="58"/>
      <c r="VXN5" s="58"/>
      <c r="VXO5" s="58"/>
      <c r="VXP5" s="58"/>
      <c r="VXQ5" s="58"/>
      <c r="VXR5" s="58"/>
      <c r="VXS5" s="58"/>
      <c r="VXT5" s="58"/>
      <c r="VXU5" s="58"/>
      <c r="VXV5" s="58"/>
      <c r="VXW5" s="58"/>
      <c r="VXX5" s="58"/>
      <c r="VXY5" s="58"/>
      <c r="VXZ5" s="58"/>
      <c r="VYA5" s="58"/>
      <c r="VYB5" s="58"/>
      <c r="VYC5" s="58"/>
      <c r="VYD5" s="58"/>
      <c r="VYE5" s="58"/>
      <c r="VYF5" s="58"/>
      <c r="VYG5" s="58"/>
      <c r="VYH5" s="58"/>
      <c r="VYI5" s="58"/>
      <c r="VYJ5" s="58"/>
      <c r="VYK5" s="58"/>
      <c r="VYL5" s="58"/>
      <c r="VYM5" s="58"/>
      <c r="VYN5" s="58"/>
      <c r="VYO5" s="58"/>
      <c r="VYP5" s="58"/>
      <c r="VYQ5" s="58"/>
      <c r="VYR5" s="58"/>
      <c r="VYS5" s="58"/>
      <c r="VYT5" s="58"/>
      <c r="VYU5" s="58"/>
      <c r="VYV5" s="58"/>
      <c r="VYW5" s="58"/>
      <c r="VYX5" s="58"/>
      <c r="VYY5" s="58"/>
      <c r="VYZ5" s="58"/>
      <c r="VZA5" s="58"/>
      <c r="VZB5" s="58"/>
      <c r="VZC5" s="58"/>
      <c r="VZD5" s="58"/>
      <c r="VZE5" s="58"/>
      <c r="VZF5" s="58"/>
      <c r="VZG5" s="58"/>
      <c r="VZH5" s="58"/>
      <c r="VZI5" s="58"/>
      <c r="VZJ5" s="58"/>
      <c r="VZK5" s="58"/>
      <c r="VZL5" s="58"/>
      <c r="VZM5" s="58"/>
      <c r="VZN5" s="58"/>
      <c r="VZO5" s="58"/>
      <c r="VZP5" s="58"/>
      <c r="VZQ5" s="58"/>
      <c r="VZR5" s="58"/>
      <c r="VZS5" s="58"/>
      <c r="VZT5" s="58"/>
      <c r="VZU5" s="58"/>
      <c r="VZV5" s="58"/>
      <c r="VZW5" s="58"/>
      <c r="VZX5" s="58"/>
      <c r="VZY5" s="58"/>
      <c r="VZZ5" s="58"/>
      <c r="WAA5" s="58"/>
      <c r="WAB5" s="58"/>
      <c r="WAC5" s="58"/>
      <c r="WAD5" s="58"/>
      <c r="WAE5" s="58"/>
      <c r="WAF5" s="58"/>
      <c r="WAG5" s="58"/>
      <c r="WAH5" s="58"/>
      <c r="WAI5" s="58"/>
      <c r="WAJ5" s="58"/>
      <c r="WAK5" s="58"/>
      <c r="WAL5" s="58"/>
      <c r="WAM5" s="58"/>
      <c r="WAN5" s="58"/>
      <c r="WAO5" s="58"/>
      <c r="WAP5" s="58"/>
      <c r="WAQ5" s="58"/>
      <c r="WAR5" s="58"/>
      <c r="WAS5" s="58"/>
      <c r="WAT5" s="58"/>
      <c r="WAU5" s="58"/>
      <c r="WAV5" s="58"/>
      <c r="WAW5" s="58"/>
      <c r="WAX5" s="58"/>
      <c r="WAY5" s="58"/>
      <c r="WAZ5" s="58"/>
      <c r="WBA5" s="58"/>
      <c r="WBB5" s="58"/>
      <c r="WBC5" s="58"/>
      <c r="WBD5" s="58"/>
      <c r="WBE5" s="58"/>
      <c r="WBF5" s="58"/>
      <c r="WBG5" s="58"/>
      <c r="WBH5" s="58"/>
      <c r="WBI5" s="58"/>
      <c r="WBJ5" s="58"/>
      <c r="WBK5" s="58"/>
      <c r="WBL5" s="58"/>
      <c r="WBM5" s="58"/>
      <c r="WBN5" s="58"/>
      <c r="WBO5" s="58"/>
      <c r="WBP5" s="58"/>
      <c r="WBQ5" s="58"/>
      <c r="WBR5" s="58"/>
      <c r="WBS5" s="58"/>
      <c r="WBT5" s="58"/>
      <c r="WBU5" s="58"/>
      <c r="WBV5" s="58"/>
      <c r="WBW5" s="58"/>
      <c r="WBX5" s="58"/>
      <c r="WBY5" s="58"/>
      <c r="WBZ5" s="58"/>
      <c r="WCA5" s="58"/>
      <c r="WCB5" s="58"/>
      <c r="WCC5" s="58"/>
      <c r="WCD5" s="58"/>
      <c r="WCE5" s="58"/>
      <c r="WCF5" s="58"/>
      <c r="WCG5" s="58"/>
      <c r="WCH5" s="58"/>
      <c r="WCI5" s="58"/>
      <c r="WCJ5" s="58"/>
      <c r="WCK5" s="58"/>
      <c r="WCL5" s="58"/>
      <c r="WCM5" s="58"/>
      <c r="WCN5" s="58"/>
      <c r="WCO5" s="58"/>
      <c r="WCP5" s="58"/>
      <c r="WCQ5" s="58"/>
      <c r="WCR5" s="58"/>
      <c r="WCS5" s="58"/>
      <c r="WCT5" s="58"/>
      <c r="WCU5" s="58"/>
      <c r="WCV5" s="58"/>
      <c r="WCW5" s="58"/>
      <c r="WCX5" s="58"/>
      <c r="WCY5" s="58"/>
      <c r="WCZ5" s="58"/>
      <c r="WDA5" s="58"/>
      <c r="WDB5" s="58"/>
      <c r="WDC5" s="58"/>
      <c r="WDD5" s="58"/>
      <c r="WDE5" s="58"/>
      <c r="WDF5" s="58"/>
      <c r="WDG5" s="58"/>
      <c r="WDH5" s="58"/>
      <c r="WDI5" s="58"/>
      <c r="WDJ5" s="58"/>
      <c r="WDK5" s="58"/>
      <c r="WDL5" s="58"/>
      <c r="WDM5" s="58"/>
      <c r="WDN5" s="58"/>
      <c r="WDO5" s="58"/>
      <c r="WDP5" s="58"/>
      <c r="WDQ5" s="58"/>
      <c r="WDR5" s="58"/>
      <c r="WDS5" s="58"/>
      <c r="WDT5" s="58"/>
      <c r="WDU5" s="58"/>
      <c r="WDV5" s="58"/>
      <c r="WDW5" s="58"/>
      <c r="WDX5" s="58"/>
      <c r="WDY5" s="58"/>
      <c r="WDZ5" s="58"/>
      <c r="WEA5" s="58"/>
      <c r="WEB5" s="58"/>
      <c r="WEC5" s="58"/>
      <c r="WED5" s="58"/>
      <c r="WEE5" s="58"/>
      <c r="WEF5" s="58"/>
      <c r="WEG5" s="58"/>
      <c r="WEH5" s="58"/>
      <c r="WEI5" s="58"/>
      <c r="WEJ5" s="58"/>
      <c r="WEK5" s="58"/>
      <c r="WEL5" s="58"/>
      <c r="WEM5" s="58"/>
      <c r="WEN5" s="58"/>
      <c r="WEO5" s="58"/>
      <c r="WEP5" s="58"/>
      <c r="WEQ5" s="58"/>
      <c r="WER5" s="58"/>
      <c r="WES5" s="58"/>
      <c r="WET5" s="58"/>
      <c r="WEU5" s="58"/>
      <c r="WEV5" s="58"/>
      <c r="WEW5" s="58"/>
      <c r="WEX5" s="58"/>
      <c r="WEY5" s="58"/>
      <c r="WEZ5" s="58"/>
      <c r="WFA5" s="58"/>
      <c r="WFB5" s="58"/>
      <c r="WFC5" s="58"/>
      <c r="WFD5" s="58"/>
      <c r="WFE5" s="58"/>
      <c r="WFF5" s="58"/>
      <c r="WFG5" s="58"/>
      <c r="WFH5" s="58"/>
      <c r="WFI5" s="58"/>
      <c r="WFJ5" s="58"/>
      <c r="WFK5" s="58"/>
      <c r="WFL5" s="58"/>
      <c r="WFM5" s="58"/>
      <c r="WFN5" s="58"/>
      <c r="WFO5" s="58"/>
      <c r="WFP5" s="58"/>
      <c r="WFQ5" s="58"/>
      <c r="WFR5" s="58"/>
      <c r="WFS5" s="58"/>
      <c r="WFT5" s="58"/>
      <c r="WFU5" s="58"/>
      <c r="WFV5" s="58"/>
      <c r="WFW5" s="58"/>
      <c r="WFX5" s="58"/>
      <c r="WFY5" s="58"/>
      <c r="WFZ5" s="58"/>
      <c r="WGA5" s="58"/>
      <c r="WGB5" s="58"/>
      <c r="WGC5" s="58"/>
      <c r="WGD5" s="58"/>
      <c r="WGE5" s="58"/>
      <c r="WGF5" s="58"/>
      <c r="WGG5" s="58"/>
      <c r="WGH5" s="58"/>
      <c r="WGI5" s="58"/>
      <c r="WGJ5" s="58"/>
      <c r="WGK5" s="58"/>
      <c r="WGL5" s="58"/>
      <c r="WGM5" s="58"/>
      <c r="WGN5" s="58"/>
      <c r="WGO5" s="58"/>
      <c r="WGP5" s="58"/>
      <c r="WGQ5" s="58"/>
      <c r="WGR5" s="58"/>
      <c r="WGS5" s="58"/>
      <c r="WGT5" s="58"/>
      <c r="WGU5" s="58"/>
      <c r="WGV5" s="58"/>
      <c r="WGW5" s="58"/>
      <c r="WGX5" s="58"/>
      <c r="WGY5" s="58"/>
      <c r="WGZ5" s="58"/>
      <c r="WHA5" s="58"/>
      <c r="WHB5" s="58"/>
      <c r="WHC5" s="58"/>
      <c r="WHD5" s="58"/>
      <c r="WHE5" s="58"/>
      <c r="WHF5" s="58"/>
      <c r="WHG5" s="58"/>
      <c r="WHH5" s="58"/>
      <c r="WHI5" s="58"/>
      <c r="WHJ5" s="58"/>
      <c r="WHK5" s="58"/>
      <c r="WHL5" s="58"/>
      <c r="WHM5" s="58"/>
      <c r="WHN5" s="58"/>
      <c r="WHO5" s="58"/>
      <c r="WHP5" s="58"/>
      <c r="WHQ5" s="58"/>
      <c r="WHR5" s="58"/>
      <c r="WHS5" s="58"/>
      <c r="WHT5" s="58"/>
      <c r="WHU5" s="58"/>
      <c r="WHV5" s="58"/>
      <c r="WHW5" s="58"/>
      <c r="WHX5" s="58"/>
      <c r="WHY5" s="58"/>
      <c r="WHZ5" s="58"/>
      <c r="WIA5" s="58"/>
      <c r="WIB5" s="58"/>
      <c r="WIC5" s="58"/>
      <c r="WID5" s="58"/>
      <c r="WIE5" s="58"/>
      <c r="WIF5" s="58"/>
      <c r="WIG5" s="58"/>
      <c r="WIH5" s="58"/>
      <c r="WII5" s="58"/>
      <c r="WIJ5" s="58"/>
      <c r="WIK5" s="58"/>
      <c r="WIL5" s="58"/>
      <c r="WIM5" s="58"/>
      <c r="WIN5" s="58"/>
      <c r="WIO5" s="58"/>
      <c r="WIP5" s="58"/>
      <c r="WIQ5" s="58"/>
      <c r="WIR5" s="58"/>
      <c r="WIS5" s="58"/>
      <c r="WIT5" s="58"/>
      <c r="WIU5" s="58"/>
      <c r="WIV5" s="58"/>
      <c r="WIW5" s="58"/>
      <c r="WIX5" s="58"/>
      <c r="WIY5" s="58"/>
      <c r="WIZ5" s="58"/>
      <c r="WJA5" s="58"/>
      <c r="WJB5" s="58"/>
      <c r="WJC5" s="58"/>
      <c r="WJD5" s="58"/>
      <c r="WJE5" s="58"/>
      <c r="WJF5" s="58"/>
      <c r="WJG5" s="58"/>
      <c r="WJH5" s="58"/>
      <c r="WJI5" s="58"/>
      <c r="WJJ5" s="58"/>
      <c r="WJK5" s="58"/>
      <c r="WJL5" s="58"/>
      <c r="WJM5" s="58"/>
      <c r="WJN5" s="58"/>
      <c r="WJO5" s="58"/>
      <c r="WJP5" s="58"/>
      <c r="WJQ5" s="58"/>
      <c r="WJR5" s="58"/>
      <c r="WJS5" s="58"/>
      <c r="WJT5" s="58"/>
      <c r="WJU5" s="58"/>
      <c r="WJV5" s="58"/>
      <c r="WJW5" s="58"/>
      <c r="WJX5" s="58"/>
      <c r="WJY5" s="58"/>
      <c r="WJZ5" s="58"/>
      <c r="WKA5" s="58"/>
      <c r="WKB5" s="58"/>
      <c r="WKC5" s="58"/>
      <c r="WKD5" s="58"/>
      <c r="WKE5" s="58"/>
      <c r="WKF5" s="58"/>
      <c r="WKG5" s="58"/>
      <c r="WKH5" s="58"/>
      <c r="WKI5" s="58"/>
      <c r="WKJ5" s="58"/>
      <c r="WKK5" s="58"/>
      <c r="WKL5" s="58"/>
      <c r="WKM5" s="58"/>
      <c r="WKN5" s="58"/>
      <c r="WKO5" s="58"/>
      <c r="WKP5" s="58"/>
      <c r="WKQ5" s="58"/>
      <c r="WKR5" s="58"/>
      <c r="WKS5" s="58"/>
      <c r="WKT5" s="58"/>
      <c r="WKU5" s="58"/>
      <c r="WKV5" s="58"/>
      <c r="WKW5" s="58"/>
      <c r="WKX5" s="58"/>
      <c r="WKY5" s="58"/>
      <c r="WKZ5" s="58"/>
      <c r="WLA5" s="58"/>
      <c r="WLB5" s="58"/>
      <c r="WLC5" s="58"/>
      <c r="WLD5" s="58"/>
      <c r="WLE5" s="58"/>
      <c r="WLF5" s="58"/>
      <c r="WLG5" s="58"/>
      <c r="WLH5" s="58"/>
      <c r="WLI5" s="58"/>
      <c r="WLJ5" s="58"/>
      <c r="WLK5" s="58"/>
      <c r="WLL5" s="58"/>
      <c r="WLM5" s="58"/>
      <c r="WLN5" s="58"/>
      <c r="WLO5" s="58"/>
      <c r="WLP5" s="58"/>
      <c r="WLQ5" s="58"/>
      <c r="WLR5" s="58"/>
      <c r="WLS5" s="58"/>
      <c r="WLT5" s="58"/>
      <c r="WLU5" s="58"/>
      <c r="WLV5" s="58"/>
      <c r="WLW5" s="58"/>
      <c r="WLX5" s="58"/>
      <c r="WLY5" s="58"/>
      <c r="WLZ5" s="58"/>
      <c r="WMA5" s="58"/>
      <c r="WMB5" s="58"/>
      <c r="WMC5" s="58"/>
      <c r="WMD5" s="58"/>
      <c r="WME5" s="58"/>
      <c r="WMF5" s="58"/>
      <c r="WMG5" s="58"/>
      <c r="WMH5" s="58"/>
      <c r="WMI5" s="58"/>
      <c r="WMJ5" s="58"/>
      <c r="WMK5" s="58"/>
      <c r="WML5" s="58"/>
      <c r="WMM5" s="58"/>
      <c r="WMN5" s="58"/>
      <c r="WMO5" s="58"/>
      <c r="WMP5" s="58"/>
      <c r="WMQ5" s="58"/>
      <c r="WMR5" s="58"/>
      <c r="WMS5" s="58"/>
      <c r="WMT5" s="58"/>
      <c r="WMU5" s="58"/>
      <c r="WMV5" s="58"/>
      <c r="WMW5" s="58"/>
      <c r="WMX5" s="58"/>
      <c r="WMY5" s="58"/>
      <c r="WMZ5" s="58"/>
      <c r="WNA5" s="58"/>
      <c r="WNB5" s="58"/>
      <c r="WNC5" s="58"/>
      <c r="WND5" s="58"/>
      <c r="WNE5" s="58"/>
      <c r="WNF5" s="58"/>
      <c r="WNG5" s="58"/>
      <c r="WNH5" s="58"/>
      <c r="WNI5" s="58"/>
      <c r="WNJ5" s="58"/>
      <c r="WNK5" s="58"/>
      <c r="WNL5" s="58"/>
      <c r="WNM5" s="58"/>
      <c r="WNN5" s="58"/>
      <c r="WNO5" s="58"/>
      <c r="WNP5" s="58"/>
      <c r="WNQ5" s="58"/>
      <c r="WNR5" s="58"/>
      <c r="WNS5" s="58"/>
      <c r="WNT5" s="58"/>
      <c r="WNU5" s="58"/>
      <c r="WNV5" s="58"/>
      <c r="WNW5" s="58"/>
      <c r="WNX5" s="58"/>
      <c r="WNY5" s="58"/>
      <c r="WNZ5" s="58"/>
      <c r="WOA5" s="58"/>
      <c r="WOB5" s="58"/>
      <c r="WOC5" s="58"/>
      <c r="WOD5" s="58"/>
      <c r="WOE5" s="58"/>
      <c r="WOF5" s="58"/>
      <c r="WOG5" s="58"/>
      <c r="WOH5" s="58"/>
      <c r="WOI5" s="58"/>
      <c r="WOJ5" s="58"/>
      <c r="WOK5" s="58"/>
      <c r="WOL5" s="58"/>
      <c r="WOM5" s="58"/>
      <c r="WON5" s="58"/>
      <c r="WOO5" s="58"/>
      <c r="WOP5" s="58"/>
      <c r="WOQ5" s="58"/>
      <c r="WOR5" s="58"/>
      <c r="WOS5" s="58"/>
      <c r="WOT5" s="58"/>
      <c r="WOU5" s="58"/>
      <c r="WOV5" s="58"/>
      <c r="WOW5" s="58"/>
      <c r="WOX5" s="58"/>
      <c r="WOY5" s="58"/>
      <c r="WOZ5" s="58"/>
      <c r="WPA5" s="58"/>
      <c r="WPB5" s="58"/>
      <c r="WPC5" s="58"/>
      <c r="WPD5" s="58"/>
      <c r="WPE5" s="58"/>
      <c r="WPF5" s="58"/>
      <c r="WPG5" s="58"/>
      <c r="WPH5" s="58"/>
      <c r="WPI5" s="58"/>
      <c r="WPJ5" s="58"/>
      <c r="WPK5" s="58"/>
      <c r="WPL5" s="58"/>
      <c r="WPM5" s="58"/>
      <c r="WPN5" s="58"/>
      <c r="WPO5" s="58"/>
      <c r="WPP5" s="58"/>
      <c r="WPQ5" s="58"/>
      <c r="WPR5" s="58"/>
      <c r="WPS5" s="58"/>
      <c r="WPT5" s="58"/>
      <c r="WPU5" s="58"/>
      <c r="WPV5" s="58"/>
      <c r="WPW5" s="58"/>
      <c r="WPX5" s="58"/>
      <c r="WPY5" s="58"/>
      <c r="WPZ5" s="58"/>
      <c r="WQA5" s="58"/>
      <c r="WQB5" s="58"/>
      <c r="WQC5" s="58"/>
      <c r="WQD5" s="58"/>
      <c r="WQE5" s="58"/>
      <c r="WQF5" s="58"/>
      <c r="WQG5" s="58"/>
      <c r="WQH5" s="58"/>
      <c r="WQI5" s="58"/>
      <c r="WQJ5" s="58"/>
      <c r="WQK5" s="58"/>
      <c r="WQL5" s="58"/>
      <c r="WQM5" s="58"/>
      <c r="WQN5" s="58"/>
      <c r="WQO5" s="58"/>
      <c r="WQP5" s="58"/>
      <c r="WQQ5" s="58"/>
      <c r="WQR5" s="58"/>
      <c r="WQS5" s="58"/>
      <c r="WQT5" s="58"/>
      <c r="WQU5" s="58"/>
      <c r="WQV5" s="58"/>
      <c r="WQW5" s="58"/>
      <c r="WQX5" s="58"/>
      <c r="WQY5" s="58"/>
      <c r="WQZ5" s="58"/>
      <c r="WRA5" s="58"/>
      <c r="WRB5" s="58"/>
      <c r="WRC5" s="58"/>
      <c r="WRD5" s="58"/>
      <c r="WRE5" s="58"/>
      <c r="WRF5" s="58"/>
      <c r="WRG5" s="58"/>
      <c r="WRH5" s="58"/>
      <c r="WRI5" s="58"/>
      <c r="WRJ5" s="58"/>
      <c r="WRK5" s="58"/>
      <c r="WRL5" s="58"/>
      <c r="WRM5" s="58"/>
      <c r="WRN5" s="58"/>
      <c r="WRO5" s="58"/>
      <c r="WRP5" s="58"/>
      <c r="WRQ5" s="58"/>
      <c r="WRR5" s="58"/>
      <c r="WRS5" s="58"/>
      <c r="WRT5" s="58"/>
      <c r="WRU5" s="58"/>
      <c r="WRV5" s="58"/>
      <c r="WRW5" s="58"/>
      <c r="WRX5" s="58"/>
      <c r="WRY5" s="58"/>
      <c r="WRZ5" s="58"/>
      <c r="WSA5" s="58"/>
      <c r="WSB5" s="58"/>
      <c r="WSC5" s="58"/>
      <c r="WSD5" s="58"/>
      <c r="WSE5" s="58"/>
      <c r="WSF5" s="58"/>
      <c r="WSG5" s="58"/>
      <c r="WSH5" s="58"/>
      <c r="WSI5" s="58"/>
      <c r="WSJ5" s="58"/>
      <c r="WSK5" s="58"/>
      <c r="WSL5" s="58"/>
      <c r="WSM5" s="58"/>
      <c r="WSN5" s="58"/>
      <c r="WSO5" s="58"/>
      <c r="WSP5" s="58"/>
      <c r="WSQ5" s="58"/>
      <c r="WSR5" s="58"/>
      <c r="WSS5" s="58"/>
      <c r="WST5" s="58"/>
      <c r="WSU5" s="58"/>
      <c r="WSV5" s="58"/>
      <c r="WSW5" s="58"/>
      <c r="WSX5" s="58"/>
      <c r="WSY5" s="58"/>
      <c r="WSZ5" s="58"/>
      <c r="WTA5" s="58"/>
      <c r="WTB5" s="58"/>
      <c r="WTC5" s="58"/>
      <c r="WTD5" s="58"/>
      <c r="WTE5" s="58"/>
      <c r="WTF5" s="58"/>
      <c r="WTG5" s="58"/>
      <c r="WTH5" s="58"/>
      <c r="WTI5" s="58"/>
      <c r="WTJ5" s="58"/>
      <c r="WTK5" s="58"/>
      <c r="WTL5" s="58"/>
      <c r="WTM5" s="58"/>
      <c r="WTN5" s="58"/>
      <c r="WTO5" s="58"/>
      <c r="WTP5" s="58"/>
      <c r="WTQ5" s="58"/>
      <c r="WTR5" s="58"/>
      <c r="WTS5" s="58"/>
      <c r="WTT5" s="58"/>
      <c r="WTU5" s="58"/>
      <c r="WTV5" s="58"/>
      <c r="WTW5" s="58"/>
      <c r="WTX5" s="58"/>
      <c r="WTY5" s="58"/>
      <c r="WTZ5" s="58"/>
      <c r="WUA5" s="58"/>
      <c r="WUB5" s="58"/>
      <c r="WUC5" s="58"/>
      <c r="WUD5" s="58"/>
      <c r="WUE5" s="58"/>
      <c r="WUF5" s="58"/>
      <c r="WUG5" s="58"/>
      <c r="WUH5" s="58"/>
      <c r="WUI5" s="58"/>
      <c r="WUJ5" s="58"/>
      <c r="WUK5" s="58"/>
      <c r="WUL5" s="58"/>
      <c r="WUM5" s="58"/>
      <c r="WUN5" s="58"/>
      <c r="WUO5" s="58"/>
      <c r="WUP5" s="58"/>
      <c r="WUQ5" s="58"/>
      <c r="WUR5" s="58"/>
      <c r="WUS5" s="58"/>
      <c r="WUT5" s="58"/>
      <c r="WUU5" s="58"/>
      <c r="WUV5" s="58"/>
      <c r="WUW5" s="58"/>
      <c r="WUX5" s="58"/>
      <c r="WUY5" s="58"/>
      <c r="WUZ5" s="58"/>
      <c r="WVA5" s="58"/>
      <c r="WVB5" s="58"/>
      <c r="WVC5" s="58"/>
      <c r="WVD5" s="58"/>
      <c r="WVE5" s="58"/>
      <c r="WVF5" s="58"/>
      <c r="WVG5" s="58"/>
      <c r="WVH5" s="58"/>
      <c r="WVI5" s="58"/>
      <c r="WVJ5" s="58"/>
      <c r="WVK5" s="58"/>
      <c r="WVL5" s="58"/>
      <c r="WVM5" s="58"/>
      <c r="WVN5" s="58"/>
      <c r="WVO5" s="58"/>
      <c r="WVP5" s="58"/>
      <c r="WVQ5" s="58"/>
      <c r="WVR5" s="58"/>
      <c r="WVS5" s="58"/>
      <c r="WVT5" s="58"/>
      <c r="WVU5" s="58"/>
      <c r="WVV5" s="58"/>
      <c r="WVW5" s="58"/>
      <c r="WVX5" s="58"/>
      <c r="WVY5" s="58"/>
      <c r="WVZ5" s="58"/>
      <c r="WWA5" s="58"/>
      <c r="WWB5" s="58"/>
      <c r="WWC5" s="58"/>
      <c r="WWD5" s="58"/>
      <c r="WWE5" s="58"/>
      <c r="WWF5" s="58"/>
      <c r="WWG5" s="58"/>
      <c r="WWH5" s="58"/>
      <c r="WWI5" s="58"/>
      <c r="WWJ5" s="58"/>
      <c r="WWK5" s="58"/>
      <c r="WWL5" s="58"/>
      <c r="WWM5" s="58"/>
      <c r="WWN5" s="58"/>
      <c r="WWO5" s="58"/>
      <c r="WWP5" s="58"/>
      <c r="WWQ5" s="58"/>
      <c r="WWR5" s="58"/>
      <c r="WWS5" s="58"/>
      <c r="WWT5" s="58"/>
      <c r="WWU5" s="58"/>
      <c r="WWV5" s="58"/>
      <c r="WWW5" s="58"/>
      <c r="WWX5" s="58"/>
      <c r="WWY5" s="58"/>
      <c r="WWZ5" s="58"/>
      <c r="WXA5" s="58"/>
      <c r="WXB5" s="58"/>
      <c r="WXC5" s="58"/>
      <c r="WXD5" s="58"/>
      <c r="WXE5" s="58"/>
      <c r="WXF5" s="58"/>
      <c r="WXG5" s="58"/>
      <c r="WXH5" s="58"/>
      <c r="WXI5" s="58"/>
      <c r="WXJ5" s="58"/>
      <c r="WXK5" s="58"/>
      <c r="WXL5" s="58"/>
      <c r="WXM5" s="58"/>
      <c r="WXN5" s="58"/>
      <c r="WXO5" s="58"/>
      <c r="WXP5" s="58"/>
      <c r="WXQ5" s="58"/>
      <c r="WXR5" s="58"/>
      <c r="WXS5" s="58"/>
      <c r="WXT5" s="58"/>
      <c r="WXU5" s="58"/>
      <c r="WXV5" s="58"/>
      <c r="WXW5" s="58"/>
      <c r="WXX5" s="58"/>
      <c r="WXY5" s="58"/>
      <c r="WXZ5" s="58"/>
      <c r="WYA5" s="58"/>
      <c r="WYB5" s="58"/>
      <c r="WYC5" s="58"/>
      <c r="WYD5" s="58"/>
      <c r="WYE5" s="58"/>
      <c r="WYF5" s="58"/>
      <c r="WYG5" s="58"/>
      <c r="WYH5" s="58"/>
      <c r="WYI5" s="58"/>
      <c r="WYJ5" s="58"/>
      <c r="WYK5" s="58"/>
      <c r="WYL5" s="58"/>
      <c r="WYM5" s="58"/>
      <c r="WYN5" s="58"/>
      <c r="WYO5" s="58"/>
      <c r="WYP5" s="58"/>
      <c r="WYQ5" s="58"/>
      <c r="WYR5" s="58"/>
      <c r="WYS5" s="58"/>
      <c r="WYT5" s="58"/>
      <c r="WYU5" s="58"/>
      <c r="WYV5" s="58"/>
      <c r="WYW5" s="58"/>
      <c r="WYX5" s="58"/>
      <c r="WYY5" s="58"/>
      <c r="WYZ5" s="58"/>
      <c r="WZA5" s="58"/>
      <c r="WZB5" s="58"/>
      <c r="WZC5" s="58"/>
      <c r="WZD5" s="58"/>
      <c r="WZE5" s="58"/>
      <c r="WZF5" s="58"/>
      <c r="WZG5" s="58"/>
      <c r="WZH5" s="58"/>
      <c r="WZI5" s="58"/>
      <c r="WZJ5" s="58"/>
      <c r="WZK5" s="58"/>
      <c r="WZL5" s="58"/>
      <c r="WZM5" s="58"/>
      <c r="WZN5" s="58"/>
      <c r="WZO5" s="58"/>
      <c r="WZP5" s="58"/>
      <c r="WZQ5" s="58"/>
      <c r="WZR5" s="58"/>
      <c r="WZS5" s="58"/>
      <c r="WZT5" s="58"/>
      <c r="WZU5" s="58"/>
      <c r="WZV5" s="58"/>
      <c r="WZW5" s="58"/>
      <c r="WZX5" s="58"/>
      <c r="WZY5" s="58"/>
      <c r="WZZ5" s="58"/>
      <c r="XAA5" s="58"/>
      <c r="XAB5" s="58"/>
      <c r="XAC5" s="58"/>
      <c r="XAD5" s="58"/>
      <c r="XAE5" s="58"/>
      <c r="XAF5" s="58"/>
      <c r="XAG5" s="58"/>
      <c r="XAH5" s="58"/>
      <c r="XAI5" s="58"/>
      <c r="XAJ5" s="58"/>
      <c r="XAK5" s="58"/>
      <c r="XAL5" s="58"/>
      <c r="XAM5" s="58"/>
      <c r="XAN5" s="58"/>
      <c r="XAO5" s="58"/>
      <c r="XAP5" s="58"/>
      <c r="XAQ5" s="58"/>
      <c r="XAR5" s="58"/>
      <c r="XAS5" s="58"/>
      <c r="XAT5" s="58"/>
      <c r="XAU5" s="58"/>
      <c r="XAV5" s="58"/>
      <c r="XAW5" s="58"/>
      <c r="XAX5" s="58"/>
      <c r="XAY5" s="58"/>
      <c r="XAZ5" s="58"/>
      <c r="XBA5" s="58"/>
      <c r="XBB5" s="58"/>
      <c r="XBC5" s="58"/>
      <c r="XBD5" s="58"/>
      <c r="XBE5" s="58"/>
      <c r="XBF5" s="58"/>
      <c r="XBG5" s="58"/>
      <c r="XBH5" s="58"/>
      <c r="XBI5" s="58"/>
      <c r="XBJ5" s="58"/>
      <c r="XBK5" s="58"/>
      <c r="XBL5" s="58"/>
      <c r="XBM5" s="58"/>
      <c r="XBN5" s="58"/>
      <c r="XBO5" s="58"/>
      <c r="XBP5" s="58"/>
      <c r="XBQ5" s="58"/>
      <c r="XBR5" s="58"/>
      <c r="XBS5" s="58"/>
      <c r="XBT5" s="58"/>
      <c r="XBU5" s="58"/>
      <c r="XBV5" s="58"/>
      <c r="XBW5" s="58"/>
      <c r="XBX5" s="58"/>
      <c r="XBY5" s="58"/>
      <c r="XBZ5" s="58"/>
      <c r="XCA5" s="58"/>
      <c r="XCB5" s="58"/>
      <c r="XCC5" s="58"/>
      <c r="XCD5" s="58"/>
      <c r="XCE5" s="58"/>
      <c r="XCF5" s="58"/>
      <c r="XCG5" s="58"/>
      <c r="XCH5" s="58"/>
      <c r="XCI5" s="58"/>
      <c r="XCJ5" s="58"/>
      <c r="XCK5" s="58"/>
      <c r="XCL5" s="58"/>
      <c r="XCM5" s="58"/>
      <c r="XCN5" s="58"/>
      <c r="XCO5" s="58"/>
      <c r="XCP5" s="58"/>
      <c r="XCQ5" s="58"/>
      <c r="XCR5" s="58"/>
      <c r="XCS5" s="58"/>
      <c r="XCT5" s="58"/>
      <c r="XCU5" s="58"/>
      <c r="XCV5" s="58"/>
      <c r="XCW5" s="58"/>
      <c r="XCX5" s="58"/>
      <c r="XCY5" s="58"/>
      <c r="XCZ5" s="58"/>
      <c r="XDA5" s="58"/>
      <c r="XDB5" s="58"/>
      <c r="XDC5" s="58"/>
      <c r="XDD5" s="58"/>
      <c r="XDE5" s="58"/>
      <c r="XDF5" s="58"/>
      <c r="XDG5" s="58"/>
      <c r="XDH5" s="58"/>
      <c r="XDI5" s="58"/>
      <c r="XDJ5" s="58"/>
      <c r="XDK5" s="58"/>
      <c r="XDL5" s="58"/>
      <c r="XDM5" s="58"/>
      <c r="XDN5" s="58"/>
      <c r="XDO5" s="58"/>
      <c r="XDP5" s="58"/>
      <c r="XDQ5" s="58"/>
      <c r="XDR5" s="58"/>
      <c r="XDS5" s="58"/>
      <c r="XDT5" s="58"/>
      <c r="XDU5" s="58"/>
      <c r="XDV5" s="58"/>
      <c r="XDW5" s="58"/>
      <c r="XDX5" s="58"/>
      <c r="XDY5" s="58"/>
      <c r="XDZ5" s="58"/>
      <c r="XEA5" s="58"/>
      <c r="XEB5" s="58"/>
      <c r="XEC5" s="58"/>
      <c r="XED5" s="58"/>
      <c r="XEE5" s="58"/>
      <c r="XEF5" s="58"/>
      <c r="XEG5" s="58"/>
      <c r="XEH5" s="58"/>
      <c r="XEI5" s="58"/>
      <c r="XEJ5" s="58"/>
      <c r="XEK5" s="58"/>
      <c r="XEL5" s="58"/>
      <c r="XEM5" s="58"/>
      <c r="XEN5" s="58"/>
      <c r="XEO5" s="58"/>
      <c r="XEP5" s="58"/>
      <c r="XEQ5" s="58"/>
      <c r="XER5" s="58"/>
      <c r="XES5" s="58"/>
      <c r="XET5" s="58"/>
      <c r="XEU5" s="58"/>
      <c r="XEV5" s="58"/>
      <c r="XEW5" s="58"/>
      <c r="XEX5" s="58"/>
      <c r="XEY5" s="58"/>
      <c r="XEZ5" s="58"/>
      <c r="XFA5" s="58"/>
      <c r="XFB5" s="58"/>
      <c r="XFC5" s="58"/>
      <c r="XFD5" s="58"/>
    </row>
    <row r="6" spans="1:16384">
      <c r="M6" s="59"/>
      <c r="T6" s="59"/>
      <c r="U6" s="60"/>
    </row>
    <row r="7" spans="1:16384">
      <c r="A7" s="50" t="str">
        <f>'4-Tier'!$B$6&amp; " Equity"</f>
        <v>Albert Equity</v>
      </c>
      <c r="B7" s="61">
        <f>'4-Tier'!C6</f>
        <v>4.9999999999999933E-2</v>
      </c>
      <c r="C7" s="59">
        <f>'4-Tier'!D6</f>
        <v>36624.999999999949</v>
      </c>
      <c r="D7" s="59"/>
      <c r="E7" s="59"/>
      <c r="F7" s="54">
        <f>C7</f>
        <v>36624.999999999949</v>
      </c>
      <c r="G7" s="55">
        <f>F7-F11</f>
        <v>36624.999999999949</v>
      </c>
      <c r="H7" s="55">
        <f t="shared" ref="H7:Y7" si="0">G7-G11</f>
        <v>36624.999999999949</v>
      </c>
      <c r="I7" s="55">
        <f t="shared" si="0"/>
        <v>36624.999999999949</v>
      </c>
      <c r="J7" s="55">
        <f t="shared" si="0"/>
        <v>36624.999999999949</v>
      </c>
      <c r="K7" s="55">
        <f t="shared" si="0"/>
        <v>36624.999999999949</v>
      </c>
      <c r="L7" s="55">
        <f t="shared" si="0"/>
        <v>36624.999999999949</v>
      </c>
      <c r="M7" s="55">
        <f t="shared" si="0"/>
        <v>35980.412497504345</v>
      </c>
      <c r="N7" s="55">
        <f t="shared" si="0"/>
        <v>34960.201445380953</v>
      </c>
      <c r="O7" s="55">
        <f t="shared" si="0"/>
        <v>33653.085990557149</v>
      </c>
      <c r="P7" s="55">
        <f t="shared" si="0"/>
        <v>32029.955155260985</v>
      </c>
      <c r="Q7" s="55">
        <f t="shared" si="0"/>
        <v>30059.184324732076</v>
      </c>
      <c r="R7" s="55">
        <f t="shared" si="0"/>
        <v>27706.428613499535</v>
      </c>
      <c r="S7" s="55">
        <f t="shared" si="0"/>
        <v>24934.399534679229</v>
      </c>
      <c r="T7" s="55">
        <f t="shared" si="0"/>
        <v>21702.623631543462</v>
      </c>
      <c r="U7" s="55">
        <f t="shared" si="0"/>
        <v>0</v>
      </c>
      <c r="V7" s="55">
        <f t="shared" si="0"/>
        <v>0</v>
      </c>
      <c r="W7" s="55">
        <f t="shared" si="0"/>
        <v>0</v>
      </c>
      <c r="X7" s="55">
        <f t="shared" si="0"/>
        <v>0</v>
      </c>
      <c r="Y7" s="55">
        <f t="shared" si="0"/>
        <v>0</v>
      </c>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row>
    <row r="8" spans="1:16384">
      <c r="A8" s="50" t="str">
        <f>'4-Tier'!$B$6&amp; " Preferred Return"</f>
        <v>Albert Preferred Return</v>
      </c>
      <c r="B8" s="62">
        <f>'4-Tier'!$C$23</f>
        <v>0.08</v>
      </c>
      <c r="F8" s="54">
        <f t="shared" ref="F8:Y8" si="1">$B$8*F7</f>
        <v>2929.9999999999959</v>
      </c>
      <c r="G8" s="55">
        <f t="shared" si="1"/>
        <v>2929.9999999999959</v>
      </c>
      <c r="H8" s="55">
        <f t="shared" si="1"/>
        <v>2929.9999999999959</v>
      </c>
      <c r="I8" s="55">
        <f t="shared" si="1"/>
        <v>2929.9999999999959</v>
      </c>
      <c r="J8" s="55">
        <f t="shared" si="1"/>
        <v>2929.9999999999959</v>
      </c>
      <c r="K8" s="55">
        <f t="shared" si="1"/>
        <v>2929.9999999999959</v>
      </c>
      <c r="L8" s="55">
        <f t="shared" si="1"/>
        <v>2929.9999999999959</v>
      </c>
      <c r="M8" s="55">
        <f t="shared" si="1"/>
        <v>2878.4329998003477</v>
      </c>
      <c r="N8" s="55">
        <f t="shared" si="1"/>
        <v>2796.8161156304764</v>
      </c>
      <c r="O8" s="55">
        <f t="shared" si="1"/>
        <v>2692.246879244572</v>
      </c>
      <c r="P8" s="55">
        <f t="shared" si="1"/>
        <v>2562.3964124208787</v>
      </c>
      <c r="Q8" s="55">
        <f t="shared" si="1"/>
        <v>2404.734745978566</v>
      </c>
      <c r="R8" s="55">
        <f t="shared" si="1"/>
        <v>2216.514289079963</v>
      </c>
      <c r="S8" s="55">
        <f t="shared" si="1"/>
        <v>1994.7519627743384</v>
      </c>
      <c r="T8" s="55">
        <f t="shared" si="1"/>
        <v>1736.209890523477</v>
      </c>
      <c r="U8" s="55">
        <f t="shared" si="1"/>
        <v>0</v>
      </c>
      <c r="V8" s="55">
        <f t="shared" si="1"/>
        <v>0</v>
      </c>
      <c r="W8" s="55">
        <f t="shared" si="1"/>
        <v>0</v>
      </c>
      <c r="X8" s="55">
        <f t="shared" si="1"/>
        <v>0</v>
      </c>
      <c r="Y8" s="55">
        <f t="shared" si="1"/>
        <v>0</v>
      </c>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63"/>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c r="HY8" s="55"/>
      <c r="HZ8" s="55"/>
      <c r="IA8" s="55"/>
      <c r="IB8" s="55"/>
      <c r="IC8" s="55"/>
      <c r="ID8" s="55"/>
      <c r="IE8" s="55"/>
      <c r="IF8" s="55"/>
      <c r="IG8" s="55"/>
      <c r="IH8" s="55"/>
      <c r="II8" s="55"/>
      <c r="IJ8" s="55"/>
      <c r="IK8" s="55"/>
    </row>
    <row r="9" spans="1:16384">
      <c r="A9" s="50" t="str">
        <f>'4-Tier'!$B$6&amp; " Preferred Return Account"</f>
        <v>Albert Preferred Return Account</v>
      </c>
      <c r="F9" s="54">
        <f>F8+C9-C10</f>
        <v>2929.9999999999959</v>
      </c>
      <c r="G9" s="55">
        <f t="shared" ref="G9:Y9" si="2">G8+F9-F10</f>
        <v>4109.1660668931027</v>
      </c>
      <c r="H9" s="55">
        <f t="shared" si="2"/>
        <v>4252.6038038879769</v>
      </c>
      <c r="I9" s="55">
        <f t="shared" si="2"/>
        <v>4224.1164760198681</v>
      </c>
      <c r="J9" s="55">
        <f t="shared" si="2"/>
        <v>4018.5463313428936</v>
      </c>
      <c r="K9" s="55">
        <f t="shared" si="2"/>
        <v>3630.5808853527833</v>
      </c>
      <c r="L9" s="55">
        <f t="shared" si="2"/>
        <v>3054.7482790101426</v>
      </c>
      <c r="M9" s="55">
        <f t="shared" si="2"/>
        <v>2878.4329998003482</v>
      </c>
      <c r="N9" s="55">
        <f t="shared" si="2"/>
        <v>2796.8161156304764</v>
      </c>
      <c r="O9" s="55">
        <f t="shared" si="2"/>
        <v>2692.246879244572</v>
      </c>
      <c r="P9" s="55">
        <f t="shared" si="2"/>
        <v>2562.3964124208783</v>
      </c>
      <c r="Q9" s="55">
        <f t="shared" si="2"/>
        <v>2404.7347459785665</v>
      </c>
      <c r="R9" s="55">
        <f t="shared" si="2"/>
        <v>2216.514289079963</v>
      </c>
      <c r="S9" s="55">
        <f t="shared" si="2"/>
        <v>1994.7519627743382</v>
      </c>
      <c r="T9" s="55">
        <f t="shared" si="2"/>
        <v>1736.209890523477</v>
      </c>
      <c r="U9" s="55">
        <f t="shared" si="2"/>
        <v>0</v>
      </c>
      <c r="V9" s="55">
        <f t="shared" si="2"/>
        <v>0</v>
      </c>
      <c r="W9" s="55">
        <f t="shared" si="2"/>
        <v>0</v>
      </c>
      <c r="X9" s="55">
        <f t="shared" si="2"/>
        <v>0</v>
      </c>
      <c r="Y9" s="55">
        <f t="shared" si="2"/>
        <v>0</v>
      </c>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row>
    <row r="10" spans="1:16384">
      <c r="A10" s="50" t="str">
        <f>'4-Tier'!$B$6&amp; " Preferred Return Paid"</f>
        <v>Albert Preferred Return Paid</v>
      </c>
      <c r="F10" s="54">
        <f t="shared" ref="F10:Y10" si="3">IF(SUM(F$9,F$17,F$25,F$33,F$41)&gt;0,MIN(F9,F9/SUM(F$9,F$17,F$25,F$33,F$41)*F$5),0)</f>
        <v>1750.8339331068889</v>
      </c>
      <c r="G10" s="55">
        <f t="shared" si="3"/>
        <v>2786.5622630051212</v>
      </c>
      <c r="H10" s="55">
        <f t="shared" si="3"/>
        <v>2958.4873278681039</v>
      </c>
      <c r="I10" s="55">
        <f t="shared" si="3"/>
        <v>3135.5701446769708</v>
      </c>
      <c r="J10" s="55">
        <f t="shared" si="3"/>
        <v>3317.9654459901067</v>
      </c>
      <c r="K10" s="55">
        <f t="shared" si="3"/>
        <v>3505.8326063426371</v>
      </c>
      <c r="L10" s="55">
        <f t="shared" si="3"/>
        <v>3054.7482790101426</v>
      </c>
      <c r="M10" s="55">
        <f t="shared" si="3"/>
        <v>2878.4329998003482</v>
      </c>
      <c r="N10" s="55">
        <f t="shared" si="3"/>
        <v>2796.8161156304764</v>
      </c>
      <c r="O10" s="55">
        <f t="shared" si="3"/>
        <v>2692.246879244572</v>
      </c>
      <c r="P10" s="55">
        <f t="shared" si="3"/>
        <v>2562.3964124208783</v>
      </c>
      <c r="Q10" s="55">
        <f t="shared" si="3"/>
        <v>2404.7347459785665</v>
      </c>
      <c r="R10" s="55">
        <f t="shared" si="3"/>
        <v>2216.514289079963</v>
      </c>
      <c r="S10" s="55">
        <f t="shared" si="3"/>
        <v>1994.7519627743382</v>
      </c>
      <c r="T10" s="55">
        <f t="shared" si="3"/>
        <v>1736.209890523477</v>
      </c>
      <c r="U10" s="55">
        <f t="shared" si="3"/>
        <v>0</v>
      </c>
      <c r="V10" s="55">
        <f t="shared" si="3"/>
        <v>0</v>
      </c>
      <c r="W10" s="55">
        <f t="shared" si="3"/>
        <v>0</v>
      </c>
      <c r="X10" s="55">
        <f t="shared" si="3"/>
        <v>0</v>
      </c>
      <c r="Y10" s="55">
        <f t="shared" si="3"/>
        <v>0</v>
      </c>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row>
    <row r="11" spans="1:16384">
      <c r="A11" s="50" t="str">
        <f>'4-Tier'!$B$6&amp; " Equity Repaid"</f>
        <v>Albert Equity Repaid</v>
      </c>
      <c r="F11" s="54">
        <f>IF(SUM(F$7,F$15,F$23,F$31,F$39)&gt;0,MIN(F7,F7/SUM(F$7,F$15,F$23,F$31,F$39)*(F$5-SUM(F$10,F$18,F$26,F$34,F$42))),0)</f>
        <v>0</v>
      </c>
      <c r="G11" s="55">
        <f t="shared" ref="G11:Y11" si="4">IF(SUM(G$7,G$15,G$23,G$31,G$39)&gt;0,MIN(G7,G7/SUM(G$7,G$15,G$23,G$31,G$39)*(G$5-SUM(G$10,G$18,G$26,G$34,G$42))),0)</f>
        <v>0</v>
      </c>
      <c r="H11" s="55">
        <f t="shared" si="4"/>
        <v>-7.2759576141834162E-13</v>
      </c>
      <c r="I11" s="55">
        <f t="shared" si="4"/>
        <v>0</v>
      </c>
      <c r="J11" s="55">
        <f t="shared" si="4"/>
        <v>0</v>
      </c>
      <c r="K11" s="55">
        <f t="shared" si="4"/>
        <v>0</v>
      </c>
      <c r="L11" s="55">
        <f t="shared" si="4"/>
        <v>644.58750249560057</v>
      </c>
      <c r="M11" s="55">
        <f t="shared" si="4"/>
        <v>1020.2110521233947</v>
      </c>
      <c r="N11" s="55">
        <f t="shared" si="4"/>
        <v>1307.1154548238067</v>
      </c>
      <c r="O11" s="55">
        <f t="shared" si="4"/>
        <v>1623.1308352961651</v>
      </c>
      <c r="P11" s="55">
        <f t="shared" si="4"/>
        <v>1970.7708305289098</v>
      </c>
      <c r="Q11" s="55">
        <f t="shared" si="4"/>
        <v>2352.7557112325426</v>
      </c>
      <c r="R11" s="55">
        <f t="shared" si="4"/>
        <v>2772.0290788203074</v>
      </c>
      <c r="S11" s="55">
        <f t="shared" si="4"/>
        <v>3231.7759031357668</v>
      </c>
      <c r="T11" s="55">
        <f t="shared" si="4"/>
        <v>21702.623631543462</v>
      </c>
      <c r="U11" s="55">
        <f t="shared" si="4"/>
        <v>0</v>
      </c>
      <c r="V11" s="55">
        <f t="shared" si="4"/>
        <v>0</v>
      </c>
      <c r="W11" s="55">
        <f t="shared" si="4"/>
        <v>0</v>
      </c>
      <c r="X11" s="55">
        <f t="shared" si="4"/>
        <v>0</v>
      </c>
      <c r="Y11" s="55">
        <f t="shared" si="4"/>
        <v>0</v>
      </c>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row>
    <row r="12" spans="1:16384">
      <c r="A12" s="50" t="s">
        <v>83</v>
      </c>
      <c r="F12" s="54">
        <f>F10+F11</f>
        <v>1750.8339331068889</v>
      </c>
      <c r="G12" s="55">
        <f>F12+G11+G10</f>
        <v>4537.3961961120103</v>
      </c>
      <c r="H12" s="55">
        <f t="shared" ref="H12:Y12" si="5">G12+H11+H10</f>
        <v>7495.8835239801138</v>
      </c>
      <c r="I12" s="55">
        <f t="shared" si="5"/>
        <v>10631.453668657085</v>
      </c>
      <c r="J12" s="55">
        <f t="shared" si="5"/>
        <v>13949.419114647191</v>
      </c>
      <c r="K12" s="55">
        <f t="shared" si="5"/>
        <v>17455.251720989829</v>
      </c>
      <c r="L12" s="55">
        <f t="shared" si="5"/>
        <v>21154.587502495571</v>
      </c>
      <c r="M12" s="55">
        <f t="shared" si="5"/>
        <v>25053.231554419315</v>
      </c>
      <c r="N12" s="55">
        <f t="shared" si="5"/>
        <v>29157.163124873601</v>
      </c>
      <c r="O12" s="55">
        <f t="shared" si="5"/>
        <v>33472.540839414338</v>
      </c>
      <c r="P12" s="55">
        <f t="shared" si="5"/>
        <v>38005.70808236413</v>
      </c>
      <c r="Q12" s="55">
        <f t="shared" si="5"/>
        <v>42763.198539575242</v>
      </c>
      <c r="R12" s="55">
        <f t="shared" si="5"/>
        <v>47751.741907475509</v>
      </c>
      <c r="S12" s="55">
        <f t="shared" si="5"/>
        <v>52978.269773385611</v>
      </c>
      <c r="T12" s="55">
        <f t="shared" si="5"/>
        <v>76417.103295452544</v>
      </c>
      <c r="U12" s="55">
        <f t="shared" si="5"/>
        <v>76417.103295452544</v>
      </c>
      <c r="V12" s="55">
        <f t="shared" si="5"/>
        <v>76417.103295452544</v>
      </c>
      <c r="W12" s="55">
        <f t="shared" si="5"/>
        <v>76417.103295452544</v>
      </c>
      <c r="X12" s="55">
        <f t="shared" si="5"/>
        <v>76417.103295452544</v>
      </c>
      <c r="Y12" s="55">
        <f t="shared" si="5"/>
        <v>76417.103295452544</v>
      </c>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row>
    <row r="13" spans="1:16384">
      <c r="A13" s="50" t="s">
        <v>24</v>
      </c>
      <c r="B13" s="59">
        <f>MAX(F13:CK13)</f>
        <v>11</v>
      </c>
      <c r="F13" s="54">
        <f>IF(AND(F12&gt;$C7, SUM($C$13:C13)=0),F$2,0)</f>
        <v>0</v>
      </c>
      <c r="G13" s="55">
        <f>IF(AND(G12&gt;$C7, SUM($C$13:F13)=0),G$2,0)</f>
        <v>0</v>
      </c>
      <c r="H13" s="55">
        <f>IF(AND(H12&gt;$C7, SUM($C$13:G13)=0),H$2,0)</f>
        <v>0</v>
      </c>
      <c r="I13" s="55">
        <f>IF(AND(I12&gt;$C7, SUM($C$13:H13)=0),I$2,0)</f>
        <v>0</v>
      </c>
      <c r="J13" s="55">
        <f>IF(AND(J12&gt;$C7, SUM($C$13:I13)=0),J$2,0)</f>
        <v>0</v>
      </c>
      <c r="K13" s="55">
        <f>IF(AND(K12&gt;$C7, SUM($C$13:J13)=0),K$2,0)</f>
        <v>0</v>
      </c>
      <c r="L13" s="55">
        <f>IF(AND(L12&gt;$C7, SUM($C$13:K13)=0),L$2,0)</f>
        <v>0</v>
      </c>
      <c r="M13" s="55">
        <f>IF(AND(M12&gt;$C7, SUM($C$13:L13)=0),M$2,0)</f>
        <v>0</v>
      </c>
      <c r="N13" s="55">
        <f>IF(AND(N12&gt;$C7, SUM($C$13:M13)=0),N$2,0)</f>
        <v>0</v>
      </c>
      <c r="O13" s="55">
        <f>IF(AND(O12&gt;$C7, SUM($C$13:N13)=0),O$2,0)</f>
        <v>0</v>
      </c>
      <c r="P13" s="55">
        <f>IF(AND(P12&gt;$C7, SUM($C$13:O13)=0),P$2,0)</f>
        <v>11</v>
      </c>
      <c r="Q13" s="55">
        <f>IF(AND(Q12&gt;$C7, SUM($C$13:P13)=0),Q$2,0)</f>
        <v>0</v>
      </c>
      <c r="R13" s="55">
        <f>IF(AND(R12&gt;$C7, SUM($C$13:Q13)=0),R$2,0)</f>
        <v>0</v>
      </c>
      <c r="S13" s="55">
        <f>IF(AND(S12&gt;$C7, SUM($C$13:R13)=0),S$2,0)</f>
        <v>0</v>
      </c>
      <c r="T13" s="55">
        <f>IF(AND(T12&gt;$C7, SUM($C$13:S13)=0),T$2,0)</f>
        <v>0</v>
      </c>
      <c r="U13" s="55">
        <f>IF(AND(U12&gt;$C7, SUM($C$13:T13)=0),U$2,0)</f>
        <v>0</v>
      </c>
      <c r="V13" s="55">
        <f>IF(AND(V12&gt;$C7, SUM($C$13:U13)=0),V$2,0)</f>
        <v>0</v>
      </c>
      <c r="W13" s="55">
        <f>IF(AND(W12&gt;$C7, SUM($C$13:V13)=0),W$2,0)</f>
        <v>0</v>
      </c>
      <c r="X13" s="55">
        <f>IF(AND(X12&gt;$C7, SUM($C$13:W13)=0),X$2,0)</f>
        <v>0</v>
      </c>
      <c r="Y13" s="55">
        <f>IF(AND(Y12&gt;$C7, SUM($C$13:X13)=0),Y$2,0)</f>
        <v>0</v>
      </c>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row>
    <row r="14" spans="1:16384">
      <c r="F14" s="54"/>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row>
    <row r="15" spans="1:16384">
      <c r="A15" s="50" t="str">
        <f>'4-Tier'!$B$7&amp; " Equity"</f>
        <v>Bobby Equity</v>
      </c>
      <c r="B15" s="61">
        <f>'4-Tier'!C7</f>
        <v>0.35</v>
      </c>
      <c r="C15" s="59">
        <f>'4-Tier'!D7</f>
        <v>256374.99999999997</v>
      </c>
      <c r="D15" s="59"/>
      <c r="E15" s="59"/>
      <c r="F15" s="54">
        <f>C15</f>
        <v>256374.99999999997</v>
      </c>
      <c r="G15" s="55">
        <f>F15-F19</f>
        <v>256374.99999999997</v>
      </c>
      <c r="H15" s="55">
        <f t="shared" ref="H15:Y15" si="6">G15-G19</f>
        <v>256374.99999999997</v>
      </c>
      <c r="I15" s="55">
        <f t="shared" si="6"/>
        <v>256374.99999999997</v>
      </c>
      <c r="J15" s="55">
        <f t="shared" si="6"/>
        <v>256374.99999999997</v>
      </c>
      <c r="K15" s="55">
        <f t="shared" si="6"/>
        <v>256374.99999999997</v>
      </c>
      <c r="L15" s="55">
        <f t="shared" si="6"/>
        <v>256374.99999999997</v>
      </c>
      <c r="M15" s="55">
        <f t="shared" si="6"/>
        <v>251862.88748253076</v>
      </c>
      <c r="N15" s="55">
        <f t="shared" si="6"/>
        <v>244721.41011766699</v>
      </c>
      <c r="O15" s="55">
        <f t="shared" si="6"/>
        <v>235571.60193390033</v>
      </c>
      <c r="P15" s="55">
        <f t="shared" si="6"/>
        <v>224209.68608682716</v>
      </c>
      <c r="Q15" s="55">
        <f t="shared" si="6"/>
        <v>210414.29027312479</v>
      </c>
      <c r="R15" s="55">
        <f t="shared" si="6"/>
        <v>193945.00029449697</v>
      </c>
      <c r="S15" s="55">
        <f t="shared" si="6"/>
        <v>174540.79674275481</v>
      </c>
      <c r="T15" s="55">
        <f t="shared" si="6"/>
        <v>151918.36542080442</v>
      </c>
      <c r="U15" s="55">
        <f t="shared" si="6"/>
        <v>0</v>
      </c>
      <c r="V15" s="55">
        <f t="shared" si="6"/>
        <v>0</v>
      </c>
      <c r="W15" s="55">
        <f t="shared" si="6"/>
        <v>0</v>
      </c>
      <c r="X15" s="55">
        <f t="shared" si="6"/>
        <v>0</v>
      </c>
      <c r="Y15" s="55">
        <f t="shared" si="6"/>
        <v>0</v>
      </c>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row>
    <row r="16" spans="1:16384">
      <c r="A16" s="50" t="str">
        <f>'4-Tier'!$B$7&amp; " Preferred Return"</f>
        <v>Bobby Preferred Return</v>
      </c>
      <c r="B16" s="62">
        <f>'4-Tier'!$C$23</f>
        <v>0.08</v>
      </c>
      <c r="F16" s="54">
        <f t="shared" ref="F16:Y16" si="7">$B$8*F15</f>
        <v>20509.999999999996</v>
      </c>
      <c r="G16" s="55">
        <f t="shared" si="7"/>
        <v>20509.999999999996</v>
      </c>
      <c r="H16" s="55">
        <f t="shared" si="7"/>
        <v>20509.999999999996</v>
      </c>
      <c r="I16" s="55">
        <f t="shared" si="7"/>
        <v>20509.999999999996</v>
      </c>
      <c r="J16" s="55">
        <f t="shared" si="7"/>
        <v>20509.999999999996</v>
      </c>
      <c r="K16" s="55">
        <f t="shared" si="7"/>
        <v>20509.999999999996</v>
      </c>
      <c r="L16" s="55">
        <f t="shared" si="7"/>
        <v>20509.999999999996</v>
      </c>
      <c r="M16" s="55">
        <f t="shared" si="7"/>
        <v>20149.030998602462</v>
      </c>
      <c r="N16" s="55">
        <f t="shared" si="7"/>
        <v>19577.712809413359</v>
      </c>
      <c r="O16" s="55">
        <f t="shared" si="7"/>
        <v>18845.728154712026</v>
      </c>
      <c r="P16" s="55">
        <f t="shared" si="7"/>
        <v>17936.774886946172</v>
      </c>
      <c r="Q16" s="55">
        <f t="shared" si="7"/>
        <v>16833.143221849983</v>
      </c>
      <c r="R16" s="55">
        <f t="shared" si="7"/>
        <v>15515.600023559758</v>
      </c>
      <c r="S16" s="55">
        <f t="shared" si="7"/>
        <v>13963.263739420385</v>
      </c>
      <c r="T16" s="55">
        <f t="shared" si="7"/>
        <v>12153.469233664353</v>
      </c>
      <c r="U16" s="55">
        <f t="shared" si="7"/>
        <v>0</v>
      </c>
      <c r="V16" s="55">
        <f t="shared" si="7"/>
        <v>0</v>
      </c>
      <c r="W16" s="55">
        <f t="shared" si="7"/>
        <v>0</v>
      </c>
      <c r="X16" s="55">
        <f t="shared" si="7"/>
        <v>0</v>
      </c>
      <c r="Y16" s="55">
        <f t="shared" si="7"/>
        <v>0</v>
      </c>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row>
    <row r="17" spans="1:245">
      <c r="A17" s="50" t="str">
        <f>'4-Tier'!$B$7&amp; " Preferred Return Account"</f>
        <v>Bobby Preferred Return Account</v>
      </c>
      <c r="F17" s="54">
        <f>F16+C17-C18</f>
        <v>20509.999999999996</v>
      </c>
      <c r="G17" s="55">
        <f t="shared" ref="G17:Y17" si="8">G16+F17-F18</f>
        <v>28764.162468251754</v>
      </c>
      <c r="H17" s="55">
        <f t="shared" si="8"/>
        <v>29768.226627215878</v>
      </c>
      <c r="I17" s="55">
        <f t="shared" si="8"/>
        <v>29568.815332139122</v>
      </c>
      <c r="J17" s="55">
        <f t="shared" si="8"/>
        <v>28129.824319400286</v>
      </c>
      <c r="K17" s="55">
        <f t="shared" si="8"/>
        <v>25414.066197469514</v>
      </c>
      <c r="L17" s="55">
        <f t="shared" si="8"/>
        <v>21383.23795307102</v>
      </c>
      <c r="M17" s="55">
        <f t="shared" si="8"/>
        <v>20149.030998602462</v>
      </c>
      <c r="N17" s="55">
        <f t="shared" si="8"/>
        <v>19577.712809413355</v>
      </c>
      <c r="O17" s="55">
        <f t="shared" si="8"/>
        <v>18845.728154712026</v>
      </c>
      <c r="P17" s="55">
        <f t="shared" si="8"/>
        <v>17936.774886946176</v>
      </c>
      <c r="Q17" s="55">
        <f t="shared" si="8"/>
        <v>16833.143221849987</v>
      </c>
      <c r="R17" s="55">
        <f t="shared" si="8"/>
        <v>15515.600023559757</v>
      </c>
      <c r="S17" s="55">
        <f t="shared" si="8"/>
        <v>13963.263739420385</v>
      </c>
      <c r="T17" s="55">
        <f t="shared" si="8"/>
        <v>12153.469233664353</v>
      </c>
      <c r="U17" s="55">
        <f t="shared" si="8"/>
        <v>0</v>
      </c>
      <c r="V17" s="55">
        <f t="shared" si="8"/>
        <v>0</v>
      </c>
      <c r="W17" s="55">
        <f t="shared" si="8"/>
        <v>0</v>
      </c>
      <c r="X17" s="55">
        <f t="shared" si="8"/>
        <v>0</v>
      </c>
      <c r="Y17" s="55">
        <f t="shared" si="8"/>
        <v>0</v>
      </c>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row>
    <row r="18" spans="1:245">
      <c r="A18" s="50" t="str">
        <f>'4-Tier'!$B$7&amp; " Preferred Return Paid"</f>
        <v>Bobby Preferred Return Paid</v>
      </c>
      <c r="F18" s="54">
        <f>IF(SUM(F$9,F$17,F$25,F$33,F$41)&gt;0,MIN(F17,F17/SUM(F$9,F$17,F$25,F$33,F$41)*F$5),0)</f>
        <v>12255.837531748239</v>
      </c>
      <c r="G18" s="55">
        <f t="shared" ref="G18:L18" si="9">IF(SUM(G$9,G$17,G$25,G$33,G$41)&gt;0,MIN(G17,G17/SUM(G$9,G$17,G$25,G$33,G$41)*G$5),0)</f>
        <v>19505.935841035873</v>
      </c>
      <c r="H18" s="55">
        <f t="shared" si="9"/>
        <v>20709.411295076752</v>
      </c>
      <c r="I18" s="55">
        <f t="shared" si="9"/>
        <v>21948.991012738828</v>
      </c>
      <c r="J18" s="55">
        <f t="shared" si="9"/>
        <v>23225.758121930772</v>
      </c>
      <c r="K18" s="55">
        <f t="shared" si="9"/>
        <v>24540.82824439849</v>
      </c>
      <c r="L18" s="55">
        <f t="shared" si="9"/>
        <v>21383.23795307102</v>
      </c>
      <c r="M18" s="55">
        <f>IF(SUM(M$9,M$17,M$25,M$33,M$41)&gt;0,MIN(M17,M17/SUM(M$9,M$17,M$25,M$33,M$41)*M$5),0)</f>
        <v>20149.030998602462</v>
      </c>
      <c r="N18" s="55">
        <f t="shared" ref="N18:Y18" si="10">IF(SUM(N$9,N$17,N$25,N$33,N$41)&gt;0,MIN(N17,N17/SUM(N$9,N$17,N$25,N$33,N$41)*N$5),0)</f>
        <v>19577.712809413355</v>
      </c>
      <c r="O18" s="55">
        <f t="shared" si="10"/>
        <v>18845.728154712026</v>
      </c>
      <c r="P18" s="55">
        <f t="shared" si="10"/>
        <v>17936.774886946176</v>
      </c>
      <c r="Q18" s="55">
        <f t="shared" si="10"/>
        <v>16833.143221849987</v>
      </c>
      <c r="R18" s="55">
        <f t="shared" si="10"/>
        <v>15515.600023559757</v>
      </c>
      <c r="S18" s="55">
        <f t="shared" si="10"/>
        <v>13963.263739420385</v>
      </c>
      <c r="T18" s="55">
        <f t="shared" si="10"/>
        <v>12153.469233664353</v>
      </c>
      <c r="U18" s="55">
        <f t="shared" si="10"/>
        <v>0</v>
      </c>
      <c r="V18" s="55">
        <f t="shared" si="10"/>
        <v>0</v>
      </c>
      <c r="W18" s="55">
        <f t="shared" si="10"/>
        <v>0</v>
      </c>
      <c r="X18" s="55">
        <f t="shared" si="10"/>
        <v>0</v>
      </c>
      <c r="Y18" s="55">
        <f t="shared" si="10"/>
        <v>0</v>
      </c>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row>
    <row r="19" spans="1:245">
      <c r="A19" s="50" t="str">
        <f>'4-Tier'!$B$7&amp; " Equity Repaid"</f>
        <v>Bobby Equity Repaid</v>
      </c>
      <c r="F19" s="54">
        <f>IF(SUM(F$7,F$15,F$23,F$31,F$39)&gt;0,MIN(F15,F15/SUM(F$7,F$15,F$23,F$31,F$39)*(F$5-SUM(F$10,F$18,F$26,F$34,F$42))),0)</f>
        <v>0</v>
      </c>
      <c r="G19" s="55">
        <f t="shared" ref="G19:Y19" si="11">IF(SUM(G$7,G$15,G$23,G$31,G$39)&gt;0,MIN(G15,G15/SUM(G$7,G$15,G$23,G$31,G$39)*(G$5-SUM(G$10,G$18,G$26,G$34,G$42))),0)</f>
        <v>0</v>
      </c>
      <c r="H19" s="55">
        <f t="shared" si="11"/>
        <v>-5.0931703299283978E-12</v>
      </c>
      <c r="I19" s="55">
        <f t="shared" si="11"/>
        <v>0</v>
      </c>
      <c r="J19" s="55">
        <f t="shared" si="11"/>
        <v>0</v>
      </c>
      <c r="K19" s="55">
        <f t="shared" si="11"/>
        <v>0</v>
      </c>
      <c r="L19" s="55">
        <f t="shared" si="11"/>
        <v>4512.1125174692097</v>
      </c>
      <c r="M19" s="55">
        <f t="shared" si="11"/>
        <v>7141.4773648637729</v>
      </c>
      <c r="N19" s="55">
        <f t="shared" si="11"/>
        <v>9149.8081837666577</v>
      </c>
      <c r="O19" s="55">
        <f t="shared" si="11"/>
        <v>11361.915847073169</v>
      </c>
      <c r="P19" s="55">
        <f t="shared" si="11"/>
        <v>13795.395813702384</v>
      </c>
      <c r="Q19" s="55">
        <f t="shared" si="11"/>
        <v>16469.289978627818</v>
      </c>
      <c r="R19" s="55">
        <f t="shared" si="11"/>
        <v>19404.203551742172</v>
      </c>
      <c r="S19" s="55">
        <f t="shared" si="11"/>
        <v>22622.431321950393</v>
      </c>
      <c r="T19" s="55">
        <f t="shared" si="11"/>
        <v>151918.36542080442</v>
      </c>
      <c r="U19" s="55">
        <f t="shared" si="11"/>
        <v>0</v>
      </c>
      <c r="V19" s="55">
        <f t="shared" si="11"/>
        <v>0</v>
      </c>
      <c r="W19" s="55">
        <f t="shared" si="11"/>
        <v>0</v>
      </c>
      <c r="X19" s="55">
        <f t="shared" si="11"/>
        <v>0</v>
      </c>
      <c r="Y19" s="55">
        <f t="shared" si="11"/>
        <v>0</v>
      </c>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row>
    <row r="20" spans="1:245">
      <c r="A20" s="50" t="s">
        <v>83</v>
      </c>
      <c r="F20" s="54">
        <f>F18+F19</f>
        <v>12255.837531748239</v>
      </c>
      <c r="G20" s="55">
        <f>F20+G19+G18</f>
        <v>31761.773372784111</v>
      </c>
      <c r="H20" s="55">
        <f t="shared" ref="H20:Y20" si="12">G20+H19+H18</f>
        <v>52471.184667860856</v>
      </c>
      <c r="I20" s="55">
        <f t="shared" si="12"/>
        <v>74420.175680599685</v>
      </c>
      <c r="J20" s="55">
        <f t="shared" si="12"/>
        <v>97645.933802530461</v>
      </c>
      <c r="K20" s="55">
        <f t="shared" si="12"/>
        <v>122186.76204692895</v>
      </c>
      <c r="L20" s="55">
        <f t="shared" si="12"/>
        <v>148082.11251746918</v>
      </c>
      <c r="M20" s="55">
        <f t="shared" si="12"/>
        <v>175372.6208809354</v>
      </c>
      <c r="N20" s="55">
        <f t="shared" si="12"/>
        <v>204100.14187411542</v>
      </c>
      <c r="O20" s="55">
        <f t="shared" si="12"/>
        <v>234307.78587590062</v>
      </c>
      <c r="P20" s="55">
        <f t="shared" si="12"/>
        <v>266039.95657654916</v>
      </c>
      <c r="Q20" s="55">
        <f t="shared" si="12"/>
        <v>299342.38977702695</v>
      </c>
      <c r="R20" s="55">
        <f t="shared" si="12"/>
        <v>334262.1933523289</v>
      </c>
      <c r="S20" s="55">
        <f t="shared" si="12"/>
        <v>370847.88841369969</v>
      </c>
      <c r="T20" s="55">
        <f t="shared" si="12"/>
        <v>534919.7230681685</v>
      </c>
      <c r="U20" s="55">
        <f t="shared" si="12"/>
        <v>534919.7230681685</v>
      </c>
      <c r="V20" s="55">
        <f t="shared" si="12"/>
        <v>534919.7230681685</v>
      </c>
      <c r="W20" s="55">
        <f t="shared" si="12"/>
        <v>534919.7230681685</v>
      </c>
      <c r="X20" s="55">
        <f t="shared" si="12"/>
        <v>534919.7230681685</v>
      </c>
      <c r="Y20" s="55">
        <f t="shared" si="12"/>
        <v>534919.7230681685</v>
      </c>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c r="HY20" s="55"/>
      <c r="HZ20" s="55"/>
      <c r="IA20" s="55"/>
      <c r="IB20" s="55"/>
      <c r="IC20" s="55"/>
      <c r="ID20" s="55"/>
      <c r="IE20" s="55"/>
      <c r="IF20" s="55"/>
      <c r="IG20" s="55"/>
      <c r="IH20" s="55"/>
      <c r="II20" s="55"/>
      <c r="IJ20" s="55"/>
      <c r="IK20" s="55"/>
    </row>
    <row r="21" spans="1:245">
      <c r="A21" s="50" t="s">
        <v>24</v>
      </c>
      <c r="B21" s="59">
        <f>MAX(F21:CK21)</f>
        <v>11</v>
      </c>
      <c r="F21" s="54">
        <f>IF(AND(F20&gt;$C15, SUM($C21:C21)=0),F$2,0)</f>
        <v>0</v>
      </c>
      <c r="G21" s="55">
        <f>IF(AND(G20&gt;$C15, SUM($C21:F21)=0),G$2,0)</f>
        <v>0</v>
      </c>
      <c r="H21" s="55">
        <f>IF(AND(H20&gt;$C15, SUM($C21:G21)=0),H$2,0)</f>
        <v>0</v>
      </c>
      <c r="I21" s="55">
        <f>IF(AND(I20&gt;$C15, SUM($C21:H21)=0),I$2,0)</f>
        <v>0</v>
      </c>
      <c r="J21" s="55">
        <f>IF(AND(J20&gt;$C15, SUM($C21:I21)=0),J$2,0)</f>
        <v>0</v>
      </c>
      <c r="K21" s="55">
        <f>IF(AND(K20&gt;$C15, SUM($C21:J21)=0),K$2,0)</f>
        <v>0</v>
      </c>
      <c r="L21" s="55">
        <f>IF(AND(L20&gt;$C15, SUM($C21:K21)=0),L$2,0)</f>
        <v>0</v>
      </c>
      <c r="M21" s="55">
        <f>IF(AND(M20&gt;$C15, SUM($C21:L21)=0),M$2,0)</f>
        <v>0</v>
      </c>
      <c r="N21" s="55">
        <f>IF(AND(N20&gt;$C15, SUM($C21:M21)=0),N$2,0)</f>
        <v>0</v>
      </c>
      <c r="O21" s="55">
        <f>IF(AND(O20&gt;$C15, SUM($C21:N21)=0),O$2,0)</f>
        <v>0</v>
      </c>
      <c r="P21" s="55">
        <f>IF(AND(P20&gt;$C15, SUM($C21:O21)=0),P$2,0)</f>
        <v>11</v>
      </c>
      <c r="Q21" s="55">
        <f>IF(AND(Q20&gt;$C15, SUM($C21:P21)=0),Q$2,0)</f>
        <v>0</v>
      </c>
      <c r="R21" s="55">
        <f>IF(AND(R20&gt;$C15, SUM($C21:Q21)=0),R$2,0)</f>
        <v>0</v>
      </c>
      <c r="S21" s="55">
        <f>IF(AND(S20&gt;$C15, SUM($C21:R21)=0),S$2,0)</f>
        <v>0</v>
      </c>
      <c r="T21" s="55">
        <f>IF(AND(T20&gt;$C15, SUM($C21:S21)=0),T$2,0)</f>
        <v>0</v>
      </c>
      <c r="U21" s="55">
        <f>IF(AND(U20&gt;$C15, SUM($C21:T21)=0),U$2,0)</f>
        <v>0</v>
      </c>
      <c r="V21" s="55">
        <f>IF(AND(V20&gt;$C15, SUM($C21:U21)=0),V$2,0)</f>
        <v>0</v>
      </c>
      <c r="W21" s="55">
        <f>IF(AND(W20&gt;$C15, SUM($C21:V21)=0),W$2,0)</f>
        <v>0</v>
      </c>
      <c r="X21" s="55">
        <f>IF(AND(X20&gt;$C15, SUM($C21:W21)=0),X$2,0)</f>
        <v>0</v>
      </c>
      <c r="Y21" s="55">
        <f>IF(AND(Y20&gt;$C15, SUM($C21:X21)=0),Y$2,0)</f>
        <v>0</v>
      </c>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c r="HY21" s="55"/>
      <c r="HZ21" s="55"/>
      <c r="IA21" s="55"/>
      <c r="IB21" s="55"/>
      <c r="IC21" s="55"/>
      <c r="ID21" s="55"/>
      <c r="IE21" s="55"/>
      <c r="IF21" s="55"/>
      <c r="IG21" s="55"/>
      <c r="IH21" s="55"/>
      <c r="II21" s="55"/>
      <c r="IJ21" s="55"/>
      <c r="IK21" s="55"/>
    </row>
    <row r="22" spans="1:245">
      <c r="F22" s="54"/>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row>
    <row r="23" spans="1:245">
      <c r="A23" s="50" t="str">
        <f>'4-Tier'!$B$8&amp; " Equity"</f>
        <v>Carl Equity</v>
      </c>
      <c r="B23" s="61">
        <f>'4-Tier'!C8</f>
        <v>0.25</v>
      </c>
      <c r="C23" s="59">
        <f>'4-Tier'!D8</f>
        <v>183125</v>
      </c>
      <c r="D23" s="59"/>
      <c r="E23" s="59"/>
      <c r="F23" s="54">
        <f>C23</f>
        <v>183125</v>
      </c>
      <c r="G23" s="55">
        <f>F23-F27</f>
        <v>183125</v>
      </c>
      <c r="H23" s="55">
        <f t="shared" ref="H23:Y23" si="13">G23-G27</f>
        <v>183125</v>
      </c>
      <c r="I23" s="55">
        <f t="shared" si="13"/>
        <v>183125</v>
      </c>
      <c r="J23" s="55">
        <f t="shared" si="13"/>
        <v>183125</v>
      </c>
      <c r="K23" s="55">
        <f t="shared" si="13"/>
        <v>183125</v>
      </c>
      <c r="L23" s="55">
        <f t="shared" si="13"/>
        <v>183125</v>
      </c>
      <c r="M23" s="55">
        <f t="shared" si="13"/>
        <v>179902.06248752199</v>
      </c>
      <c r="N23" s="55">
        <f t="shared" si="13"/>
        <v>174801.007226905</v>
      </c>
      <c r="O23" s="55">
        <f t="shared" si="13"/>
        <v>168265.42995278595</v>
      </c>
      <c r="P23" s="55">
        <f t="shared" si="13"/>
        <v>160149.77577630512</v>
      </c>
      <c r="Q23" s="55">
        <f t="shared" si="13"/>
        <v>150295.92162366057</v>
      </c>
      <c r="R23" s="55">
        <f t="shared" si="13"/>
        <v>138532.14306749785</v>
      </c>
      <c r="S23" s="55">
        <f t="shared" si="13"/>
        <v>124671.9976733963</v>
      </c>
      <c r="T23" s="55">
        <f t="shared" si="13"/>
        <v>108513.11815771744</v>
      </c>
      <c r="U23" s="55">
        <f t="shared" si="13"/>
        <v>0</v>
      </c>
      <c r="V23" s="55">
        <f t="shared" si="13"/>
        <v>0</v>
      </c>
      <c r="W23" s="55">
        <f t="shared" si="13"/>
        <v>0</v>
      </c>
      <c r="X23" s="55">
        <f t="shared" si="13"/>
        <v>0</v>
      </c>
      <c r="Y23" s="55">
        <f t="shared" si="13"/>
        <v>0</v>
      </c>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c r="HY23" s="55"/>
      <c r="HZ23" s="55"/>
      <c r="IA23" s="55"/>
      <c r="IB23" s="55"/>
      <c r="IC23" s="55"/>
      <c r="ID23" s="55"/>
      <c r="IE23" s="55"/>
      <c r="IF23" s="55"/>
      <c r="IG23" s="55"/>
      <c r="IH23" s="55"/>
      <c r="II23" s="55"/>
      <c r="IJ23" s="55"/>
      <c r="IK23" s="55"/>
    </row>
    <row r="24" spans="1:245">
      <c r="A24" s="50" t="str">
        <f>'4-Tier'!$B$8&amp; " Preferred Preferred Return"</f>
        <v>Carl Preferred Preferred Return</v>
      </c>
      <c r="B24" s="62">
        <f>'4-Tier'!$C$23</f>
        <v>0.08</v>
      </c>
      <c r="F24" s="54">
        <f t="shared" ref="F24:Y24" si="14">$B$8*F23</f>
        <v>14650</v>
      </c>
      <c r="G24" s="55">
        <f t="shared" si="14"/>
        <v>14650</v>
      </c>
      <c r="H24" s="55">
        <f t="shared" si="14"/>
        <v>14650</v>
      </c>
      <c r="I24" s="55">
        <f t="shared" si="14"/>
        <v>14650</v>
      </c>
      <c r="J24" s="55">
        <f t="shared" si="14"/>
        <v>14650</v>
      </c>
      <c r="K24" s="55">
        <f t="shared" si="14"/>
        <v>14650</v>
      </c>
      <c r="L24" s="55">
        <f t="shared" si="14"/>
        <v>14650</v>
      </c>
      <c r="M24" s="55">
        <f t="shared" si="14"/>
        <v>14392.164999001759</v>
      </c>
      <c r="N24" s="55">
        <f t="shared" si="14"/>
        <v>13984.0805781524</v>
      </c>
      <c r="O24" s="55">
        <f t="shared" si="14"/>
        <v>13461.234396222877</v>
      </c>
      <c r="P24" s="55">
        <f t="shared" si="14"/>
        <v>12811.982062104409</v>
      </c>
      <c r="Q24" s="55">
        <f t="shared" si="14"/>
        <v>12023.673729892846</v>
      </c>
      <c r="R24" s="55">
        <f t="shared" si="14"/>
        <v>11082.571445399828</v>
      </c>
      <c r="S24" s="55">
        <f t="shared" si="14"/>
        <v>9973.759813871704</v>
      </c>
      <c r="T24" s="55">
        <f t="shared" si="14"/>
        <v>8681.0494526173952</v>
      </c>
      <c r="U24" s="55">
        <f t="shared" si="14"/>
        <v>0</v>
      </c>
      <c r="V24" s="55">
        <f t="shared" si="14"/>
        <v>0</v>
      </c>
      <c r="W24" s="55">
        <f t="shared" si="14"/>
        <v>0</v>
      </c>
      <c r="X24" s="55">
        <f t="shared" si="14"/>
        <v>0</v>
      </c>
      <c r="Y24" s="55">
        <f t="shared" si="14"/>
        <v>0</v>
      </c>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c r="HY24" s="55"/>
      <c r="HZ24" s="55"/>
      <c r="IA24" s="55"/>
      <c r="IB24" s="55"/>
      <c r="IC24" s="55"/>
      <c r="ID24" s="55"/>
      <c r="IE24" s="55"/>
      <c r="IF24" s="55"/>
      <c r="IG24" s="55"/>
      <c r="IH24" s="55"/>
      <c r="II24" s="55"/>
      <c r="IJ24" s="55"/>
      <c r="IK24" s="55"/>
    </row>
    <row r="25" spans="1:245">
      <c r="A25" s="50" t="str">
        <f>'4-Tier'!$B$8&amp; " Preferred Return Account"</f>
        <v>Carl Preferred Return Account</v>
      </c>
      <c r="F25" s="54">
        <f>F24+C25-C26</f>
        <v>14650</v>
      </c>
      <c r="G25" s="55">
        <f t="shared" ref="G25:Y25" si="15">G24+F25-F26</f>
        <v>20545.830334465543</v>
      </c>
      <c r="H25" s="55">
        <f t="shared" si="15"/>
        <v>21263.019019439915</v>
      </c>
      <c r="I25" s="55">
        <f t="shared" si="15"/>
        <v>21120.582380099378</v>
      </c>
      <c r="J25" s="55">
        <f t="shared" si="15"/>
        <v>20092.731656714499</v>
      </c>
      <c r="K25" s="55">
        <f t="shared" si="15"/>
        <v>18152.904426763944</v>
      </c>
      <c r="L25" s="55">
        <f t="shared" si="15"/>
        <v>15273.741395050729</v>
      </c>
      <c r="M25" s="55">
        <f t="shared" si="15"/>
        <v>14392.164999001758</v>
      </c>
      <c r="N25" s="55">
        <f t="shared" si="15"/>
        <v>13984.0805781524</v>
      </c>
      <c r="O25" s="55">
        <f t="shared" si="15"/>
        <v>13461.234396222877</v>
      </c>
      <c r="P25" s="55">
        <f t="shared" si="15"/>
        <v>12811.982062104409</v>
      </c>
      <c r="Q25" s="55">
        <f t="shared" si="15"/>
        <v>12023.673729892846</v>
      </c>
      <c r="R25" s="55">
        <f t="shared" si="15"/>
        <v>11082.571445399826</v>
      </c>
      <c r="S25" s="55">
        <f t="shared" si="15"/>
        <v>9973.759813871704</v>
      </c>
      <c r="T25" s="55">
        <f t="shared" si="15"/>
        <v>8681.049452617397</v>
      </c>
      <c r="U25" s="55">
        <f t="shared" si="15"/>
        <v>0</v>
      </c>
      <c r="V25" s="55">
        <f t="shared" si="15"/>
        <v>0</v>
      </c>
      <c r="W25" s="55">
        <f t="shared" si="15"/>
        <v>0</v>
      </c>
      <c r="X25" s="55">
        <f t="shared" si="15"/>
        <v>0</v>
      </c>
      <c r="Y25" s="55">
        <f t="shared" si="15"/>
        <v>0</v>
      </c>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row>
    <row r="26" spans="1:245">
      <c r="A26" s="50" t="str">
        <f>'4-Tier'!$B$8&amp; " Preferred Return Paid"</f>
        <v>Carl Preferred Return Paid</v>
      </c>
      <c r="F26" s="54">
        <f>IF(SUM(F$9,F$17,F$25,F$33,F$41)&gt;0,MIN(F25,F25/SUM(F$9,F$17,F$25,F$33,F$41)*F$5),0)</f>
        <v>8754.1696655344585</v>
      </c>
      <c r="G26" s="55">
        <f t="shared" ref="G26:L26" si="16">IF(SUM(G$9,G$17,G$25,G$33,G$41)&gt;0,MIN(G25,G25/SUM(G$9,G$17,G$25,G$33,G$41)*G$5),0)</f>
        <v>13932.811315025629</v>
      </c>
      <c r="H26" s="55">
        <f t="shared" si="16"/>
        <v>14792.43663934054</v>
      </c>
      <c r="I26" s="55">
        <f t="shared" si="16"/>
        <v>15677.850723384883</v>
      </c>
      <c r="J26" s="55">
        <f t="shared" si="16"/>
        <v>16589.827229950559</v>
      </c>
      <c r="K26" s="55">
        <f t="shared" si="16"/>
        <v>17529.163031713211</v>
      </c>
      <c r="L26" s="55">
        <f t="shared" si="16"/>
        <v>15273.741395050729</v>
      </c>
      <c r="M26" s="55">
        <f>IF(SUM(M$9,M$17,M$25,M$33,M$41)&gt;0,MIN(M25,M25/SUM(M$9,M$17,M$25,M$33,M$41)*M$5),0)</f>
        <v>14392.164999001758</v>
      </c>
      <c r="N26" s="55">
        <f t="shared" ref="N26:Y26" si="17">IF(SUM(N$9,N$17,N$25,N$33,N$41)&gt;0,MIN(N25,N25/SUM(N$9,N$17,N$25,N$33,N$41)*N$5),0)</f>
        <v>13984.0805781524</v>
      </c>
      <c r="O26" s="55">
        <f t="shared" si="17"/>
        <v>13461.234396222877</v>
      </c>
      <c r="P26" s="55">
        <f t="shared" si="17"/>
        <v>12811.982062104409</v>
      </c>
      <c r="Q26" s="55">
        <f t="shared" si="17"/>
        <v>12023.673729892846</v>
      </c>
      <c r="R26" s="55">
        <f t="shared" si="17"/>
        <v>11082.571445399826</v>
      </c>
      <c r="S26" s="55">
        <f t="shared" si="17"/>
        <v>9973.759813871704</v>
      </c>
      <c r="T26" s="55">
        <f t="shared" si="17"/>
        <v>8681.049452617397</v>
      </c>
      <c r="U26" s="55">
        <f t="shared" si="17"/>
        <v>0</v>
      </c>
      <c r="V26" s="55">
        <f t="shared" si="17"/>
        <v>0</v>
      </c>
      <c r="W26" s="55">
        <f t="shared" si="17"/>
        <v>0</v>
      </c>
      <c r="X26" s="55">
        <f t="shared" si="17"/>
        <v>0</v>
      </c>
      <c r="Y26" s="55">
        <f t="shared" si="17"/>
        <v>0</v>
      </c>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row>
    <row r="27" spans="1:245">
      <c r="A27" s="50" t="str">
        <f>'4-Tier'!$B$8&amp; " Equity Repaid"</f>
        <v>Carl Equity Repaid</v>
      </c>
      <c r="F27" s="54">
        <f>IF(SUM(F$7,F$15,F$23,F$31,F$39)&gt;0,MIN(F23,F23/SUM(F$7,F$15,F$23,F$31,F$39)*(F$5-SUM(F$10,F$18,F$26,F$34,F$42))),0)</f>
        <v>0</v>
      </c>
      <c r="G27" s="55">
        <f t="shared" ref="G27:Y27" si="18">IF(SUM(G$7,G$15,G$23,G$31,G$39)&gt;0,MIN(G23,G23/SUM(G$7,G$15,G$23,G$31,G$39)*(G$5-SUM(G$10,G$18,G$26,G$34,G$42))),0)</f>
        <v>0</v>
      </c>
      <c r="H27" s="55">
        <f t="shared" si="18"/>
        <v>-3.637978807091713E-12</v>
      </c>
      <c r="I27" s="55">
        <f t="shared" si="18"/>
        <v>0</v>
      </c>
      <c r="J27" s="55">
        <f t="shared" si="18"/>
        <v>0</v>
      </c>
      <c r="K27" s="55">
        <f t="shared" si="18"/>
        <v>0</v>
      </c>
      <c r="L27" s="55">
        <f t="shared" si="18"/>
        <v>3222.9375124780072</v>
      </c>
      <c r="M27" s="55">
        <f t="shared" si="18"/>
        <v>5101.0552606169813</v>
      </c>
      <c r="N27" s="55">
        <f t="shared" si="18"/>
        <v>6535.5772741190431</v>
      </c>
      <c r="O27" s="55">
        <f t="shared" si="18"/>
        <v>8115.6541764808353</v>
      </c>
      <c r="P27" s="55">
        <f t="shared" si="18"/>
        <v>9853.8541526445606</v>
      </c>
      <c r="Q27" s="55">
        <f t="shared" si="18"/>
        <v>11763.778556162728</v>
      </c>
      <c r="R27" s="55">
        <f t="shared" si="18"/>
        <v>13860.145394101553</v>
      </c>
      <c r="S27" s="55">
        <f t="shared" si="18"/>
        <v>16158.879515678855</v>
      </c>
      <c r="T27" s="55">
        <f t="shared" si="18"/>
        <v>108513.11815771744</v>
      </c>
      <c r="U27" s="55">
        <f t="shared" si="18"/>
        <v>0</v>
      </c>
      <c r="V27" s="55">
        <f t="shared" si="18"/>
        <v>0</v>
      </c>
      <c r="W27" s="55">
        <f t="shared" si="18"/>
        <v>0</v>
      </c>
      <c r="X27" s="55">
        <f t="shared" si="18"/>
        <v>0</v>
      </c>
      <c r="Y27" s="55">
        <f t="shared" si="18"/>
        <v>0</v>
      </c>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c r="HY27" s="55"/>
      <c r="HZ27" s="55"/>
      <c r="IA27" s="55"/>
      <c r="IB27" s="55"/>
      <c r="IC27" s="55"/>
      <c r="ID27" s="55"/>
      <c r="IE27" s="55"/>
      <c r="IF27" s="55"/>
      <c r="IG27" s="55"/>
      <c r="IH27" s="55"/>
      <c r="II27" s="55"/>
      <c r="IJ27" s="55"/>
      <c r="IK27" s="55"/>
    </row>
    <row r="28" spans="1:245">
      <c r="A28" s="50" t="s">
        <v>83</v>
      </c>
      <c r="F28" s="54">
        <f>F26+F27</f>
        <v>8754.1696655344585</v>
      </c>
      <c r="G28" s="55">
        <f>F28+G27+G26</f>
        <v>22686.980980560089</v>
      </c>
      <c r="H28" s="55">
        <f t="shared" ref="H28:Y28" si="19">G28+H27+H26</f>
        <v>37479.417619900625</v>
      </c>
      <c r="I28" s="55">
        <f t="shared" si="19"/>
        <v>53157.268343285512</v>
      </c>
      <c r="J28" s="55">
        <f t="shared" si="19"/>
        <v>69747.095573236074</v>
      </c>
      <c r="K28" s="55">
        <f t="shared" si="19"/>
        <v>87276.258604949282</v>
      </c>
      <c r="L28" s="55">
        <f t="shared" si="19"/>
        <v>105772.93751247802</v>
      </c>
      <c r="M28" s="55">
        <f t="shared" si="19"/>
        <v>125266.15777209676</v>
      </c>
      <c r="N28" s="55">
        <f t="shared" si="19"/>
        <v>145785.8156243682</v>
      </c>
      <c r="O28" s="55">
        <f t="shared" si="19"/>
        <v>167362.7041970719</v>
      </c>
      <c r="P28" s="55">
        <f t="shared" si="19"/>
        <v>190028.54041182087</v>
      </c>
      <c r="Q28" s="55">
        <f t="shared" si="19"/>
        <v>213815.99269787644</v>
      </c>
      <c r="R28" s="55">
        <f t="shared" si="19"/>
        <v>238758.70953737784</v>
      </c>
      <c r="S28" s="55">
        <f t="shared" si="19"/>
        <v>264891.34886692843</v>
      </c>
      <c r="T28" s="55">
        <f t="shared" si="19"/>
        <v>382085.5164772633</v>
      </c>
      <c r="U28" s="55">
        <f t="shared" si="19"/>
        <v>382085.5164772633</v>
      </c>
      <c r="V28" s="55">
        <f t="shared" si="19"/>
        <v>382085.5164772633</v>
      </c>
      <c r="W28" s="55">
        <f t="shared" si="19"/>
        <v>382085.5164772633</v>
      </c>
      <c r="X28" s="55">
        <f t="shared" si="19"/>
        <v>382085.5164772633</v>
      </c>
      <c r="Y28" s="55">
        <f t="shared" si="19"/>
        <v>382085.5164772633</v>
      </c>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row>
    <row r="29" spans="1:245">
      <c r="A29" s="50" t="s">
        <v>24</v>
      </c>
      <c r="B29" s="59">
        <f>MAX(F29:CK29)</f>
        <v>11</v>
      </c>
      <c r="F29" s="54">
        <f>IF(AND(F28&gt;$C23, SUM($C29:C29)=0),F$2,0)</f>
        <v>0</v>
      </c>
      <c r="G29" s="55">
        <f>IF(AND(G28&gt;$C23, SUM($C29:F29)=0),G$2,0)</f>
        <v>0</v>
      </c>
      <c r="H29" s="55">
        <f>IF(AND(H28&gt;$C23, SUM($C29:G29)=0),H$2,0)</f>
        <v>0</v>
      </c>
      <c r="I29" s="55">
        <f>IF(AND(I28&gt;$C23, SUM($C29:H29)=0),I$2,0)</f>
        <v>0</v>
      </c>
      <c r="J29" s="55">
        <f>IF(AND(J28&gt;$C23, SUM($C29:I29)=0),J$2,0)</f>
        <v>0</v>
      </c>
      <c r="K29" s="55">
        <f>IF(AND(K28&gt;$C23, SUM($C29:J29)=0),K$2,0)</f>
        <v>0</v>
      </c>
      <c r="L29" s="55">
        <f>IF(AND(L28&gt;$C23, SUM($C29:K29)=0),L$2,0)</f>
        <v>0</v>
      </c>
      <c r="M29" s="55">
        <f>IF(AND(M28&gt;$C23, SUM($C29:L29)=0),M$2,0)</f>
        <v>0</v>
      </c>
      <c r="N29" s="55">
        <f>IF(AND(N28&gt;$C23, SUM($C29:M29)=0),N$2,0)</f>
        <v>0</v>
      </c>
      <c r="O29" s="55">
        <f>IF(AND(O28&gt;$C23, SUM($C29:N29)=0),O$2,0)</f>
        <v>0</v>
      </c>
      <c r="P29" s="55">
        <f>IF(AND(P28&gt;$C23, SUM($C29:O29)=0),P$2,0)</f>
        <v>11</v>
      </c>
      <c r="Q29" s="55">
        <f>IF(AND(Q28&gt;$C23, SUM($C29:P29)=0),Q$2,0)</f>
        <v>0</v>
      </c>
      <c r="R29" s="55">
        <f>IF(AND(R28&gt;$C23, SUM($C29:Q29)=0),R$2,0)</f>
        <v>0</v>
      </c>
      <c r="S29" s="55">
        <f>IF(AND(S28&gt;$C23, SUM($C29:R29)=0),S$2,0)</f>
        <v>0</v>
      </c>
      <c r="T29" s="55">
        <f>IF(AND(T28&gt;$C23, SUM($C29:S29)=0),T$2,0)</f>
        <v>0</v>
      </c>
      <c r="U29" s="55">
        <f>IF(AND(U28&gt;$C23, SUM($C29:T29)=0),U$2,0)</f>
        <v>0</v>
      </c>
      <c r="V29" s="55">
        <f>IF(AND(V28&gt;$C23, SUM($C29:U29)=0),V$2,0)</f>
        <v>0</v>
      </c>
      <c r="W29" s="55">
        <f>IF(AND(W28&gt;$C23, SUM($C29:V29)=0),W$2,0)</f>
        <v>0</v>
      </c>
      <c r="X29" s="55">
        <f>IF(AND(X28&gt;$C23, SUM($C29:W29)=0),X$2,0)</f>
        <v>0</v>
      </c>
      <c r="Y29" s="55">
        <f>IF(AND(Y28&gt;$C23, SUM($C29:X29)=0),Y$2,0)</f>
        <v>0</v>
      </c>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c r="HY29" s="55"/>
      <c r="HZ29" s="55"/>
      <c r="IA29" s="55"/>
      <c r="IB29" s="55"/>
      <c r="IC29" s="55"/>
      <c r="ID29" s="55"/>
      <c r="IE29" s="55"/>
      <c r="IF29" s="55"/>
      <c r="IG29" s="55"/>
      <c r="IH29" s="55"/>
      <c r="II29" s="55"/>
      <c r="IJ29" s="55"/>
      <c r="IK29" s="55"/>
    </row>
    <row r="30" spans="1:245">
      <c r="F30" s="54"/>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row>
    <row r="31" spans="1:245">
      <c r="A31" s="50" t="str">
        <f>'4-Tier'!$B$9&amp; " Equity"</f>
        <v>Derek Equity</v>
      </c>
      <c r="B31" s="61">
        <f>'4-Tier'!C9</f>
        <v>0.2</v>
      </c>
      <c r="C31" s="59">
        <f>'4-Tier'!D9</f>
        <v>146500</v>
      </c>
      <c r="D31" s="59"/>
      <c r="E31" s="59"/>
      <c r="F31" s="54">
        <f>C31</f>
        <v>146500</v>
      </c>
      <c r="G31" s="55">
        <f>F31-F35</f>
        <v>146500</v>
      </c>
      <c r="H31" s="55">
        <f t="shared" ref="H31:Y31" si="20">G31-G35</f>
        <v>146500</v>
      </c>
      <c r="I31" s="55">
        <f t="shared" si="20"/>
        <v>146500</v>
      </c>
      <c r="J31" s="55">
        <f t="shared" si="20"/>
        <v>146500</v>
      </c>
      <c r="K31" s="55">
        <f t="shared" si="20"/>
        <v>146500</v>
      </c>
      <c r="L31" s="55">
        <f t="shared" si="20"/>
        <v>146500</v>
      </c>
      <c r="M31" s="55">
        <f t="shared" si="20"/>
        <v>143921.64999001758</v>
      </c>
      <c r="N31" s="55">
        <f t="shared" si="20"/>
        <v>139840.80578152399</v>
      </c>
      <c r="O31" s="55">
        <f t="shared" si="20"/>
        <v>134612.34396222874</v>
      </c>
      <c r="P31" s="55">
        <f t="shared" si="20"/>
        <v>128119.82062104407</v>
      </c>
      <c r="Q31" s="55">
        <f t="shared" si="20"/>
        <v>120236.73729892842</v>
      </c>
      <c r="R31" s="55">
        <f t="shared" si="20"/>
        <v>110825.71445399824</v>
      </c>
      <c r="S31" s="55">
        <f t="shared" si="20"/>
        <v>99737.598138717003</v>
      </c>
      <c r="T31" s="55">
        <f t="shared" si="20"/>
        <v>86810.494526173919</v>
      </c>
      <c r="U31" s="55">
        <f t="shared" si="20"/>
        <v>0</v>
      </c>
      <c r="V31" s="55">
        <f t="shared" si="20"/>
        <v>0</v>
      </c>
      <c r="W31" s="55">
        <f t="shared" si="20"/>
        <v>0</v>
      </c>
      <c r="X31" s="55">
        <f t="shared" si="20"/>
        <v>0</v>
      </c>
      <c r="Y31" s="55">
        <f t="shared" si="20"/>
        <v>0</v>
      </c>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row>
    <row r="32" spans="1:245">
      <c r="A32" s="50" t="str">
        <f>'4-Tier'!$B$9&amp; " Preferred Preferred Return"</f>
        <v>Derek Preferred Preferred Return</v>
      </c>
      <c r="B32" s="62">
        <f>'4-Tier'!$C$23</f>
        <v>0.08</v>
      </c>
      <c r="F32" s="54">
        <f t="shared" ref="F32:Y32" si="21">$B$8*F31</f>
        <v>11720</v>
      </c>
      <c r="G32" s="55">
        <f t="shared" si="21"/>
        <v>11720</v>
      </c>
      <c r="H32" s="55">
        <f t="shared" si="21"/>
        <v>11720</v>
      </c>
      <c r="I32" s="55">
        <f t="shared" si="21"/>
        <v>11720</v>
      </c>
      <c r="J32" s="55">
        <f t="shared" si="21"/>
        <v>11720</v>
      </c>
      <c r="K32" s="55">
        <f t="shared" si="21"/>
        <v>11720</v>
      </c>
      <c r="L32" s="55">
        <f t="shared" si="21"/>
        <v>11720</v>
      </c>
      <c r="M32" s="55">
        <f t="shared" si="21"/>
        <v>11513.731999201407</v>
      </c>
      <c r="N32" s="55">
        <f t="shared" si="21"/>
        <v>11187.26446252192</v>
      </c>
      <c r="O32" s="55">
        <f t="shared" si="21"/>
        <v>10768.987516978299</v>
      </c>
      <c r="P32" s="55">
        <f t="shared" si="21"/>
        <v>10249.585649683526</v>
      </c>
      <c r="Q32" s="55">
        <f t="shared" si="21"/>
        <v>9618.9389839142732</v>
      </c>
      <c r="R32" s="55">
        <f t="shared" si="21"/>
        <v>8866.0571563198591</v>
      </c>
      <c r="S32" s="55">
        <f t="shared" si="21"/>
        <v>7979.0078510973608</v>
      </c>
      <c r="T32" s="55">
        <f t="shared" si="21"/>
        <v>6944.8395620939136</v>
      </c>
      <c r="U32" s="55">
        <f t="shared" si="21"/>
        <v>0</v>
      </c>
      <c r="V32" s="55">
        <f t="shared" si="21"/>
        <v>0</v>
      </c>
      <c r="W32" s="55">
        <f t="shared" si="21"/>
        <v>0</v>
      </c>
      <c r="X32" s="55">
        <f t="shared" si="21"/>
        <v>0</v>
      </c>
      <c r="Y32" s="55">
        <f t="shared" si="21"/>
        <v>0</v>
      </c>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row>
    <row r="33" spans="1:245">
      <c r="A33" s="50" t="str">
        <f>'4-Tier'!$B$9&amp; " Preferred Return Account"</f>
        <v>Derek Preferred Return Account</v>
      </c>
      <c r="F33" s="54">
        <f>F32+C33-C34</f>
        <v>11720</v>
      </c>
      <c r="G33" s="55">
        <f t="shared" ref="G33:Y33" si="22">G32+F33-F34</f>
        <v>16436.664267572436</v>
      </c>
      <c r="H33" s="55">
        <f t="shared" si="22"/>
        <v>17010.415215551933</v>
      </c>
      <c r="I33" s="55">
        <f t="shared" si="22"/>
        <v>16896.465904079501</v>
      </c>
      <c r="J33" s="55">
        <f t="shared" si="22"/>
        <v>16074.185325371596</v>
      </c>
      <c r="K33" s="55">
        <f t="shared" si="22"/>
        <v>14522.323541411151</v>
      </c>
      <c r="L33" s="55">
        <f t="shared" si="22"/>
        <v>12218.993116040587</v>
      </c>
      <c r="M33" s="55">
        <f t="shared" si="22"/>
        <v>11513.731999201405</v>
      </c>
      <c r="N33" s="55">
        <f t="shared" si="22"/>
        <v>11187.264462521922</v>
      </c>
      <c r="O33" s="55">
        <f t="shared" si="22"/>
        <v>10768.987516978301</v>
      </c>
      <c r="P33" s="55">
        <f t="shared" si="22"/>
        <v>10249.585649683526</v>
      </c>
      <c r="Q33" s="55">
        <f t="shared" si="22"/>
        <v>9618.938983914275</v>
      </c>
      <c r="R33" s="55">
        <f t="shared" si="22"/>
        <v>8866.057156319861</v>
      </c>
      <c r="S33" s="55">
        <f t="shared" si="22"/>
        <v>7979.0078510973617</v>
      </c>
      <c r="T33" s="55">
        <f t="shared" si="22"/>
        <v>6944.8395620939136</v>
      </c>
      <c r="U33" s="55">
        <f t="shared" si="22"/>
        <v>0</v>
      </c>
      <c r="V33" s="55">
        <f t="shared" si="22"/>
        <v>0</v>
      </c>
      <c r="W33" s="55">
        <f t="shared" si="22"/>
        <v>0</v>
      </c>
      <c r="X33" s="55">
        <f t="shared" si="22"/>
        <v>0</v>
      </c>
      <c r="Y33" s="55">
        <f t="shared" si="22"/>
        <v>0</v>
      </c>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c r="HY33" s="55"/>
      <c r="HZ33" s="55"/>
      <c r="IA33" s="55"/>
      <c r="IB33" s="55"/>
      <c r="IC33" s="55"/>
      <c r="ID33" s="55"/>
      <c r="IE33" s="55"/>
      <c r="IF33" s="55"/>
      <c r="IG33" s="55"/>
      <c r="IH33" s="55"/>
      <c r="II33" s="55"/>
      <c r="IJ33" s="55"/>
      <c r="IK33" s="55"/>
    </row>
    <row r="34" spans="1:245">
      <c r="A34" s="50" t="str">
        <f>'4-Tier'!$B$9&amp; " Preferred Return Paid"</f>
        <v>Derek Preferred Return Paid</v>
      </c>
      <c r="F34" s="54">
        <f>IF(SUM(F$9,F$17,F$25,F$33,F$41)&gt;0,MIN(F33,F33/SUM(F$9,F$17,F$25,F$33,F$41)*F$5),0)</f>
        <v>7003.3357324275657</v>
      </c>
      <c r="G34" s="55">
        <f t="shared" ref="G34:L34" si="23">IF(SUM(G$9,G$17,G$25,G$33,G$41)&gt;0,MIN(G33,G33/SUM(G$9,G$17,G$25,G$33,G$41)*G$5),0)</f>
        <v>11146.249052020503</v>
      </c>
      <c r="H34" s="55">
        <f t="shared" si="23"/>
        <v>11833.949311472432</v>
      </c>
      <c r="I34" s="55">
        <f t="shared" si="23"/>
        <v>12542.280578707905</v>
      </c>
      <c r="J34" s="55">
        <f t="shared" si="23"/>
        <v>13271.861783960445</v>
      </c>
      <c r="K34" s="55">
        <f t="shared" si="23"/>
        <v>14023.330425370565</v>
      </c>
      <c r="L34" s="55">
        <f t="shared" si="23"/>
        <v>12218.993116040587</v>
      </c>
      <c r="M34" s="55">
        <f>IF(SUM(M$9,M$17,M$25,M$33,M$41)&gt;0,MIN(M33,M33/SUM(M$9,M$17,M$25,M$33,M$41)*M$5),0)</f>
        <v>11513.731999201405</v>
      </c>
      <c r="N34" s="55">
        <f t="shared" ref="N34:Y34" si="24">IF(SUM(N$9,N$17,N$25,N$33,N$41)&gt;0,MIN(N33,N33/SUM(N$9,N$17,N$25,N$33,N$41)*N$5),0)</f>
        <v>11187.264462521922</v>
      </c>
      <c r="O34" s="55">
        <f t="shared" si="24"/>
        <v>10768.987516978301</v>
      </c>
      <c r="P34" s="55">
        <f t="shared" si="24"/>
        <v>10249.585649683526</v>
      </c>
      <c r="Q34" s="55">
        <f t="shared" si="24"/>
        <v>9618.938983914275</v>
      </c>
      <c r="R34" s="55">
        <f t="shared" si="24"/>
        <v>8866.057156319861</v>
      </c>
      <c r="S34" s="55">
        <f t="shared" si="24"/>
        <v>7979.0078510973617</v>
      </c>
      <c r="T34" s="55">
        <f t="shared" si="24"/>
        <v>6944.8395620939136</v>
      </c>
      <c r="U34" s="55">
        <f t="shared" si="24"/>
        <v>0</v>
      </c>
      <c r="V34" s="55">
        <f t="shared" si="24"/>
        <v>0</v>
      </c>
      <c r="W34" s="55">
        <f t="shared" si="24"/>
        <v>0</v>
      </c>
      <c r="X34" s="55">
        <f t="shared" si="24"/>
        <v>0</v>
      </c>
      <c r="Y34" s="55">
        <f t="shared" si="24"/>
        <v>0</v>
      </c>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c r="GK34" s="55"/>
      <c r="GL34" s="55"/>
      <c r="GM34" s="55"/>
      <c r="GN34" s="55"/>
      <c r="GO34" s="55"/>
      <c r="GP34" s="55"/>
      <c r="GQ34" s="55"/>
      <c r="GR34" s="55"/>
      <c r="GS34" s="55"/>
      <c r="GT34" s="55"/>
      <c r="GU34" s="55"/>
      <c r="GV34" s="55"/>
      <c r="GW34" s="55"/>
      <c r="GX34" s="55"/>
      <c r="GY34" s="55"/>
      <c r="GZ34" s="55"/>
      <c r="HA34" s="55"/>
      <c r="HB34" s="55"/>
      <c r="HC34" s="55"/>
      <c r="HD34" s="55"/>
      <c r="HE34" s="55"/>
      <c r="HF34" s="55"/>
      <c r="HG34" s="55"/>
      <c r="HH34" s="55"/>
      <c r="HI34" s="55"/>
      <c r="HJ34" s="55"/>
      <c r="HK34" s="55"/>
      <c r="HL34" s="55"/>
      <c r="HM34" s="55"/>
      <c r="HN34" s="55"/>
      <c r="HO34" s="55"/>
      <c r="HP34" s="55"/>
      <c r="HQ34" s="55"/>
      <c r="HR34" s="55"/>
      <c r="HS34" s="55"/>
      <c r="HT34" s="55"/>
      <c r="HU34" s="55"/>
      <c r="HV34" s="55"/>
      <c r="HW34" s="55"/>
      <c r="HX34" s="55"/>
      <c r="HY34" s="55"/>
      <c r="HZ34" s="55"/>
      <c r="IA34" s="55"/>
      <c r="IB34" s="55"/>
      <c r="IC34" s="55"/>
      <c r="ID34" s="55"/>
      <c r="IE34" s="55"/>
      <c r="IF34" s="55"/>
      <c r="IG34" s="55"/>
      <c r="IH34" s="55"/>
      <c r="II34" s="55"/>
      <c r="IJ34" s="55"/>
      <c r="IK34" s="55"/>
    </row>
    <row r="35" spans="1:245">
      <c r="A35" s="50" t="str">
        <f>'4-Tier'!$B$9&amp; " Equity Repaid"</f>
        <v>Derek Equity Repaid</v>
      </c>
      <c r="F35" s="54">
        <f>IF(SUM(F$7,F$15,F$23,F$31,F$39)&gt;0,MIN(F31,F31/SUM(F$7,F$15,F$23,F$31,F$39)*(F$5-SUM(F$10,F$18,F$26,F$34,F$42))),0)</f>
        <v>0</v>
      </c>
      <c r="G35" s="55">
        <f t="shared" ref="G35:Y35" si="25">IF(SUM(G$7,G$15,G$23,G$31,G$39)&gt;0,MIN(G31,G31/SUM(G$7,G$15,G$23,G$31,G$39)*(G$5-SUM(G$10,G$18,G$26,G$34,G$42))),0)</f>
        <v>0</v>
      </c>
      <c r="H35" s="55">
        <f t="shared" si="25"/>
        <v>-2.9103830456733705E-12</v>
      </c>
      <c r="I35" s="55">
        <f t="shared" si="25"/>
        <v>0</v>
      </c>
      <c r="J35" s="55">
        <f t="shared" si="25"/>
        <v>0</v>
      </c>
      <c r="K35" s="55">
        <f t="shared" si="25"/>
        <v>0</v>
      </c>
      <c r="L35" s="55">
        <f t="shared" si="25"/>
        <v>2578.3500099824059</v>
      </c>
      <c r="M35" s="55">
        <f t="shared" si="25"/>
        <v>4080.8442084935846</v>
      </c>
      <c r="N35" s="55">
        <f t="shared" si="25"/>
        <v>5228.461819295233</v>
      </c>
      <c r="O35" s="55">
        <f t="shared" si="25"/>
        <v>6492.5233411846666</v>
      </c>
      <c r="P35" s="55">
        <f t="shared" si="25"/>
        <v>7883.0833221156463</v>
      </c>
      <c r="Q35" s="55">
        <f t="shared" si="25"/>
        <v>9411.0228449301794</v>
      </c>
      <c r="R35" s="55">
        <f t="shared" si="25"/>
        <v>11088.116315281239</v>
      </c>
      <c r="S35" s="55">
        <f t="shared" si="25"/>
        <v>12927.103612543078</v>
      </c>
      <c r="T35" s="55">
        <f t="shared" si="25"/>
        <v>86810.494526173919</v>
      </c>
      <c r="U35" s="55">
        <f t="shared" si="25"/>
        <v>0</v>
      </c>
      <c r="V35" s="55">
        <f t="shared" si="25"/>
        <v>0</v>
      </c>
      <c r="W35" s="55">
        <f t="shared" si="25"/>
        <v>0</v>
      </c>
      <c r="X35" s="55">
        <f t="shared" si="25"/>
        <v>0</v>
      </c>
      <c r="Y35" s="55">
        <f t="shared" si="25"/>
        <v>0</v>
      </c>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5"/>
      <c r="HQ35" s="55"/>
      <c r="HR35" s="55"/>
      <c r="HS35" s="55"/>
      <c r="HT35" s="55"/>
      <c r="HU35" s="55"/>
      <c r="HV35" s="55"/>
      <c r="HW35" s="55"/>
      <c r="HX35" s="55"/>
      <c r="HY35" s="55"/>
      <c r="HZ35" s="55"/>
      <c r="IA35" s="55"/>
      <c r="IB35" s="55"/>
      <c r="IC35" s="55"/>
      <c r="ID35" s="55"/>
      <c r="IE35" s="55"/>
      <c r="IF35" s="55"/>
      <c r="IG35" s="55"/>
      <c r="IH35" s="55"/>
      <c r="II35" s="55"/>
      <c r="IJ35" s="55"/>
      <c r="IK35" s="55"/>
    </row>
    <row r="36" spans="1:245">
      <c r="A36" s="50" t="s">
        <v>83</v>
      </c>
      <c r="F36" s="54">
        <f>F34+F35</f>
        <v>7003.3357324275657</v>
      </c>
      <c r="G36" s="55">
        <f>F36+G35+G34</f>
        <v>18149.584784448067</v>
      </c>
      <c r="H36" s="55">
        <f t="shared" ref="H36:Y36" si="26">G36+H35+H34</f>
        <v>29983.534095920495</v>
      </c>
      <c r="I36" s="55">
        <f t="shared" si="26"/>
        <v>42525.814674628404</v>
      </c>
      <c r="J36" s="55">
        <f t="shared" si="26"/>
        <v>55797.676458588845</v>
      </c>
      <c r="K36" s="55">
        <f t="shared" si="26"/>
        <v>69821.006883959402</v>
      </c>
      <c r="L36" s="55">
        <f t="shared" si="26"/>
        <v>84618.350009982387</v>
      </c>
      <c r="M36" s="55">
        <f t="shared" si="26"/>
        <v>100212.92621767738</v>
      </c>
      <c r="N36" s="55">
        <f t="shared" si="26"/>
        <v>116628.65249949454</v>
      </c>
      <c r="O36" s="55">
        <f t="shared" si="26"/>
        <v>133890.1633576575</v>
      </c>
      <c r="P36" s="55">
        <f t="shared" si="26"/>
        <v>152022.83232945667</v>
      </c>
      <c r="Q36" s="55">
        <f t="shared" si="26"/>
        <v>171052.79415830111</v>
      </c>
      <c r="R36" s="55">
        <f t="shared" si="26"/>
        <v>191006.96762990224</v>
      </c>
      <c r="S36" s="55">
        <f t="shared" si="26"/>
        <v>211913.07909354268</v>
      </c>
      <c r="T36" s="55">
        <f t="shared" si="26"/>
        <v>305668.41318181047</v>
      </c>
      <c r="U36" s="55">
        <f t="shared" si="26"/>
        <v>305668.41318181047</v>
      </c>
      <c r="V36" s="55">
        <f t="shared" si="26"/>
        <v>305668.41318181047</v>
      </c>
      <c r="W36" s="55">
        <f t="shared" si="26"/>
        <v>305668.41318181047</v>
      </c>
      <c r="X36" s="55">
        <f t="shared" si="26"/>
        <v>305668.41318181047</v>
      </c>
      <c r="Y36" s="55">
        <f t="shared" si="26"/>
        <v>305668.41318181047</v>
      </c>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c r="HY36" s="55"/>
      <c r="HZ36" s="55"/>
      <c r="IA36" s="55"/>
      <c r="IB36" s="55"/>
      <c r="IC36" s="55"/>
      <c r="ID36" s="55"/>
      <c r="IE36" s="55"/>
      <c r="IF36" s="55"/>
      <c r="IG36" s="55"/>
      <c r="IH36" s="55"/>
      <c r="II36" s="55"/>
      <c r="IJ36" s="55"/>
      <c r="IK36" s="55"/>
    </row>
    <row r="37" spans="1:245">
      <c r="A37" s="50" t="s">
        <v>24</v>
      </c>
      <c r="B37" s="59">
        <f>MAX(F37:CK37)</f>
        <v>11</v>
      </c>
      <c r="F37" s="54">
        <f>IF(AND(F36&gt;$C31, SUM($C37:C37)=0),F$2,0)</f>
        <v>0</v>
      </c>
      <c r="G37" s="55">
        <f>IF(AND(G36&gt;$C31, SUM($C37:F37)=0),G$2,0)</f>
        <v>0</v>
      </c>
      <c r="H37" s="55">
        <f>IF(AND(H36&gt;$C31, SUM($C37:G37)=0),H$2,0)</f>
        <v>0</v>
      </c>
      <c r="I37" s="55">
        <f>IF(AND(I36&gt;$C31, SUM($C37:H37)=0),I$2,0)</f>
        <v>0</v>
      </c>
      <c r="J37" s="55">
        <f>IF(AND(J36&gt;$C31, SUM($C37:I37)=0),J$2,0)</f>
        <v>0</v>
      </c>
      <c r="K37" s="55">
        <f>IF(AND(K36&gt;$C31, SUM($C37:J37)=0),K$2,0)</f>
        <v>0</v>
      </c>
      <c r="L37" s="55">
        <f>IF(AND(L36&gt;$C31, SUM($C37:K37)=0),L$2,0)</f>
        <v>0</v>
      </c>
      <c r="M37" s="55">
        <f>IF(AND(M36&gt;$C31, SUM($C37:L37)=0),M$2,0)</f>
        <v>0</v>
      </c>
      <c r="N37" s="55">
        <f>IF(AND(N36&gt;$C31, SUM($C37:M37)=0),N$2,0)</f>
        <v>0</v>
      </c>
      <c r="O37" s="55">
        <f>IF(AND(O36&gt;$C31, SUM($C37:N37)=0),O$2,0)</f>
        <v>0</v>
      </c>
      <c r="P37" s="55">
        <f>IF(AND(P36&gt;$C31, SUM($C37:O37)=0),P$2,0)</f>
        <v>11</v>
      </c>
      <c r="Q37" s="55">
        <f>IF(AND(Q36&gt;$C31, SUM($C37:P37)=0),Q$2,0)</f>
        <v>0</v>
      </c>
      <c r="R37" s="55">
        <f>IF(AND(R36&gt;$C31, SUM($C37:Q37)=0),R$2,0)</f>
        <v>0</v>
      </c>
      <c r="S37" s="55">
        <f>IF(AND(S36&gt;$C31, SUM($C37:R37)=0),S$2,0)</f>
        <v>0</v>
      </c>
      <c r="T37" s="55">
        <f>IF(AND(T36&gt;$C31, SUM($C37:S37)=0),T$2,0)</f>
        <v>0</v>
      </c>
      <c r="U37" s="55">
        <f>IF(AND(U36&gt;$C31, SUM($C37:T37)=0),U$2,0)</f>
        <v>0</v>
      </c>
      <c r="V37" s="55">
        <f>IF(AND(V36&gt;$C31, SUM($C37:U37)=0),V$2,0)</f>
        <v>0</v>
      </c>
      <c r="W37" s="55">
        <f>IF(AND(W36&gt;$C31, SUM($C37:V37)=0),W$2,0)</f>
        <v>0</v>
      </c>
      <c r="X37" s="55">
        <f>IF(AND(X36&gt;$C31, SUM($C37:W37)=0),X$2,0)</f>
        <v>0</v>
      </c>
      <c r="Y37" s="55">
        <f>IF(AND(Y36&gt;$C31, SUM($C37:X37)=0),Y$2,0)</f>
        <v>0</v>
      </c>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c r="HY37" s="55"/>
      <c r="HZ37" s="55"/>
      <c r="IA37" s="55"/>
      <c r="IB37" s="55"/>
      <c r="IC37" s="55"/>
      <c r="ID37" s="55"/>
      <c r="IE37" s="55"/>
      <c r="IF37" s="55"/>
      <c r="IG37" s="55"/>
      <c r="IH37" s="55"/>
      <c r="II37" s="55"/>
      <c r="IJ37" s="55"/>
      <c r="IK37" s="55"/>
    </row>
    <row r="38" spans="1:245">
      <c r="F38" s="54"/>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c r="HI38" s="55"/>
      <c r="HJ38" s="55"/>
      <c r="HK38" s="55"/>
      <c r="HL38" s="55"/>
      <c r="HM38" s="55"/>
      <c r="HN38" s="55"/>
      <c r="HO38" s="55"/>
      <c r="HP38" s="55"/>
      <c r="HQ38" s="55"/>
      <c r="HR38" s="55"/>
      <c r="HS38" s="55"/>
      <c r="HT38" s="55"/>
      <c r="HU38" s="55"/>
      <c r="HV38" s="55"/>
      <c r="HW38" s="55"/>
      <c r="HX38" s="55"/>
      <c r="HY38" s="55"/>
      <c r="HZ38" s="55"/>
      <c r="IA38" s="55"/>
      <c r="IB38" s="55"/>
      <c r="IC38" s="55"/>
      <c r="ID38" s="55"/>
      <c r="IE38" s="55"/>
      <c r="IF38" s="55"/>
      <c r="IG38" s="55"/>
      <c r="IH38" s="55"/>
      <c r="II38" s="55"/>
      <c r="IJ38" s="55"/>
      <c r="IK38" s="55"/>
    </row>
    <row r="39" spans="1:245">
      <c r="A39" s="50" t="str">
        <f>'4-Tier'!$B$10&amp; " Equity"</f>
        <v>Elizabeth Equity</v>
      </c>
      <c r="B39" s="61">
        <f>'4-Tier'!C10</f>
        <v>0.15</v>
      </c>
      <c r="C39" s="59">
        <f>'4-Tier'!D10</f>
        <v>109875</v>
      </c>
      <c r="D39" s="59"/>
      <c r="E39" s="59"/>
      <c r="F39" s="54">
        <f>C39</f>
        <v>109875</v>
      </c>
      <c r="G39" s="55">
        <f>F39-F43</f>
        <v>109875</v>
      </c>
      <c r="H39" s="55">
        <f t="shared" ref="H39:Y39" si="27">G39-G43</f>
        <v>109875</v>
      </c>
      <c r="I39" s="55">
        <f t="shared" si="27"/>
        <v>109875</v>
      </c>
      <c r="J39" s="55">
        <f t="shared" si="27"/>
        <v>109875</v>
      </c>
      <c r="K39" s="55">
        <f t="shared" si="27"/>
        <v>109875</v>
      </c>
      <c r="L39" s="55">
        <f t="shared" si="27"/>
        <v>109875</v>
      </c>
      <c r="M39" s="55">
        <f t="shared" si="27"/>
        <v>107941.2374925132</v>
      </c>
      <c r="N39" s="55">
        <f t="shared" si="27"/>
        <v>104880.60433614302</v>
      </c>
      <c r="O39" s="55">
        <f t="shared" si="27"/>
        <v>100959.2579716716</v>
      </c>
      <c r="P39" s="55">
        <f t="shared" si="27"/>
        <v>96089.865465783092</v>
      </c>
      <c r="Q39" s="55">
        <f t="shared" si="27"/>
        <v>90177.552974196355</v>
      </c>
      <c r="R39" s="55">
        <f t="shared" si="27"/>
        <v>83119.28584049872</v>
      </c>
      <c r="S39" s="55">
        <f t="shared" si="27"/>
        <v>74803.198604037781</v>
      </c>
      <c r="T39" s="55">
        <f t="shared" si="27"/>
        <v>65107.870894630469</v>
      </c>
      <c r="U39" s="55">
        <f t="shared" si="27"/>
        <v>0</v>
      </c>
      <c r="V39" s="55">
        <f t="shared" si="27"/>
        <v>0</v>
      </c>
      <c r="W39" s="55">
        <f t="shared" si="27"/>
        <v>0</v>
      </c>
      <c r="X39" s="55">
        <f t="shared" si="27"/>
        <v>0</v>
      </c>
      <c r="Y39" s="55">
        <f t="shared" si="27"/>
        <v>0</v>
      </c>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s="55"/>
      <c r="GZ39" s="55"/>
      <c r="HA39" s="55"/>
      <c r="HB39" s="55"/>
      <c r="HC39" s="55"/>
      <c r="HD39" s="55"/>
      <c r="HE39" s="55"/>
      <c r="HF39" s="55"/>
      <c r="HG39" s="55"/>
      <c r="HH39" s="55"/>
      <c r="HI39" s="55"/>
      <c r="HJ39" s="55"/>
      <c r="HK39" s="55"/>
      <c r="HL39" s="55"/>
      <c r="HM39" s="55"/>
      <c r="HN39" s="55"/>
      <c r="HO39" s="55"/>
      <c r="HP39" s="55"/>
      <c r="HQ39" s="55"/>
      <c r="HR39" s="55"/>
      <c r="HS39" s="55"/>
      <c r="HT39" s="55"/>
      <c r="HU39" s="55"/>
      <c r="HV39" s="55"/>
      <c r="HW39" s="55"/>
      <c r="HX39" s="55"/>
      <c r="HY39" s="55"/>
      <c r="HZ39" s="55"/>
      <c r="IA39" s="55"/>
      <c r="IB39" s="55"/>
      <c r="IC39" s="55"/>
      <c r="ID39" s="55"/>
      <c r="IE39" s="55"/>
      <c r="IF39" s="55"/>
      <c r="IG39" s="55"/>
      <c r="IH39" s="55"/>
      <c r="II39" s="55"/>
      <c r="IJ39" s="55"/>
      <c r="IK39" s="55"/>
    </row>
    <row r="40" spans="1:245">
      <c r="A40" s="50" t="str">
        <f>'4-Tier'!$B$10&amp; " Preferred Preferred Return"</f>
        <v>Elizabeth Preferred Preferred Return</v>
      </c>
      <c r="B40" s="62">
        <f>'4-Tier'!$C$23</f>
        <v>0.08</v>
      </c>
      <c r="F40" s="54">
        <f t="shared" ref="F40:Y40" si="28">$B$8*F39</f>
        <v>8790</v>
      </c>
      <c r="G40" s="55">
        <f t="shared" si="28"/>
        <v>8790</v>
      </c>
      <c r="H40" s="55">
        <f t="shared" si="28"/>
        <v>8790</v>
      </c>
      <c r="I40" s="55">
        <f t="shared" si="28"/>
        <v>8790</v>
      </c>
      <c r="J40" s="55">
        <f t="shared" si="28"/>
        <v>8790</v>
      </c>
      <c r="K40" s="55">
        <f t="shared" si="28"/>
        <v>8790</v>
      </c>
      <c r="L40" s="55">
        <f t="shared" si="28"/>
        <v>8790</v>
      </c>
      <c r="M40" s="55">
        <f t="shared" si="28"/>
        <v>8635.2989994010568</v>
      </c>
      <c r="N40" s="55">
        <f t="shared" si="28"/>
        <v>8390.4483468914423</v>
      </c>
      <c r="O40" s="55">
        <f t="shared" si="28"/>
        <v>8076.7406377337284</v>
      </c>
      <c r="P40" s="55">
        <f t="shared" si="28"/>
        <v>7687.1892372626471</v>
      </c>
      <c r="Q40" s="55">
        <f t="shared" si="28"/>
        <v>7214.2042379357081</v>
      </c>
      <c r="R40" s="55">
        <f t="shared" si="28"/>
        <v>6649.5428672398975</v>
      </c>
      <c r="S40" s="55">
        <f t="shared" si="28"/>
        <v>5984.2558883230222</v>
      </c>
      <c r="T40" s="55">
        <f t="shared" si="28"/>
        <v>5208.6296715704375</v>
      </c>
      <c r="U40" s="55">
        <f t="shared" si="28"/>
        <v>0</v>
      </c>
      <c r="V40" s="55">
        <f t="shared" si="28"/>
        <v>0</v>
      </c>
      <c r="W40" s="55">
        <f t="shared" si="28"/>
        <v>0</v>
      </c>
      <c r="X40" s="55">
        <f t="shared" si="28"/>
        <v>0</v>
      </c>
      <c r="Y40" s="55">
        <f t="shared" si="28"/>
        <v>0</v>
      </c>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c r="HY40" s="55"/>
      <c r="HZ40" s="55"/>
      <c r="IA40" s="55"/>
      <c r="IB40" s="55"/>
      <c r="IC40" s="55"/>
      <c r="ID40" s="55"/>
      <c r="IE40" s="55"/>
      <c r="IF40" s="55"/>
      <c r="IG40" s="55"/>
      <c r="IH40" s="55"/>
      <c r="II40" s="55"/>
      <c r="IJ40" s="55"/>
      <c r="IK40" s="55"/>
    </row>
    <row r="41" spans="1:245">
      <c r="A41" s="50" t="str">
        <f>'4-Tier'!$B$10&amp; " Preferred Return Account"</f>
        <v>Elizabeth Preferred Return Account</v>
      </c>
      <c r="F41" s="54">
        <f>F40+C41-C42</f>
        <v>8790</v>
      </c>
      <c r="G41" s="55">
        <f t="shared" ref="G41:Y41" si="29">G40+F41-F42</f>
        <v>12327.498200679325</v>
      </c>
      <c r="H41" s="55">
        <f t="shared" si="29"/>
        <v>12757.81141166395</v>
      </c>
      <c r="I41" s="55">
        <f t="shared" si="29"/>
        <v>12672.349428059624</v>
      </c>
      <c r="J41" s="55">
        <f t="shared" si="29"/>
        <v>12055.638994028697</v>
      </c>
      <c r="K41" s="55">
        <f t="shared" si="29"/>
        <v>10891.742656058364</v>
      </c>
      <c r="L41" s="55">
        <f t="shared" si="29"/>
        <v>9164.2448370304392</v>
      </c>
      <c r="M41" s="55">
        <f t="shared" si="29"/>
        <v>8635.2989994010586</v>
      </c>
      <c r="N41" s="55">
        <f t="shared" si="29"/>
        <v>8390.4483468914423</v>
      </c>
      <c r="O41" s="55">
        <f t="shared" si="29"/>
        <v>8076.7406377337302</v>
      </c>
      <c r="P41" s="55">
        <f t="shared" si="29"/>
        <v>7687.189237262648</v>
      </c>
      <c r="Q41" s="55">
        <f t="shared" si="29"/>
        <v>7214.2042379357081</v>
      </c>
      <c r="R41" s="55">
        <f t="shared" si="29"/>
        <v>6649.5428672398975</v>
      </c>
      <c r="S41" s="55">
        <f t="shared" si="29"/>
        <v>5984.2558883230213</v>
      </c>
      <c r="T41" s="55">
        <f t="shared" si="29"/>
        <v>5208.6296715704375</v>
      </c>
      <c r="U41" s="55">
        <f t="shared" si="29"/>
        <v>0</v>
      </c>
      <c r="V41" s="55">
        <f t="shared" si="29"/>
        <v>0</v>
      </c>
      <c r="W41" s="55">
        <f t="shared" si="29"/>
        <v>0</v>
      </c>
      <c r="X41" s="55">
        <f t="shared" si="29"/>
        <v>0</v>
      </c>
      <c r="Y41" s="55">
        <f t="shared" si="29"/>
        <v>0</v>
      </c>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5"/>
      <c r="HQ41" s="55"/>
      <c r="HR41" s="55"/>
      <c r="HS41" s="55"/>
      <c r="HT41" s="55"/>
      <c r="HU41" s="55"/>
      <c r="HV41" s="55"/>
      <c r="HW41" s="55"/>
      <c r="HX41" s="55"/>
      <c r="HY41" s="55"/>
      <c r="HZ41" s="55"/>
      <c r="IA41" s="55"/>
      <c r="IB41" s="55"/>
      <c r="IC41" s="55"/>
      <c r="ID41" s="55"/>
      <c r="IE41" s="55"/>
      <c r="IF41" s="55"/>
      <c r="IG41" s="55"/>
      <c r="IH41" s="55"/>
      <c r="II41" s="55"/>
      <c r="IJ41" s="55"/>
      <c r="IK41" s="55"/>
    </row>
    <row r="42" spans="1:245">
      <c r="A42" s="50" t="str">
        <f>'4-Tier'!$B$10&amp; " Preferred Return Paid"</f>
        <v>Elizabeth Preferred Return Paid</v>
      </c>
      <c r="F42" s="54">
        <f>IF(SUM(F$9,F$17,F$25,F$33,F$41)&gt;0,MIN(F41,F41/SUM(F$9,F$17,F$25,F$33,F$41)*F$5),0)</f>
        <v>5252.5017993206748</v>
      </c>
      <c r="G42" s="55">
        <f t="shared" ref="G42:L42" si="30">IF(SUM(G$9,G$17,G$25,G$33,G$41)&gt;0,MIN(G41,G41/SUM(G$9,G$17,G$25,G$33,G$41)*G$5),0)</f>
        <v>8359.6867890153753</v>
      </c>
      <c r="H42" s="55">
        <f t="shared" si="30"/>
        <v>8875.4619836043239</v>
      </c>
      <c r="I42" s="55">
        <f t="shared" si="30"/>
        <v>9406.710434030927</v>
      </c>
      <c r="J42" s="55">
        <f t="shared" si="30"/>
        <v>9953.8963379703328</v>
      </c>
      <c r="K42" s="55">
        <f t="shared" si="30"/>
        <v>10517.497819027923</v>
      </c>
      <c r="L42" s="55">
        <f t="shared" si="30"/>
        <v>9164.2448370304392</v>
      </c>
      <c r="M42" s="55">
        <f>IF(SUM(M$9,M$17,M$25,M$33,M$41)&gt;0,MIN(M41,M41/SUM(M$9,M$17,M$25,M$33,M$41)*M$5),0)</f>
        <v>8635.2989994010586</v>
      </c>
      <c r="N42" s="55">
        <f t="shared" ref="N42:Y42" si="31">IF(SUM(N$9,N$17,N$25,N$33,N$41)&gt;0,MIN(N41,N41/SUM(N$9,N$17,N$25,N$33,N$41)*N$5),0)</f>
        <v>8390.4483468914423</v>
      </c>
      <c r="O42" s="55">
        <f t="shared" si="31"/>
        <v>8076.7406377337302</v>
      </c>
      <c r="P42" s="55">
        <f t="shared" si="31"/>
        <v>7687.189237262648</v>
      </c>
      <c r="Q42" s="55">
        <f t="shared" si="31"/>
        <v>7214.2042379357081</v>
      </c>
      <c r="R42" s="55">
        <f t="shared" si="31"/>
        <v>6649.5428672398975</v>
      </c>
      <c r="S42" s="55">
        <f t="shared" si="31"/>
        <v>5984.2558883230213</v>
      </c>
      <c r="T42" s="55">
        <f t="shared" si="31"/>
        <v>5208.6296715704375</v>
      </c>
      <c r="U42" s="55">
        <f t="shared" si="31"/>
        <v>0</v>
      </c>
      <c r="V42" s="55">
        <f t="shared" si="31"/>
        <v>0</v>
      </c>
      <c r="W42" s="55">
        <f t="shared" si="31"/>
        <v>0</v>
      </c>
      <c r="X42" s="55">
        <f t="shared" si="31"/>
        <v>0</v>
      </c>
      <c r="Y42" s="55">
        <f t="shared" si="31"/>
        <v>0</v>
      </c>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c r="GK42" s="55"/>
      <c r="GL42" s="55"/>
      <c r="GM42" s="55"/>
      <c r="GN42" s="55"/>
      <c r="GO42" s="55"/>
      <c r="GP42" s="55"/>
      <c r="GQ42" s="55"/>
      <c r="GR42" s="55"/>
      <c r="GS42" s="55"/>
      <c r="GT42" s="55"/>
      <c r="GU42" s="55"/>
      <c r="GV42" s="55"/>
      <c r="GW42" s="55"/>
      <c r="GX42" s="55"/>
      <c r="GY42" s="55"/>
      <c r="GZ42" s="55"/>
      <c r="HA42" s="55"/>
      <c r="HB42" s="55"/>
      <c r="HC42" s="55"/>
      <c r="HD42" s="55"/>
      <c r="HE42" s="55"/>
      <c r="HF42" s="55"/>
      <c r="HG42" s="55"/>
      <c r="HH42" s="55"/>
      <c r="HI42" s="55"/>
      <c r="HJ42" s="55"/>
      <c r="HK42" s="55"/>
      <c r="HL42" s="55"/>
      <c r="HM42" s="55"/>
      <c r="HN42" s="55"/>
      <c r="HO42" s="55"/>
      <c r="HP42" s="55"/>
      <c r="HQ42" s="55"/>
      <c r="HR42" s="55"/>
      <c r="HS42" s="55"/>
      <c r="HT42" s="55"/>
      <c r="HU42" s="55"/>
      <c r="HV42" s="55"/>
      <c r="HW42" s="55"/>
      <c r="HX42" s="55"/>
      <c r="HY42" s="55"/>
      <c r="HZ42" s="55"/>
      <c r="IA42" s="55"/>
      <c r="IB42" s="55"/>
      <c r="IC42" s="55"/>
      <c r="ID42" s="55"/>
      <c r="IE42" s="55"/>
      <c r="IF42" s="55"/>
      <c r="IG42" s="55"/>
      <c r="IH42" s="55"/>
      <c r="II42" s="55"/>
      <c r="IJ42" s="55"/>
      <c r="IK42" s="55"/>
    </row>
    <row r="43" spans="1:245">
      <c r="A43" s="50" t="str">
        <f>'4-Tier'!$B$10&amp; " Equity Repaid"</f>
        <v>Elizabeth Equity Repaid</v>
      </c>
      <c r="F43" s="54">
        <f>IF(SUM(F$7,F$15,F$23,F$31,F$39)&gt;0,MIN(F39,F39/SUM(F$7,F$15,F$23,F$31,F$39)*(F$5-SUM(F$10,F$18,F$26,F$34,F$42))),0)</f>
        <v>0</v>
      </c>
      <c r="G43" s="55">
        <f t="shared" ref="G43:Y43" si="32">IF(SUM(G$7,G$15,G$23,G$31,G$39)&gt;0,MIN(G39,G39/SUM(G$7,G$15,G$23,G$31,G$39)*(G$5-SUM(G$10,G$18,G$26,G$34,G$42))),0)</f>
        <v>0</v>
      </c>
      <c r="H43" s="55">
        <f t="shared" si="32"/>
        <v>-2.1827872842550277E-12</v>
      </c>
      <c r="I43" s="55">
        <f t="shared" si="32"/>
        <v>0</v>
      </c>
      <c r="J43" s="55">
        <f t="shared" si="32"/>
        <v>0</v>
      </c>
      <c r="K43" s="55">
        <f t="shared" si="32"/>
        <v>0</v>
      </c>
      <c r="L43" s="55">
        <f t="shared" si="32"/>
        <v>1933.7625074868042</v>
      </c>
      <c r="M43" s="55">
        <f t="shared" si="32"/>
        <v>3060.6331563701888</v>
      </c>
      <c r="N43" s="55">
        <f t="shared" si="32"/>
        <v>3921.3463644714261</v>
      </c>
      <c r="O43" s="55">
        <f t="shared" si="32"/>
        <v>4869.3925058885025</v>
      </c>
      <c r="P43" s="55">
        <f t="shared" si="32"/>
        <v>5912.3124915867375</v>
      </c>
      <c r="Q43" s="55">
        <f t="shared" si="32"/>
        <v>7058.2671336976382</v>
      </c>
      <c r="R43" s="55">
        <f t="shared" si="32"/>
        <v>8316.0872364609331</v>
      </c>
      <c r="S43" s="55">
        <f t="shared" si="32"/>
        <v>9695.3277094073128</v>
      </c>
      <c r="T43" s="55">
        <f t="shared" si="32"/>
        <v>65107.870894630469</v>
      </c>
      <c r="U43" s="55">
        <f t="shared" si="32"/>
        <v>0</v>
      </c>
      <c r="V43" s="55">
        <f t="shared" si="32"/>
        <v>0</v>
      </c>
      <c r="W43" s="55">
        <f t="shared" si="32"/>
        <v>0</v>
      </c>
      <c r="X43" s="55">
        <f t="shared" si="32"/>
        <v>0</v>
      </c>
      <c r="Y43" s="55">
        <f t="shared" si="32"/>
        <v>0</v>
      </c>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row>
    <row r="44" spans="1:245">
      <c r="A44" s="50" t="s">
        <v>83</v>
      </c>
      <c r="F44" s="166">
        <f>F42+F43</f>
        <v>5252.5017993206748</v>
      </c>
      <c r="G44" s="55">
        <f>F44+G43+G42</f>
        <v>13612.18858833605</v>
      </c>
      <c r="H44" s="55">
        <f t="shared" ref="H44:Y44" si="33">G44+H43+H42</f>
        <v>22487.650571940372</v>
      </c>
      <c r="I44" s="55">
        <f t="shared" si="33"/>
        <v>31894.361005971299</v>
      </c>
      <c r="J44" s="55">
        <f t="shared" si="33"/>
        <v>41848.25734394163</v>
      </c>
      <c r="K44" s="55">
        <f t="shared" si="33"/>
        <v>52365.755162969552</v>
      </c>
      <c r="L44" s="55">
        <f t="shared" si="33"/>
        <v>63463.762507486797</v>
      </c>
      <c r="M44" s="55">
        <f t="shared" si="33"/>
        <v>75159.694663258037</v>
      </c>
      <c r="N44" s="55">
        <f t="shared" si="33"/>
        <v>87471.489374620898</v>
      </c>
      <c r="O44" s="55">
        <f t="shared" si="33"/>
        <v>100417.62251824314</v>
      </c>
      <c r="P44" s="55">
        <f t="shared" si="33"/>
        <v>114017.12424709252</v>
      </c>
      <c r="Q44" s="55">
        <f t="shared" si="33"/>
        <v>128289.59561872587</v>
      </c>
      <c r="R44" s="55">
        <f t="shared" si="33"/>
        <v>143255.22572242669</v>
      </c>
      <c r="S44" s="55">
        <f t="shared" si="33"/>
        <v>158934.80932015702</v>
      </c>
      <c r="T44" s="55">
        <f t="shared" si="33"/>
        <v>229251.30988635792</v>
      </c>
      <c r="U44" s="55">
        <f t="shared" si="33"/>
        <v>229251.30988635792</v>
      </c>
      <c r="V44" s="55">
        <f t="shared" si="33"/>
        <v>229251.30988635792</v>
      </c>
      <c r="W44" s="55">
        <f t="shared" si="33"/>
        <v>229251.30988635792</v>
      </c>
      <c r="X44" s="55">
        <f t="shared" si="33"/>
        <v>229251.30988635792</v>
      </c>
      <c r="Y44" s="55">
        <f t="shared" si="33"/>
        <v>229251.30988635792</v>
      </c>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c r="HI44" s="55"/>
      <c r="HJ44" s="55"/>
      <c r="HK44" s="55"/>
      <c r="HL44" s="55"/>
      <c r="HM44" s="55"/>
      <c r="HN44" s="55"/>
      <c r="HO44" s="55"/>
      <c r="HP44" s="55"/>
      <c r="HQ44" s="55"/>
      <c r="HR44" s="55"/>
      <c r="HS44" s="55"/>
      <c r="HT44" s="55"/>
      <c r="HU44" s="55"/>
      <c r="HV44" s="55"/>
      <c r="HW44" s="55"/>
      <c r="HX44" s="55"/>
      <c r="HY44" s="55"/>
      <c r="HZ44" s="55"/>
      <c r="IA44" s="55"/>
      <c r="IB44" s="55"/>
      <c r="IC44" s="55"/>
      <c r="ID44" s="55"/>
      <c r="IE44" s="55"/>
      <c r="IF44" s="55"/>
      <c r="IG44" s="55"/>
      <c r="IH44" s="55"/>
      <c r="II44" s="55"/>
      <c r="IJ44" s="55"/>
      <c r="IK44" s="55"/>
    </row>
    <row r="45" spans="1:245">
      <c r="A45" s="50" t="s">
        <v>24</v>
      </c>
      <c r="B45" s="59">
        <f>MAX(F45:CK45)</f>
        <v>11</v>
      </c>
      <c r="F45" s="166">
        <f>IF(AND(F44&gt;$C39, SUM($C45:C45)=0),F$2,0)</f>
        <v>0</v>
      </c>
      <c r="G45" s="55">
        <f>IF(AND(G44&gt;$C39, SUM($C45:F45)=0),G$2,0)</f>
        <v>0</v>
      </c>
      <c r="H45" s="55">
        <f>IF(AND(H44&gt;$C39, SUM($C45:G45)=0),H$2,0)</f>
        <v>0</v>
      </c>
      <c r="I45" s="55">
        <f>IF(AND(I44&gt;$C39, SUM($C45:H45)=0),I$2,0)</f>
        <v>0</v>
      </c>
      <c r="J45" s="55">
        <f>IF(AND(J44&gt;$C39, SUM($C45:I45)=0),J$2,0)</f>
        <v>0</v>
      </c>
      <c r="K45" s="55">
        <f>IF(AND(K44&gt;$C39, SUM($C45:J45)=0),K$2,0)</f>
        <v>0</v>
      </c>
      <c r="L45" s="55">
        <f>IF(AND(L44&gt;$C39, SUM($C45:K45)=0),L$2,0)</f>
        <v>0</v>
      </c>
      <c r="M45" s="55">
        <f>IF(AND(M44&gt;$C39, SUM($C45:L45)=0),M$2,0)</f>
        <v>0</v>
      </c>
      <c r="N45" s="55">
        <f>IF(AND(N44&gt;$C39, SUM($C45:M45)=0),N$2,0)</f>
        <v>0</v>
      </c>
      <c r="O45" s="55">
        <f>IF(AND(O44&gt;$C39, SUM($C45:N45)=0),O$2,0)</f>
        <v>0</v>
      </c>
      <c r="P45" s="55">
        <f>IF(AND(P44&gt;$C39, SUM($C45:O45)=0),P$2,0)</f>
        <v>11</v>
      </c>
      <c r="Q45" s="55">
        <f>IF(AND(Q44&gt;$C39, SUM($C45:P45)=0),Q$2,0)</f>
        <v>0</v>
      </c>
      <c r="R45" s="55">
        <f>IF(AND(R44&gt;$C39, SUM($C45:Q45)=0),R$2,0)</f>
        <v>0</v>
      </c>
      <c r="S45" s="55">
        <f>IF(AND(S44&gt;$C39, SUM($C45:R45)=0),S$2,0)</f>
        <v>0</v>
      </c>
      <c r="T45" s="55">
        <f>IF(AND(T44&gt;$C39, SUM($C45:S45)=0),T$2,0)</f>
        <v>0</v>
      </c>
      <c r="U45" s="55">
        <f>IF(AND(U44&gt;$C39, SUM($C45:T45)=0),U$2,0)</f>
        <v>0</v>
      </c>
      <c r="V45" s="55">
        <f>IF(AND(V44&gt;$C39, SUM($C45:U45)=0),V$2,0)</f>
        <v>0</v>
      </c>
      <c r="W45" s="55">
        <f>IF(AND(W44&gt;$C39, SUM($C45:V45)=0),W$2,0)</f>
        <v>0</v>
      </c>
      <c r="X45" s="55">
        <f>IF(AND(X44&gt;$C39, SUM($C45:W45)=0),X$2,0)</f>
        <v>0</v>
      </c>
      <c r="Y45" s="55">
        <f>IF(AND(Y44&gt;$C39, SUM($C45:X45)=0),Y$2,0)</f>
        <v>0</v>
      </c>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5"/>
      <c r="DD45" s="55"/>
      <c r="DE45" s="55"/>
      <c r="DF45" s="55"/>
      <c r="DG45" s="55"/>
      <c r="DH45" s="55"/>
      <c r="DI45" s="55"/>
      <c r="DJ45" s="55"/>
      <c r="DK45" s="55"/>
      <c r="DL45" s="55"/>
      <c r="DM45" s="55"/>
      <c r="DN45" s="55"/>
      <c r="DO45" s="55"/>
      <c r="DP45" s="55"/>
      <c r="DQ45" s="55"/>
      <c r="DR45" s="55"/>
      <c r="DS45" s="55"/>
      <c r="DT45" s="55"/>
      <c r="DU45" s="55"/>
      <c r="DV45" s="55"/>
      <c r="DW45" s="55"/>
      <c r="DX45" s="55"/>
      <c r="DY45" s="55"/>
      <c r="DZ45" s="55"/>
      <c r="EA45" s="55"/>
      <c r="EB45" s="55"/>
      <c r="EC45" s="55"/>
      <c r="ED45" s="55"/>
      <c r="EE45" s="55"/>
      <c r="EF45" s="55"/>
      <c r="EG45" s="55"/>
      <c r="EH45" s="55"/>
      <c r="EI45" s="55"/>
      <c r="EJ45" s="55"/>
      <c r="EK45" s="55"/>
      <c r="EL45" s="5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55"/>
      <c r="FX45" s="55"/>
      <c r="FY45" s="55"/>
      <c r="FZ45" s="55"/>
      <c r="GA45" s="55"/>
      <c r="GB45" s="55"/>
      <c r="GC45" s="55"/>
      <c r="GD45" s="55"/>
      <c r="GE45" s="55"/>
      <c r="GF45" s="55"/>
      <c r="GG45" s="55"/>
      <c r="GH45" s="55"/>
      <c r="GI45" s="55"/>
      <c r="GJ45" s="55"/>
      <c r="GK45" s="55"/>
      <c r="GL45" s="55"/>
      <c r="GM45" s="55"/>
      <c r="GN45" s="55"/>
      <c r="GO45" s="55"/>
      <c r="GP45" s="55"/>
      <c r="GQ45" s="55"/>
      <c r="GR45" s="55"/>
      <c r="GS45" s="55"/>
      <c r="GT45" s="55"/>
      <c r="GU45" s="55"/>
      <c r="GV45" s="55"/>
      <c r="GW45" s="55"/>
      <c r="GX45" s="55"/>
      <c r="GY45" s="55"/>
      <c r="GZ45" s="55"/>
      <c r="HA45" s="55"/>
      <c r="HB45" s="55"/>
      <c r="HC45" s="55"/>
      <c r="HD45" s="55"/>
      <c r="HE45" s="55"/>
      <c r="HF45" s="55"/>
      <c r="HG45" s="55"/>
      <c r="HH45" s="55"/>
      <c r="HI45" s="55"/>
      <c r="HJ45" s="55"/>
      <c r="HK45" s="55"/>
      <c r="HL45" s="55"/>
      <c r="HM45" s="55"/>
      <c r="HN45" s="55"/>
      <c r="HO45" s="55"/>
      <c r="HP45" s="55"/>
      <c r="HQ45" s="55"/>
      <c r="HR45" s="55"/>
      <c r="HS45" s="55"/>
      <c r="HT45" s="55"/>
      <c r="HU45" s="55"/>
      <c r="HV45" s="55"/>
      <c r="HW45" s="55"/>
      <c r="HX45" s="55"/>
      <c r="HY45" s="55"/>
      <c r="HZ45" s="55"/>
      <c r="IA45" s="55"/>
      <c r="IB45" s="55"/>
      <c r="IC45" s="55"/>
      <c r="ID45" s="55"/>
      <c r="IE45" s="55"/>
      <c r="IF45" s="55"/>
      <c r="IG45" s="55"/>
      <c r="IH45" s="55"/>
      <c r="II45" s="55"/>
      <c r="IJ45" s="55"/>
      <c r="IK45" s="55"/>
    </row>
    <row r="46" spans="1:245">
      <c r="F46" s="166"/>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5"/>
      <c r="DD46" s="55"/>
      <c r="DE46" s="55"/>
      <c r="DF46" s="55"/>
      <c r="DG46" s="55"/>
      <c r="DH46" s="55"/>
      <c r="DI46" s="55"/>
      <c r="DJ46" s="55"/>
      <c r="DK46" s="55"/>
      <c r="DL46" s="55"/>
      <c r="DM46" s="55"/>
      <c r="DN46" s="55"/>
      <c r="DO46" s="55"/>
      <c r="DP46" s="55"/>
      <c r="DQ46" s="55"/>
      <c r="DR46" s="55"/>
      <c r="DS46" s="55"/>
      <c r="DT46" s="55"/>
      <c r="DU46" s="55"/>
      <c r="DV46" s="55"/>
      <c r="DW46" s="55"/>
      <c r="DX46" s="55"/>
      <c r="DY46" s="55"/>
      <c r="DZ46" s="55"/>
      <c r="EA46" s="55"/>
      <c r="EB46" s="55"/>
      <c r="EC46" s="55"/>
      <c r="ED46" s="55"/>
      <c r="EE46" s="55"/>
      <c r="EF46" s="55"/>
      <c r="EG46" s="55"/>
      <c r="EH46" s="55"/>
      <c r="EI46" s="55"/>
      <c r="EJ46" s="55"/>
      <c r="EK46" s="55"/>
      <c r="EL46" s="55"/>
      <c r="EM46" s="55"/>
      <c r="EN46" s="55"/>
      <c r="EO46" s="55"/>
      <c r="EP46" s="55"/>
      <c r="EQ46" s="55"/>
      <c r="ER46" s="55"/>
      <c r="ES46" s="55"/>
      <c r="ET46" s="55"/>
      <c r="EU46" s="55"/>
      <c r="EV46" s="55"/>
      <c r="EW46" s="55"/>
      <c r="EX46" s="55"/>
      <c r="EY46" s="55"/>
      <c r="EZ46" s="55"/>
      <c r="FA46" s="55"/>
      <c r="FB46" s="55"/>
      <c r="FC46" s="55"/>
      <c r="FD46" s="55"/>
      <c r="FE46" s="55"/>
      <c r="FF46" s="55"/>
      <c r="FG46" s="55"/>
      <c r="FH46" s="55"/>
      <c r="FI46" s="55"/>
      <c r="FJ46" s="55"/>
      <c r="FK46" s="55"/>
      <c r="FL46" s="55"/>
      <c r="FM46" s="55"/>
      <c r="FN46" s="55"/>
      <c r="FO46" s="55"/>
      <c r="FP46" s="55"/>
      <c r="FQ46" s="55"/>
      <c r="FR46" s="55"/>
      <c r="FS46" s="55"/>
      <c r="FT46" s="55"/>
      <c r="FU46" s="55"/>
      <c r="FV46" s="55"/>
      <c r="FW46" s="55"/>
      <c r="FX46" s="55"/>
      <c r="FY46" s="55"/>
      <c r="FZ46" s="55"/>
      <c r="GA46" s="55"/>
      <c r="GB46" s="55"/>
      <c r="GC46" s="55"/>
      <c r="GD46" s="55"/>
      <c r="GE46" s="55"/>
      <c r="GF46" s="55"/>
      <c r="GG46" s="55"/>
      <c r="GH46" s="55"/>
      <c r="GI46" s="55"/>
      <c r="GJ46" s="55"/>
      <c r="GK46" s="55"/>
      <c r="GL46" s="55"/>
      <c r="GM46" s="55"/>
      <c r="GN46" s="55"/>
      <c r="GO46" s="55"/>
      <c r="GP46" s="55"/>
      <c r="GQ46" s="55"/>
      <c r="GR46" s="55"/>
      <c r="GS46" s="55"/>
      <c r="GT46" s="55"/>
      <c r="GU46" s="55"/>
      <c r="GV46" s="55"/>
      <c r="GW46" s="55"/>
      <c r="GX46" s="55"/>
      <c r="GY46" s="55"/>
      <c r="GZ46" s="55"/>
      <c r="HA46" s="55"/>
      <c r="HB46" s="55"/>
      <c r="HC46" s="55"/>
      <c r="HD46" s="55"/>
      <c r="HE46" s="55"/>
      <c r="HF46" s="55"/>
      <c r="HG46" s="55"/>
      <c r="HH46" s="55"/>
      <c r="HI46" s="55"/>
      <c r="HJ46" s="55"/>
      <c r="HK46" s="55"/>
      <c r="HL46" s="55"/>
      <c r="HM46" s="55"/>
      <c r="HN46" s="55"/>
      <c r="HO46" s="55"/>
      <c r="HP46" s="55"/>
      <c r="HQ46" s="55"/>
      <c r="HR46" s="55"/>
      <c r="HS46" s="55"/>
      <c r="HT46" s="55"/>
      <c r="HU46" s="55"/>
      <c r="HV46" s="55"/>
      <c r="HW46" s="55"/>
      <c r="HX46" s="55"/>
      <c r="HY46" s="55"/>
      <c r="HZ46" s="55"/>
      <c r="IA46" s="55"/>
      <c r="IB46" s="55"/>
      <c r="IC46" s="55"/>
      <c r="ID46" s="55"/>
      <c r="IE46" s="55"/>
      <c r="IF46" s="55"/>
      <c r="IG46" s="55"/>
      <c r="IH46" s="55"/>
      <c r="II46" s="55"/>
      <c r="IJ46" s="55"/>
      <c r="IK46" s="55"/>
    </row>
    <row r="47" spans="1:245" s="56" customFormat="1">
      <c r="A47" s="56" t="s">
        <v>25</v>
      </c>
      <c r="F47" s="163">
        <f>F5-SUM(F10:F11,F18:F19,F26:F27,F34:F35,F42:F43)</f>
        <v>0</v>
      </c>
      <c r="G47" s="58">
        <f t="shared" ref="G47:Y47" si="34">G5-SUM(G10:G11,G18:G19,G26:G27,G34:G35,G42:G43)</f>
        <v>0</v>
      </c>
      <c r="H47" s="58">
        <f t="shared" si="34"/>
        <v>0</v>
      </c>
      <c r="I47" s="58">
        <f t="shared" si="34"/>
        <v>0</v>
      </c>
      <c r="J47" s="58">
        <f t="shared" si="34"/>
        <v>0</v>
      </c>
      <c r="K47" s="58">
        <f t="shared" si="34"/>
        <v>0</v>
      </c>
      <c r="L47" s="58">
        <f t="shared" si="34"/>
        <v>0</v>
      </c>
      <c r="M47" s="58">
        <f t="shared" si="34"/>
        <v>0</v>
      </c>
      <c r="N47" s="58">
        <f t="shared" si="34"/>
        <v>0</v>
      </c>
      <c r="O47" s="58">
        <f t="shared" si="34"/>
        <v>0</v>
      </c>
      <c r="P47" s="58">
        <f t="shared" si="34"/>
        <v>0</v>
      </c>
      <c r="Q47" s="58">
        <f t="shared" si="34"/>
        <v>0</v>
      </c>
      <c r="R47" s="58">
        <f t="shared" si="34"/>
        <v>0</v>
      </c>
      <c r="S47" s="58">
        <f t="shared" si="34"/>
        <v>0</v>
      </c>
      <c r="T47" s="58">
        <f t="shared" si="34"/>
        <v>1923078.6328559858</v>
      </c>
      <c r="U47" s="58">
        <f t="shared" si="34"/>
        <v>0</v>
      </c>
      <c r="V47" s="58">
        <f t="shared" si="34"/>
        <v>0</v>
      </c>
      <c r="W47" s="58">
        <f t="shared" si="34"/>
        <v>0</v>
      </c>
      <c r="X47" s="58">
        <f t="shared" si="34"/>
        <v>0</v>
      </c>
      <c r="Y47" s="58">
        <f t="shared" si="34"/>
        <v>0</v>
      </c>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8"/>
      <c r="DD47" s="58"/>
      <c r="DE47" s="58"/>
      <c r="DF47" s="58"/>
      <c r="DG47" s="58"/>
      <c r="DH47" s="58"/>
      <c r="DI47" s="58"/>
      <c r="DJ47" s="58"/>
      <c r="DK47" s="58"/>
      <c r="DL47" s="58"/>
      <c r="DM47" s="58"/>
      <c r="DN47" s="58"/>
      <c r="DO47" s="58"/>
      <c r="DP47" s="58"/>
      <c r="DQ47" s="58"/>
      <c r="DR47" s="58"/>
      <c r="DS47" s="58"/>
      <c r="DT47" s="58"/>
      <c r="DU47" s="58"/>
      <c r="DV47" s="58"/>
      <c r="DW47" s="58"/>
      <c r="DX47" s="58"/>
      <c r="DY47" s="58"/>
      <c r="DZ47" s="58"/>
      <c r="EA47" s="58"/>
      <c r="EB47" s="58"/>
      <c r="EC47" s="58"/>
      <c r="ED47" s="58"/>
      <c r="EE47" s="58"/>
      <c r="EF47" s="58"/>
      <c r="EG47" s="58"/>
      <c r="EH47" s="58"/>
      <c r="EI47" s="58"/>
      <c r="EJ47" s="58"/>
      <c r="EK47" s="58"/>
      <c r="EL47" s="58"/>
      <c r="EM47" s="58"/>
      <c r="EN47" s="58"/>
      <c r="EO47" s="58"/>
      <c r="EP47" s="58"/>
      <c r="EQ47" s="58"/>
      <c r="ER47" s="58"/>
      <c r="ES47" s="58"/>
      <c r="ET47" s="58"/>
      <c r="EU47" s="58"/>
      <c r="EV47" s="58"/>
      <c r="EW47" s="58"/>
      <c r="EX47" s="58"/>
      <c r="EY47" s="58"/>
      <c r="EZ47" s="58"/>
      <c r="FA47" s="58"/>
      <c r="FB47" s="58"/>
      <c r="FC47" s="58"/>
      <c r="FD47" s="58"/>
      <c r="FE47" s="58"/>
      <c r="FF47" s="58"/>
      <c r="FG47" s="58"/>
      <c r="FH47" s="58"/>
      <c r="FI47" s="58"/>
      <c r="FJ47" s="58"/>
      <c r="FK47" s="58"/>
      <c r="FL47" s="58"/>
      <c r="FM47" s="58"/>
      <c r="FN47" s="58"/>
      <c r="FO47" s="58"/>
      <c r="FP47" s="58"/>
      <c r="FQ47" s="58"/>
      <c r="FR47" s="58"/>
      <c r="FS47" s="58"/>
      <c r="FT47" s="58"/>
      <c r="FU47" s="58"/>
      <c r="FV47" s="58"/>
      <c r="FW47" s="58"/>
      <c r="FX47" s="58"/>
      <c r="FY47" s="58"/>
      <c r="FZ47" s="58"/>
      <c r="GA47" s="58"/>
      <c r="GB47" s="58"/>
      <c r="GC47" s="58"/>
      <c r="GD47" s="58"/>
      <c r="GE47" s="58"/>
      <c r="GF47" s="58"/>
      <c r="GG47" s="58"/>
      <c r="GH47" s="58"/>
      <c r="GI47" s="58"/>
      <c r="GJ47" s="58"/>
      <c r="GK47" s="58"/>
      <c r="GL47" s="58"/>
      <c r="GM47" s="58"/>
      <c r="GN47" s="58"/>
      <c r="GO47" s="58"/>
      <c r="GP47" s="58"/>
      <c r="GQ47" s="58"/>
      <c r="GR47" s="58"/>
      <c r="GS47" s="58"/>
      <c r="GT47" s="58"/>
      <c r="GU47" s="58"/>
      <c r="GV47" s="58"/>
      <c r="GW47" s="58"/>
      <c r="GX47" s="58"/>
      <c r="GY47" s="58"/>
      <c r="GZ47" s="58"/>
      <c r="HA47" s="58"/>
      <c r="HB47" s="58"/>
      <c r="HC47" s="58"/>
      <c r="HD47" s="58"/>
      <c r="HE47" s="58"/>
      <c r="HF47" s="58"/>
      <c r="HG47" s="58"/>
      <c r="HH47" s="58"/>
      <c r="HI47" s="58"/>
      <c r="HJ47" s="58"/>
      <c r="HK47" s="58"/>
      <c r="HL47" s="58"/>
      <c r="HM47" s="58"/>
      <c r="HN47" s="58"/>
      <c r="HO47" s="58"/>
      <c r="HP47" s="58"/>
      <c r="HQ47" s="58"/>
      <c r="HR47" s="58"/>
      <c r="HS47" s="58"/>
      <c r="HT47" s="58"/>
      <c r="HU47" s="58"/>
      <c r="HV47" s="58"/>
      <c r="HW47" s="58"/>
      <c r="HX47" s="58"/>
      <c r="HY47" s="58"/>
      <c r="HZ47" s="58"/>
      <c r="IA47" s="58"/>
      <c r="IB47" s="58"/>
      <c r="IC47" s="58"/>
      <c r="ID47" s="58"/>
      <c r="IE47" s="58"/>
      <c r="IF47" s="58"/>
      <c r="IG47" s="58"/>
      <c r="IH47" s="58"/>
      <c r="II47" s="58"/>
      <c r="IJ47" s="58"/>
      <c r="IK47" s="58"/>
    </row>
    <row r="48" spans="1:245">
      <c r="F48" s="166"/>
      <c r="G48" s="55"/>
      <c r="H48" s="55"/>
      <c r="I48" s="55"/>
      <c r="J48" s="55"/>
      <c r="K48" s="55"/>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c r="CC48" s="55"/>
      <c r="CD48" s="55"/>
      <c r="CE48" s="55"/>
      <c r="CF48" s="55"/>
      <c r="CG48" s="55"/>
      <c r="CH48" s="55"/>
      <c r="CI48" s="55"/>
      <c r="CJ48" s="55"/>
      <c r="CK48" s="55"/>
      <c r="CL48" s="55"/>
      <c r="CM48" s="55"/>
      <c r="CN48" s="55"/>
      <c r="CO48" s="55"/>
      <c r="CP48" s="55"/>
      <c r="CQ48" s="55"/>
      <c r="CR48" s="55"/>
      <c r="CS48" s="55"/>
      <c r="CT48" s="55"/>
      <c r="CU48" s="55"/>
      <c r="CV48" s="55"/>
      <c r="CW48" s="55"/>
      <c r="CX48" s="55"/>
      <c r="CY48" s="55"/>
      <c r="CZ48" s="55"/>
      <c r="DA48" s="55"/>
      <c r="DB48" s="55"/>
      <c r="DC48" s="55"/>
      <c r="DD48" s="55"/>
      <c r="DE48" s="55"/>
      <c r="DF48" s="55"/>
      <c r="DG48" s="55"/>
      <c r="DH48" s="55"/>
      <c r="DI48" s="55"/>
      <c r="DJ48" s="55"/>
      <c r="DK48" s="55"/>
      <c r="DL48" s="55"/>
      <c r="DM48" s="55"/>
      <c r="DN48" s="55"/>
      <c r="DO48" s="55"/>
      <c r="DP48" s="55"/>
      <c r="DQ48" s="55"/>
      <c r="DR48" s="55"/>
      <c r="DS48" s="55"/>
      <c r="DT48" s="55"/>
      <c r="DU48" s="55"/>
      <c r="DV48" s="55"/>
      <c r="DW48" s="55"/>
      <c r="DX48" s="55"/>
      <c r="DY48" s="55"/>
      <c r="DZ48" s="55"/>
      <c r="EA48" s="55"/>
      <c r="EB48" s="55"/>
      <c r="EC48" s="55"/>
      <c r="ED48" s="55"/>
      <c r="EE48" s="55"/>
      <c r="EF48" s="55"/>
      <c r="EG48" s="55"/>
      <c r="EH48" s="55"/>
      <c r="EI48" s="55"/>
      <c r="EJ48" s="55"/>
      <c r="EK48" s="55"/>
      <c r="EL48" s="55"/>
      <c r="EM48" s="55"/>
      <c r="EN48" s="55"/>
      <c r="EO48" s="55"/>
      <c r="EP48" s="55"/>
      <c r="EQ48" s="55"/>
      <c r="ER48" s="55"/>
      <c r="ES48" s="55"/>
      <c r="ET48" s="55"/>
      <c r="EU48" s="55"/>
      <c r="EV48" s="55"/>
      <c r="EW48" s="55"/>
      <c r="EX48" s="55"/>
      <c r="EY48" s="55"/>
      <c r="EZ48" s="55"/>
      <c r="FA48" s="55"/>
      <c r="FB48" s="55"/>
      <c r="FC48" s="55"/>
      <c r="FD48" s="55"/>
      <c r="FE48" s="55"/>
      <c r="FF48" s="55"/>
      <c r="FG48" s="55"/>
      <c r="FH48" s="55"/>
      <c r="FI48" s="55"/>
      <c r="FJ48" s="55"/>
      <c r="FK48" s="55"/>
      <c r="FL48" s="55"/>
      <c r="FM48" s="55"/>
      <c r="FN48" s="55"/>
      <c r="FO48" s="55"/>
      <c r="FP48" s="55"/>
      <c r="FQ48" s="55"/>
      <c r="FR48" s="55"/>
      <c r="FS48" s="55"/>
      <c r="FT48" s="55"/>
      <c r="FU48" s="55"/>
      <c r="FV48" s="55"/>
      <c r="FW48" s="55"/>
      <c r="FX48" s="55"/>
      <c r="FY48" s="55"/>
      <c r="FZ48" s="55"/>
      <c r="GA48" s="55"/>
      <c r="GB48" s="55"/>
      <c r="GC48" s="55"/>
      <c r="GD48" s="55"/>
      <c r="GE48" s="55"/>
      <c r="GF48" s="55"/>
      <c r="GG48" s="55"/>
      <c r="GH48" s="55"/>
      <c r="GI48" s="55"/>
      <c r="GJ48" s="55"/>
      <c r="GK48" s="55"/>
      <c r="GL48" s="55"/>
      <c r="GM48" s="55"/>
      <c r="GN48" s="55"/>
      <c r="GO48" s="55"/>
      <c r="GP48" s="55"/>
      <c r="GQ48" s="55"/>
      <c r="GR48" s="55"/>
      <c r="GS48" s="55"/>
      <c r="GT48" s="55"/>
      <c r="GU48" s="55"/>
      <c r="GV48" s="55"/>
      <c r="GW48" s="55"/>
      <c r="GX48" s="55"/>
      <c r="GY48" s="55"/>
      <c r="GZ48" s="55"/>
      <c r="HA48" s="55"/>
      <c r="HB48" s="55"/>
      <c r="HC48" s="55"/>
      <c r="HD48" s="55"/>
      <c r="HE48" s="55"/>
      <c r="HF48" s="55"/>
      <c r="HG48" s="55"/>
      <c r="HH48" s="55"/>
      <c r="HI48" s="55"/>
      <c r="HJ48" s="55"/>
      <c r="HK48" s="55"/>
      <c r="HL48" s="55"/>
      <c r="HM48" s="55"/>
      <c r="HN48" s="55"/>
      <c r="HO48" s="55"/>
      <c r="HP48" s="55"/>
      <c r="HQ48" s="55"/>
      <c r="HR48" s="55"/>
      <c r="HS48" s="55"/>
      <c r="HT48" s="55"/>
      <c r="HU48" s="55"/>
      <c r="HV48" s="55"/>
      <c r="HW48" s="55"/>
      <c r="HX48" s="55"/>
      <c r="HY48" s="55"/>
      <c r="HZ48" s="55"/>
      <c r="IA48" s="55"/>
      <c r="IB48" s="55"/>
      <c r="IC48" s="55"/>
      <c r="ID48" s="55"/>
      <c r="IE48" s="55"/>
      <c r="IF48" s="55"/>
      <c r="IG48" s="55"/>
      <c r="IH48" s="55"/>
      <c r="II48" s="55"/>
      <c r="IJ48" s="55"/>
      <c r="IK48" s="55"/>
    </row>
    <row r="50" spans="1:245" s="64" customFormat="1">
      <c r="A50" s="64" t="s">
        <v>26</v>
      </c>
      <c r="F50" s="167">
        <f>'4-Tier'!C19*'4-Tier'!C29</f>
        <v>1098750</v>
      </c>
      <c r="G50" s="66">
        <f>MAX(0,F50-F51-F52)</f>
        <v>1063733.3213378622</v>
      </c>
      <c r="H50" s="66">
        <f t="shared" ref="H50:Y50" si="35">MAX(0,G50-G51-G52)</f>
        <v>1008002.0760777597</v>
      </c>
      <c r="I50" s="66">
        <f t="shared" si="35"/>
        <v>948832.32952039759</v>
      </c>
      <c r="J50" s="66">
        <f t="shared" si="35"/>
        <v>886120.92662685807</v>
      </c>
      <c r="K50" s="66">
        <f t="shared" si="35"/>
        <v>819761.61770705588</v>
      </c>
      <c r="L50" s="66">
        <f t="shared" si="35"/>
        <v>749644.9655802031</v>
      </c>
      <c r="M50" s="66">
        <f t="shared" si="35"/>
        <v>675658.24995008821</v>
      </c>
      <c r="N50" s="66">
        <f t="shared" si="35"/>
        <v>597685.36891161324</v>
      </c>
      <c r="O50" s="66">
        <f t="shared" si="35"/>
        <v>515606.73750252748</v>
      </c>
      <c r="P50" s="66">
        <f t="shared" si="35"/>
        <v>429299.18321171263</v>
      </c>
      <c r="Q50" s="66">
        <f t="shared" si="35"/>
        <v>338635.83835271676</v>
      </c>
      <c r="R50" s="66">
        <f t="shared" si="35"/>
        <v>243486.02920849447</v>
      </c>
      <c r="S50" s="66">
        <f t="shared" si="35"/>
        <v>143715.16185048898</v>
      </c>
      <c r="T50" s="66">
        <f t="shared" si="35"/>
        <v>39184.604532286743</v>
      </c>
      <c r="U50" s="66">
        <f t="shared" si="35"/>
        <v>0</v>
      </c>
      <c r="V50" s="66">
        <f t="shared" si="35"/>
        <v>0</v>
      </c>
      <c r="W50" s="66">
        <f t="shared" si="35"/>
        <v>0</v>
      </c>
      <c r="X50" s="66">
        <f t="shared" si="35"/>
        <v>0</v>
      </c>
      <c r="Y50" s="66">
        <f t="shared" si="35"/>
        <v>0</v>
      </c>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c r="CC50" s="66"/>
      <c r="CD50" s="66"/>
      <c r="CE50" s="66"/>
      <c r="CF50" s="66"/>
      <c r="CG50" s="66"/>
      <c r="CH50" s="66"/>
      <c r="CI50" s="66"/>
      <c r="CJ50" s="66"/>
      <c r="CK50" s="66"/>
      <c r="CL50" s="66"/>
      <c r="CM50" s="66"/>
      <c r="CN50" s="66"/>
      <c r="CO50" s="66"/>
      <c r="CP50" s="66"/>
      <c r="CQ50" s="66"/>
      <c r="CR50" s="66"/>
      <c r="CS50" s="66"/>
      <c r="CT50" s="66"/>
      <c r="CU50" s="66"/>
      <c r="CV50" s="66"/>
      <c r="CW50" s="66"/>
      <c r="CX50" s="66"/>
      <c r="CY50" s="66"/>
      <c r="CZ50" s="66"/>
      <c r="DA50" s="66"/>
      <c r="DB50" s="66"/>
      <c r="DC50" s="66"/>
      <c r="DD50" s="66"/>
      <c r="DE50" s="66"/>
      <c r="DF50" s="66"/>
      <c r="DG50" s="66"/>
      <c r="DH50" s="66"/>
      <c r="DI50" s="66"/>
      <c r="DJ50" s="66"/>
      <c r="DK50" s="66"/>
      <c r="DL50" s="66"/>
      <c r="DM50" s="66"/>
      <c r="DN50" s="66"/>
      <c r="DO50" s="66"/>
      <c r="DP50" s="66"/>
      <c r="DQ50" s="66"/>
      <c r="DR50" s="66"/>
      <c r="DS50" s="66"/>
      <c r="DT50" s="66"/>
      <c r="DU50" s="66"/>
      <c r="DV50" s="66"/>
      <c r="DW50" s="66"/>
      <c r="DX50" s="66"/>
      <c r="DY50" s="66"/>
      <c r="DZ50" s="66"/>
      <c r="EA50" s="66"/>
      <c r="EB50" s="66"/>
      <c r="EC50" s="66"/>
      <c r="ED50" s="66"/>
      <c r="EE50" s="66"/>
      <c r="EF50" s="66"/>
      <c r="EG50" s="66"/>
      <c r="EH50" s="66"/>
      <c r="EI50" s="66"/>
      <c r="EJ50" s="66"/>
      <c r="EK50" s="66"/>
      <c r="EL50" s="66"/>
      <c r="EM50" s="66"/>
      <c r="EN50" s="66"/>
      <c r="EO50" s="66"/>
      <c r="EP50" s="66"/>
      <c r="EQ50" s="66"/>
      <c r="ER50" s="66"/>
      <c r="ES50" s="66"/>
      <c r="ET50" s="66"/>
      <c r="EU50" s="66"/>
      <c r="EV50" s="66"/>
      <c r="EW50" s="66"/>
      <c r="EX50" s="66"/>
      <c r="EY50" s="66"/>
      <c r="EZ50" s="66"/>
      <c r="FA50" s="66"/>
      <c r="FB50" s="66"/>
      <c r="FC50" s="66"/>
      <c r="FD50" s="66"/>
      <c r="FE50" s="66"/>
      <c r="FF50" s="66"/>
      <c r="FG50" s="66"/>
      <c r="FH50" s="66"/>
      <c r="FI50" s="66"/>
      <c r="FJ50" s="66"/>
      <c r="FK50" s="66"/>
      <c r="FL50" s="66"/>
      <c r="FM50" s="66"/>
      <c r="FN50" s="66"/>
      <c r="FO50" s="66"/>
      <c r="FP50" s="66"/>
      <c r="FQ50" s="66"/>
      <c r="FR50" s="66"/>
      <c r="FS50" s="66"/>
      <c r="FT50" s="66"/>
      <c r="FU50" s="66"/>
      <c r="FV50" s="66"/>
      <c r="FW50" s="66"/>
      <c r="FX50" s="66"/>
      <c r="FY50" s="66"/>
      <c r="FZ50" s="66"/>
      <c r="GA50" s="66"/>
      <c r="GB50" s="66"/>
      <c r="GC50" s="66"/>
      <c r="GD50" s="66"/>
      <c r="GE50" s="66"/>
      <c r="GF50" s="66"/>
      <c r="GG50" s="66"/>
      <c r="GH50" s="66"/>
      <c r="GI50" s="66"/>
      <c r="GJ50" s="66"/>
      <c r="GK50" s="66"/>
      <c r="GL50" s="66"/>
      <c r="GM50" s="66"/>
      <c r="GN50" s="66"/>
      <c r="GO50" s="66"/>
      <c r="GP50" s="66"/>
      <c r="GQ50" s="66"/>
      <c r="GR50" s="66"/>
      <c r="GS50" s="66"/>
      <c r="GT50" s="66"/>
      <c r="GU50" s="66"/>
      <c r="GV50" s="66"/>
      <c r="GW50" s="66"/>
      <c r="GX50" s="66"/>
      <c r="GY50" s="66"/>
      <c r="GZ50" s="66"/>
      <c r="HA50" s="66"/>
      <c r="HB50" s="66"/>
      <c r="HC50" s="66"/>
      <c r="HD50" s="66"/>
      <c r="HE50" s="66"/>
      <c r="HF50" s="66"/>
      <c r="HG50" s="66"/>
      <c r="HH50" s="66"/>
      <c r="HI50" s="66"/>
      <c r="HJ50" s="66"/>
      <c r="HK50" s="66"/>
      <c r="HL50" s="66"/>
      <c r="HM50" s="66"/>
      <c r="HN50" s="66"/>
      <c r="HO50" s="66"/>
      <c r="HP50" s="66"/>
      <c r="HQ50" s="66"/>
      <c r="HR50" s="66"/>
      <c r="HS50" s="66"/>
      <c r="HT50" s="66"/>
      <c r="HU50" s="66"/>
      <c r="HV50" s="66"/>
      <c r="HW50" s="66"/>
      <c r="HX50" s="66"/>
      <c r="HY50" s="66"/>
      <c r="HZ50" s="66"/>
      <c r="IA50" s="66"/>
      <c r="IB50" s="66"/>
      <c r="IC50" s="66"/>
      <c r="ID50" s="66"/>
      <c r="IE50" s="66"/>
      <c r="IF50" s="66"/>
      <c r="IG50" s="66"/>
      <c r="IH50" s="66"/>
      <c r="II50" s="66"/>
      <c r="IJ50" s="66"/>
      <c r="IK50" s="66"/>
    </row>
    <row r="51" spans="1:245">
      <c r="A51" s="50" t="s">
        <v>27</v>
      </c>
      <c r="F51" s="168">
        <f>SUM(F10,F11,F18,F19,F26,F27,F34,F35,F42,F43)</f>
        <v>35016.678662137827</v>
      </c>
      <c r="G51" s="59">
        <f>SUM(G10,G11,G18,G19,G26,G27,G34,G35,G42,G43)</f>
        <v>55731.2452601025</v>
      </c>
      <c r="H51" s="59">
        <f t="shared" ref="H51:Y51" si="36">SUM(H10,H11,H18,H19,H26,H27,H34,H35,H42,H43)</f>
        <v>59169.746557362145</v>
      </c>
      <c r="I51" s="59">
        <f t="shared" si="36"/>
        <v>62711.402893539518</v>
      </c>
      <c r="J51" s="59">
        <f t="shared" si="36"/>
        <v>66359.308919802221</v>
      </c>
      <c r="K51" s="59">
        <f t="shared" si="36"/>
        <v>70116.65212685283</v>
      </c>
      <c r="L51" s="59">
        <f t="shared" si="36"/>
        <v>73986.715630114937</v>
      </c>
      <c r="M51" s="59">
        <f t="shared" si="36"/>
        <v>77972.881038474952</v>
      </c>
      <c r="N51" s="59">
        <f t="shared" si="36"/>
        <v>82078.631409085763</v>
      </c>
      <c r="O51" s="59">
        <f t="shared" si="36"/>
        <v>86307.554290814849</v>
      </c>
      <c r="P51" s="59">
        <f t="shared" si="36"/>
        <v>90663.344858995886</v>
      </c>
      <c r="Q51" s="59">
        <f t="shared" si="36"/>
        <v>95149.809144222294</v>
      </c>
      <c r="R51" s="59">
        <f t="shared" si="36"/>
        <v>99770.867358005504</v>
      </c>
      <c r="S51" s="59">
        <f t="shared" si="36"/>
        <v>104530.55731820223</v>
      </c>
      <c r="T51" s="59">
        <f t="shared" si="36"/>
        <v>468776.67044133926</v>
      </c>
      <c r="U51" s="59">
        <f t="shared" si="36"/>
        <v>0</v>
      </c>
      <c r="V51" s="59">
        <f t="shared" si="36"/>
        <v>0</v>
      </c>
      <c r="W51" s="59">
        <f t="shared" si="36"/>
        <v>0</v>
      </c>
      <c r="X51" s="59">
        <f t="shared" si="36"/>
        <v>0</v>
      </c>
      <c r="Y51" s="59">
        <f t="shared" si="36"/>
        <v>0</v>
      </c>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59"/>
      <c r="BI51" s="59"/>
      <c r="BJ51" s="59"/>
      <c r="BK51" s="59"/>
      <c r="BL51" s="59"/>
      <c r="BM51" s="59"/>
      <c r="BN51" s="59"/>
      <c r="BO51" s="59"/>
      <c r="BP51" s="59"/>
      <c r="BQ51" s="59"/>
      <c r="BR51" s="59"/>
      <c r="BS51" s="59"/>
      <c r="BT51" s="59"/>
      <c r="BU51" s="59"/>
      <c r="BV51" s="59"/>
      <c r="BW51" s="59"/>
      <c r="BX51" s="59"/>
      <c r="BY51" s="59"/>
      <c r="BZ51" s="59"/>
      <c r="CA51" s="59"/>
      <c r="CB51" s="59"/>
      <c r="CC51" s="59"/>
      <c r="CD51" s="59"/>
      <c r="CE51" s="59"/>
      <c r="CF51" s="59"/>
      <c r="CG51" s="59"/>
      <c r="CH51" s="59"/>
      <c r="CI51" s="59"/>
      <c r="CJ51" s="59"/>
      <c r="CK51" s="59"/>
      <c r="CL51" s="59"/>
      <c r="CM51" s="59"/>
      <c r="CN51" s="59"/>
      <c r="CO51" s="59"/>
      <c r="CP51" s="59"/>
      <c r="CQ51" s="59"/>
      <c r="CR51" s="59"/>
      <c r="CS51" s="59"/>
      <c r="CT51" s="59"/>
      <c r="CU51" s="59"/>
      <c r="CV51" s="59"/>
      <c r="CW51" s="59"/>
      <c r="CX51" s="59"/>
      <c r="CY51" s="59"/>
      <c r="CZ51" s="59"/>
      <c r="DA51" s="59"/>
      <c r="DB51" s="59"/>
      <c r="DC51" s="59"/>
      <c r="DD51" s="59"/>
      <c r="DE51" s="59"/>
      <c r="DF51" s="59"/>
      <c r="DG51" s="59"/>
      <c r="DH51" s="59"/>
      <c r="DI51" s="59"/>
      <c r="DJ51" s="59"/>
      <c r="DK51" s="59"/>
      <c r="DL51" s="59"/>
      <c r="DM51" s="59"/>
      <c r="DN51" s="59"/>
      <c r="DO51" s="59"/>
      <c r="DP51" s="59"/>
      <c r="DQ51" s="59"/>
      <c r="DR51" s="59"/>
      <c r="DS51" s="59"/>
      <c r="DT51" s="59"/>
      <c r="DU51" s="59"/>
      <c r="DV51" s="59"/>
      <c r="DW51" s="59"/>
      <c r="DX51" s="59"/>
      <c r="DY51" s="59"/>
      <c r="DZ51" s="59"/>
      <c r="EA51" s="59"/>
      <c r="EB51" s="59"/>
      <c r="EC51" s="59"/>
      <c r="ED51" s="59"/>
      <c r="EE51" s="59"/>
      <c r="EF51" s="59"/>
      <c r="EG51" s="59"/>
      <c r="EH51" s="59"/>
      <c r="EI51" s="59"/>
      <c r="EJ51" s="59"/>
      <c r="EK51" s="59"/>
      <c r="EL51" s="59"/>
      <c r="EM51" s="59"/>
      <c r="EN51" s="59"/>
      <c r="EO51" s="59"/>
      <c r="EP51" s="59"/>
      <c r="EQ51" s="59"/>
      <c r="ER51" s="59"/>
      <c r="ES51" s="59"/>
      <c r="ET51" s="59"/>
      <c r="EU51" s="59"/>
      <c r="EV51" s="59"/>
      <c r="EW51" s="59"/>
      <c r="EX51" s="59"/>
      <c r="EY51" s="59"/>
      <c r="EZ51" s="59"/>
      <c r="FA51" s="59"/>
      <c r="FB51" s="59"/>
      <c r="FC51" s="59"/>
      <c r="FD51" s="59"/>
      <c r="FE51" s="59"/>
      <c r="FF51" s="59"/>
      <c r="FG51" s="59"/>
      <c r="FH51" s="59"/>
      <c r="FI51" s="59"/>
      <c r="FJ51" s="59"/>
      <c r="FK51" s="59"/>
      <c r="FL51" s="59"/>
      <c r="FM51" s="59"/>
      <c r="FN51" s="59"/>
      <c r="FO51" s="59"/>
      <c r="FP51" s="59"/>
      <c r="FQ51" s="59"/>
      <c r="FR51" s="59"/>
      <c r="FS51" s="59"/>
      <c r="FT51" s="59"/>
      <c r="FU51" s="59"/>
      <c r="FV51" s="59"/>
      <c r="FW51" s="59"/>
      <c r="FX51" s="59"/>
      <c r="FY51" s="59"/>
      <c r="FZ51" s="59"/>
      <c r="GA51" s="59"/>
      <c r="GB51" s="59"/>
      <c r="GC51" s="59"/>
      <c r="GD51" s="59"/>
      <c r="GE51" s="59"/>
      <c r="GF51" s="59"/>
      <c r="GG51" s="59"/>
      <c r="GH51" s="59"/>
      <c r="GI51" s="59"/>
      <c r="GJ51" s="59"/>
      <c r="GK51" s="59"/>
      <c r="GL51" s="59"/>
      <c r="GM51" s="59"/>
      <c r="GN51" s="59"/>
      <c r="GO51" s="59"/>
      <c r="GP51" s="59"/>
      <c r="GQ51" s="59"/>
      <c r="GR51" s="59"/>
      <c r="GS51" s="59"/>
      <c r="GT51" s="59"/>
      <c r="GU51" s="59"/>
      <c r="GV51" s="59"/>
      <c r="GW51" s="59"/>
      <c r="GX51" s="59"/>
      <c r="GY51" s="59"/>
      <c r="GZ51" s="59"/>
      <c r="HA51" s="59"/>
      <c r="HB51" s="59"/>
      <c r="HC51" s="59"/>
      <c r="HD51" s="59"/>
      <c r="HE51" s="59"/>
      <c r="HF51" s="59"/>
      <c r="HG51" s="59"/>
      <c r="HH51" s="59"/>
      <c r="HI51" s="59"/>
      <c r="HJ51" s="59"/>
      <c r="HK51" s="59"/>
      <c r="HL51" s="59"/>
      <c r="HM51" s="59"/>
      <c r="HN51" s="59"/>
      <c r="HO51" s="59"/>
      <c r="HP51" s="59"/>
      <c r="HQ51" s="59"/>
      <c r="HR51" s="59"/>
      <c r="HS51" s="59"/>
      <c r="HT51" s="59"/>
      <c r="HU51" s="59"/>
      <c r="HV51" s="59"/>
      <c r="HW51" s="59"/>
      <c r="HX51" s="59"/>
      <c r="HY51" s="59"/>
      <c r="HZ51" s="59"/>
      <c r="IA51" s="59"/>
      <c r="IB51" s="59"/>
      <c r="IC51" s="59"/>
      <c r="ID51" s="59"/>
      <c r="IE51" s="59"/>
      <c r="IF51" s="59"/>
      <c r="IG51" s="59"/>
      <c r="IH51" s="59"/>
      <c r="II51" s="59"/>
      <c r="IJ51" s="59"/>
      <c r="IK51" s="59"/>
    </row>
    <row r="52" spans="1:245">
      <c r="A52" s="50" t="s">
        <v>28</v>
      </c>
      <c r="C52" s="61">
        <f>IF('4-Tier'!D12=2,1,'4-Tier'!C25)</f>
        <v>0.9</v>
      </c>
      <c r="D52" s="61"/>
      <c r="E52" s="61"/>
      <c r="F52" s="166">
        <f>MIN(MAX(0,(F50-F51)),$C$52*F47)</f>
        <v>0</v>
      </c>
      <c r="G52" s="55">
        <f t="shared" ref="G52:Y52" si="37">MIN(MAX(0,(G50-G51)),$C$52*G47)</f>
        <v>0</v>
      </c>
      <c r="H52" s="55">
        <f t="shared" si="37"/>
        <v>0</v>
      </c>
      <c r="I52" s="55">
        <f t="shared" si="37"/>
        <v>0</v>
      </c>
      <c r="J52" s="55">
        <f t="shared" si="37"/>
        <v>0</v>
      </c>
      <c r="K52" s="55">
        <f t="shared" si="37"/>
        <v>0</v>
      </c>
      <c r="L52" s="55">
        <f t="shared" si="37"/>
        <v>0</v>
      </c>
      <c r="M52" s="55">
        <f t="shared" si="37"/>
        <v>0</v>
      </c>
      <c r="N52" s="55">
        <f t="shared" si="37"/>
        <v>0</v>
      </c>
      <c r="O52" s="55">
        <f t="shared" si="37"/>
        <v>0</v>
      </c>
      <c r="P52" s="55">
        <f t="shared" si="37"/>
        <v>0</v>
      </c>
      <c r="Q52" s="55">
        <f t="shared" si="37"/>
        <v>0</v>
      </c>
      <c r="R52" s="55">
        <f t="shared" si="37"/>
        <v>0</v>
      </c>
      <c r="S52" s="55">
        <f t="shared" si="37"/>
        <v>0</v>
      </c>
      <c r="T52" s="55">
        <f t="shared" si="37"/>
        <v>0</v>
      </c>
      <c r="U52" s="55">
        <f t="shared" si="37"/>
        <v>0</v>
      </c>
      <c r="V52" s="55">
        <f t="shared" si="37"/>
        <v>0</v>
      </c>
      <c r="W52" s="55">
        <f t="shared" si="37"/>
        <v>0</v>
      </c>
      <c r="X52" s="55">
        <f t="shared" si="37"/>
        <v>0</v>
      </c>
      <c r="Y52" s="55">
        <f t="shared" si="37"/>
        <v>0</v>
      </c>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c r="DD52" s="55"/>
      <c r="DE52" s="55"/>
      <c r="DF52" s="55"/>
      <c r="DG52" s="55"/>
      <c r="DH52" s="55"/>
      <c r="DI52" s="55"/>
      <c r="DJ52" s="55"/>
      <c r="DK52" s="55"/>
      <c r="DL52" s="55"/>
      <c r="DM52" s="55"/>
      <c r="DN52" s="55"/>
      <c r="DO52" s="55"/>
      <c r="DP52" s="55"/>
      <c r="DQ52" s="55"/>
      <c r="DR52" s="55"/>
      <c r="DS52" s="55"/>
      <c r="DT52" s="55"/>
      <c r="DU52" s="55"/>
      <c r="DV52" s="55"/>
      <c r="DW52" s="55"/>
      <c r="DX52" s="55"/>
      <c r="DY52" s="55"/>
      <c r="DZ52" s="55"/>
      <c r="EA52" s="55"/>
      <c r="EB52" s="55"/>
      <c r="EC52" s="55"/>
      <c r="ED52" s="55"/>
      <c r="EE52" s="55"/>
      <c r="EF52" s="55"/>
      <c r="EG52" s="55"/>
      <c r="EH52" s="55"/>
      <c r="EI52" s="55"/>
      <c r="EJ52" s="55"/>
      <c r="EK52" s="55"/>
      <c r="EL52" s="55"/>
      <c r="EM52" s="55"/>
      <c r="EN52" s="55"/>
      <c r="EO52" s="55"/>
      <c r="EP52" s="55"/>
      <c r="EQ52" s="55"/>
      <c r="ER52" s="55"/>
      <c r="ES52" s="55"/>
      <c r="ET52" s="55"/>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55"/>
      <c r="FX52" s="55"/>
      <c r="FY52" s="55"/>
      <c r="FZ52" s="55"/>
      <c r="GA52" s="55"/>
      <c r="GB52" s="55"/>
      <c r="GC52" s="55"/>
      <c r="GD52" s="55"/>
      <c r="GE52" s="55"/>
      <c r="GF52" s="55"/>
      <c r="GG52" s="55"/>
      <c r="GH52" s="55"/>
      <c r="GI52" s="55"/>
      <c r="GJ52" s="55"/>
      <c r="GK52" s="55"/>
      <c r="GL52" s="55"/>
      <c r="GM52" s="55"/>
      <c r="GN52" s="55"/>
      <c r="GO52" s="55"/>
      <c r="GP52" s="55"/>
      <c r="GQ52" s="55"/>
      <c r="GR52" s="55"/>
      <c r="GS52" s="55"/>
      <c r="GT52" s="55"/>
      <c r="GU52" s="55"/>
      <c r="GV52" s="55"/>
      <c r="GW52" s="55"/>
      <c r="GX52" s="55"/>
      <c r="GY52" s="55"/>
      <c r="GZ52" s="55"/>
      <c r="HA52" s="55"/>
      <c r="HB52" s="55"/>
      <c r="HC52" s="55"/>
      <c r="HD52" s="55"/>
      <c r="HE52" s="55"/>
      <c r="HF52" s="55"/>
      <c r="HG52" s="55"/>
      <c r="HH52" s="55"/>
      <c r="HI52" s="55"/>
      <c r="HJ52" s="55"/>
      <c r="HK52" s="55"/>
      <c r="HL52" s="55"/>
      <c r="HM52" s="55"/>
      <c r="HN52" s="55"/>
      <c r="HO52" s="55"/>
      <c r="HP52" s="55"/>
      <c r="HQ52" s="55"/>
      <c r="HR52" s="55"/>
      <c r="HS52" s="55"/>
      <c r="HT52" s="55"/>
      <c r="HU52" s="55"/>
      <c r="HV52" s="55"/>
      <c r="HW52" s="55"/>
      <c r="HX52" s="55"/>
      <c r="HY52" s="55"/>
      <c r="HZ52" s="55"/>
      <c r="IA52" s="55"/>
      <c r="IB52" s="55"/>
      <c r="IC52" s="55"/>
      <c r="ID52" s="55"/>
      <c r="IE52" s="55"/>
      <c r="IF52" s="55"/>
      <c r="IG52" s="55"/>
      <c r="IH52" s="55"/>
      <c r="II52" s="55"/>
      <c r="IJ52" s="55"/>
      <c r="IK52" s="55"/>
    </row>
    <row r="53" spans="1:245">
      <c r="A53" s="50" t="s">
        <v>29</v>
      </c>
      <c r="C53" s="61">
        <f>1-C52</f>
        <v>9.9999999999999978E-2</v>
      </c>
      <c r="D53" s="61"/>
      <c r="E53" s="61"/>
      <c r="F53" s="166">
        <f>F52/$C$52*$C53</f>
        <v>0</v>
      </c>
      <c r="G53" s="55">
        <f t="shared" ref="G53:Y53" si="38">G52/$C$52*$C53</f>
        <v>0</v>
      </c>
      <c r="H53" s="55">
        <f t="shared" si="38"/>
        <v>0</v>
      </c>
      <c r="I53" s="55">
        <f t="shared" si="38"/>
        <v>0</v>
      </c>
      <c r="J53" s="55">
        <f t="shared" si="38"/>
        <v>0</v>
      </c>
      <c r="K53" s="55">
        <f t="shared" si="38"/>
        <v>0</v>
      </c>
      <c r="L53" s="55">
        <f t="shared" si="38"/>
        <v>0</v>
      </c>
      <c r="M53" s="55">
        <f t="shared" si="38"/>
        <v>0</v>
      </c>
      <c r="N53" s="55">
        <f t="shared" si="38"/>
        <v>0</v>
      </c>
      <c r="O53" s="55">
        <f t="shared" si="38"/>
        <v>0</v>
      </c>
      <c r="P53" s="55">
        <f t="shared" si="38"/>
        <v>0</v>
      </c>
      <c r="Q53" s="55">
        <f t="shared" si="38"/>
        <v>0</v>
      </c>
      <c r="R53" s="55">
        <f t="shared" si="38"/>
        <v>0</v>
      </c>
      <c r="S53" s="55">
        <f t="shared" si="38"/>
        <v>0</v>
      </c>
      <c r="T53" s="55">
        <f t="shared" si="38"/>
        <v>0</v>
      </c>
      <c r="U53" s="55">
        <f t="shared" si="38"/>
        <v>0</v>
      </c>
      <c r="V53" s="55">
        <f t="shared" si="38"/>
        <v>0</v>
      </c>
      <c r="W53" s="55">
        <f t="shared" si="38"/>
        <v>0</v>
      </c>
      <c r="X53" s="55">
        <f t="shared" si="38"/>
        <v>0</v>
      </c>
      <c r="Y53" s="55">
        <f t="shared" si="38"/>
        <v>0</v>
      </c>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55"/>
      <c r="CB53" s="55"/>
      <c r="CC53" s="55"/>
      <c r="CD53" s="55"/>
      <c r="CE53" s="55"/>
      <c r="CF53" s="55"/>
      <c r="CG53" s="55"/>
      <c r="CH53" s="55"/>
      <c r="CI53" s="55"/>
      <c r="CJ53" s="55"/>
      <c r="CK53" s="55"/>
      <c r="CL53" s="55"/>
      <c r="CM53" s="55"/>
      <c r="CN53" s="55"/>
      <c r="CO53" s="55"/>
      <c r="CP53" s="55"/>
      <c r="CQ53" s="55"/>
      <c r="CR53" s="55"/>
      <c r="CS53" s="55"/>
      <c r="CT53" s="55"/>
      <c r="CU53" s="55"/>
      <c r="CV53" s="55"/>
      <c r="CW53" s="55"/>
      <c r="CX53" s="55"/>
      <c r="CY53" s="55"/>
      <c r="CZ53" s="55"/>
      <c r="DA53" s="55"/>
      <c r="DB53" s="55"/>
      <c r="DC53" s="55"/>
      <c r="DD53" s="55"/>
      <c r="DE53" s="55"/>
      <c r="DF53" s="55"/>
      <c r="DG53" s="55"/>
      <c r="DH53" s="55"/>
      <c r="DI53" s="55"/>
      <c r="DJ53" s="55"/>
      <c r="DK53" s="55"/>
      <c r="DL53" s="55"/>
      <c r="DM53" s="55"/>
      <c r="DN53" s="55"/>
      <c r="DO53" s="55"/>
      <c r="DP53" s="55"/>
      <c r="DQ53" s="55"/>
      <c r="DR53" s="55"/>
      <c r="DS53" s="55"/>
      <c r="DT53" s="55"/>
      <c r="DU53" s="55"/>
      <c r="DV53" s="55"/>
      <c r="DW53" s="55"/>
      <c r="DX53" s="55"/>
      <c r="DY53" s="55"/>
      <c r="DZ53" s="55"/>
      <c r="EA53" s="55"/>
      <c r="EB53" s="55"/>
      <c r="EC53" s="55"/>
      <c r="ED53" s="55"/>
      <c r="EE53" s="55"/>
      <c r="EF53" s="55"/>
      <c r="EG53" s="55"/>
      <c r="EH53" s="55"/>
      <c r="EI53" s="55"/>
      <c r="EJ53" s="55"/>
      <c r="EK53" s="55"/>
      <c r="EL53" s="55"/>
      <c r="EM53" s="55"/>
      <c r="EN53" s="55"/>
      <c r="EO53" s="55"/>
      <c r="EP53" s="55"/>
      <c r="EQ53" s="55"/>
      <c r="ER53" s="55"/>
      <c r="ES53" s="55"/>
      <c r="ET53" s="55"/>
      <c r="EU53" s="55"/>
      <c r="EV53" s="55"/>
      <c r="EW53" s="55"/>
      <c r="EX53" s="55"/>
      <c r="EY53" s="55"/>
      <c r="EZ53" s="55"/>
      <c r="FA53" s="55"/>
      <c r="FB53" s="55"/>
      <c r="FC53" s="55"/>
      <c r="FD53" s="55"/>
      <c r="FE53" s="55"/>
      <c r="FF53" s="55"/>
      <c r="FG53" s="55"/>
      <c r="FH53" s="55"/>
      <c r="FI53" s="55"/>
      <c r="FJ53" s="55"/>
      <c r="FK53" s="55"/>
      <c r="FL53" s="55"/>
      <c r="FM53" s="55"/>
      <c r="FN53" s="55"/>
      <c r="FO53" s="55"/>
      <c r="FP53" s="55"/>
      <c r="FQ53" s="55"/>
      <c r="FR53" s="55"/>
      <c r="FS53" s="55"/>
      <c r="FT53" s="55"/>
      <c r="FU53" s="55"/>
      <c r="FV53" s="55"/>
      <c r="FW53" s="55"/>
      <c r="FX53" s="55"/>
      <c r="FY53" s="55"/>
      <c r="FZ53" s="55"/>
      <c r="GA53" s="55"/>
      <c r="GB53" s="55"/>
      <c r="GC53" s="55"/>
      <c r="GD53" s="55"/>
      <c r="GE53" s="55"/>
      <c r="GF53" s="55"/>
      <c r="GG53" s="55"/>
      <c r="GH53" s="55"/>
      <c r="GI53" s="55"/>
      <c r="GJ53" s="55"/>
      <c r="GK53" s="55"/>
      <c r="GL53" s="55"/>
      <c r="GM53" s="55"/>
      <c r="GN53" s="55"/>
      <c r="GO53" s="55"/>
      <c r="GP53" s="55"/>
      <c r="GQ53" s="55"/>
      <c r="GR53" s="55"/>
      <c r="GS53" s="55"/>
      <c r="GT53" s="55"/>
      <c r="GU53" s="55"/>
      <c r="GV53" s="55"/>
      <c r="GW53" s="55"/>
      <c r="GX53" s="55"/>
      <c r="GY53" s="55"/>
      <c r="GZ53" s="55"/>
      <c r="HA53" s="55"/>
      <c r="HB53" s="55"/>
      <c r="HC53" s="55"/>
      <c r="HD53" s="55"/>
      <c r="HE53" s="55"/>
      <c r="HF53" s="55"/>
      <c r="HG53" s="55"/>
      <c r="HH53" s="55"/>
      <c r="HI53" s="55"/>
      <c r="HJ53" s="55"/>
      <c r="HK53" s="55"/>
      <c r="HL53" s="55"/>
      <c r="HM53" s="55"/>
      <c r="HN53" s="55"/>
      <c r="HO53" s="55"/>
      <c r="HP53" s="55"/>
      <c r="HQ53" s="55"/>
      <c r="HR53" s="55"/>
      <c r="HS53" s="55"/>
      <c r="HT53" s="55"/>
      <c r="HU53" s="55"/>
      <c r="HV53" s="55"/>
      <c r="HW53" s="55"/>
      <c r="HX53" s="55"/>
      <c r="HY53" s="55"/>
      <c r="HZ53" s="55"/>
      <c r="IA53" s="55"/>
      <c r="IB53" s="55"/>
      <c r="IC53" s="55"/>
      <c r="ID53" s="55"/>
      <c r="IE53" s="55"/>
      <c r="IF53" s="55"/>
      <c r="IG53" s="55"/>
      <c r="IH53" s="55"/>
      <c r="II53" s="55"/>
      <c r="IJ53" s="55"/>
      <c r="IK53" s="55"/>
    </row>
    <row r="54" spans="1:245">
      <c r="C54" s="61"/>
      <c r="D54" s="61"/>
      <c r="E54" s="61"/>
      <c r="F54" s="166"/>
      <c r="G54" s="55"/>
      <c r="H54" s="55"/>
      <c r="I54" s="55"/>
      <c r="J54" s="55"/>
      <c r="K54" s="55"/>
      <c r="L54" s="55"/>
      <c r="M54" s="55"/>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c r="DD54" s="55"/>
      <c r="DE54" s="55"/>
      <c r="DF54" s="55"/>
      <c r="DG54" s="55"/>
      <c r="DH54" s="55"/>
      <c r="DI54" s="55"/>
      <c r="DJ54" s="55"/>
      <c r="DK54" s="55"/>
      <c r="DL54" s="55"/>
      <c r="DM54" s="55"/>
      <c r="DN54" s="55"/>
      <c r="DO54" s="55"/>
      <c r="DP54" s="55"/>
      <c r="DQ54" s="55"/>
      <c r="DR54" s="55"/>
      <c r="DS54" s="55"/>
      <c r="DT54" s="55"/>
      <c r="DU54" s="55"/>
      <c r="DV54" s="55"/>
      <c r="DW54" s="55"/>
      <c r="DX54" s="55"/>
      <c r="DY54" s="55"/>
      <c r="DZ54" s="55"/>
      <c r="EA54" s="55"/>
      <c r="EB54" s="55"/>
      <c r="EC54" s="55"/>
      <c r="ED54" s="55"/>
      <c r="EE54" s="55"/>
      <c r="EF54" s="55"/>
      <c r="EG54" s="55"/>
      <c r="EH54" s="55"/>
      <c r="EI54" s="55"/>
      <c r="EJ54" s="55"/>
      <c r="EK54" s="55"/>
      <c r="EL54" s="55"/>
      <c r="EM54" s="55"/>
      <c r="EN54" s="55"/>
      <c r="EO54" s="55"/>
      <c r="EP54" s="55"/>
      <c r="EQ54" s="55"/>
      <c r="ER54" s="55"/>
      <c r="ES54" s="55"/>
      <c r="ET54" s="55"/>
      <c r="EU54" s="55"/>
      <c r="EV54" s="55"/>
      <c r="EW54" s="55"/>
      <c r="EX54" s="55"/>
      <c r="EY54" s="55"/>
      <c r="EZ54" s="55"/>
      <c r="FA54" s="55"/>
      <c r="FB54" s="55"/>
      <c r="FC54" s="55"/>
      <c r="FD54" s="55"/>
      <c r="FE54" s="55"/>
      <c r="FF54" s="55"/>
      <c r="FG54" s="55"/>
      <c r="FH54" s="55"/>
      <c r="FI54" s="55"/>
      <c r="FJ54" s="55"/>
      <c r="FK54" s="55"/>
      <c r="FL54" s="55"/>
      <c r="FM54" s="55"/>
      <c r="FN54" s="55"/>
      <c r="FO54" s="55"/>
      <c r="FP54" s="55"/>
      <c r="FQ54" s="55"/>
      <c r="FR54" s="55"/>
      <c r="FS54" s="55"/>
      <c r="FT54" s="55"/>
      <c r="FU54" s="55"/>
      <c r="FV54" s="55"/>
      <c r="FW54" s="55"/>
      <c r="FX54" s="55"/>
      <c r="FY54" s="55"/>
      <c r="FZ54" s="55"/>
      <c r="GA54" s="55"/>
      <c r="GB54" s="55"/>
      <c r="GC54" s="55"/>
      <c r="GD54" s="55"/>
      <c r="GE54" s="55"/>
      <c r="GF54" s="55"/>
      <c r="GG54" s="55"/>
      <c r="GH54" s="55"/>
      <c r="GI54" s="55"/>
      <c r="GJ54" s="55"/>
      <c r="GK54" s="55"/>
      <c r="GL54" s="55"/>
      <c r="GM54" s="55"/>
      <c r="GN54" s="55"/>
      <c r="GO54" s="55"/>
      <c r="GP54" s="55"/>
      <c r="GQ54" s="55"/>
      <c r="GR54" s="55"/>
      <c r="GS54" s="55"/>
      <c r="GT54" s="55"/>
      <c r="GU54" s="55"/>
      <c r="GV54" s="55"/>
      <c r="GW54" s="55"/>
      <c r="GX54" s="55"/>
      <c r="GY54" s="55"/>
      <c r="GZ54" s="55"/>
      <c r="HA54" s="55"/>
      <c r="HB54" s="55"/>
      <c r="HC54" s="55"/>
      <c r="HD54" s="55"/>
      <c r="HE54" s="55"/>
      <c r="HF54" s="55"/>
      <c r="HG54" s="55"/>
      <c r="HH54" s="55"/>
      <c r="HI54" s="55"/>
      <c r="HJ54" s="55"/>
      <c r="HK54" s="55"/>
      <c r="HL54" s="55"/>
      <c r="HM54" s="55"/>
      <c r="HN54" s="55"/>
      <c r="HO54" s="55"/>
      <c r="HP54" s="55"/>
      <c r="HQ54" s="55"/>
      <c r="HR54" s="55"/>
      <c r="HS54" s="55"/>
      <c r="HT54" s="55"/>
      <c r="HU54" s="55"/>
      <c r="HV54" s="55"/>
      <c r="HW54" s="55"/>
      <c r="HX54" s="55"/>
      <c r="HY54" s="55"/>
      <c r="HZ54" s="55"/>
      <c r="IA54" s="55"/>
      <c r="IB54" s="55"/>
      <c r="IC54" s="55"/>
      <c r="ID54" s="55"/>
      <c r="IE54" s="55"/>
      <c r="IF54" s="55"/>
      <c r="IG54" s="55"/>
      <c r="IH54" s="55"/>
      <c r="II54" s="55"/>
      <c r="IJ54" s="55"/>
      <c r="IK54" s="55"/>
    </row>
    <row r="55" spans="1:245">
      <c r="A55" s="50" t="s">
        <v>30</v>
      </c>
      <c r="C55" s="61"/>
      <c r="D55" s="61"/>
      <c r="E55" s="61"/>
      <c r="F55" s="166">
        <f>'4-Tier'!C19*(1+'4-Tier'!C28)</f>
        <v>820400.00000000012</v>
      </c>
      <c r="G55" s="55">
        <f>MAX(0,(F55-F56-F57)*(1+'4-Tier'!$C$28))</f>
        <v>879629.31989840581</v>
      </c>
      <c r="H55" s="55">
        <f>MAX(0,(G55-G56-G57)*(1+'4-Tier'!$C$28))</f>
        <v>922765.84359489987</v>
      </c>
      <c r="I55" s="55">
        <f>MAX(0,(H55-H56-H57)*(1+'4-Tier'!$C$28))</f>
        <v>967227.62868204236</v>
      </c>
      <c r="J55" s="55">
        <f>MAX(0,(I55-I56-I57)*(1+'4-Tier'!$C$28))</f>
        <v>1013058.1728831233</v>
      </c>
      <c r="K55" s="55">
        <f>MAX(0,(J55-J56-J57)*(1+'4-Tier'!$C$28))</f>
        <v>1060302.7276389196</v>
      </c>
      <c r="L55" s="55">
        <f>MAX(0,(K55-K56-K57)*(1+'4-Tier'!$C$28))</f>
        <v>1109008.4045735148</v>
      </c>
      <c r="M55" s="55">
        <f>MAX(0,(L55-L56-L57)*(1+'4-Tier'!$C$28))</f>
        <v>1159224.2916166079</v>
      </c>
      <c r="N55" s="55">
        <f>MAX(0,(M55-M56-M57)*(1+'4-Tier'!$C$28))</f>
        <v>1211001.579847509</v>
      </c>
      <c r="O55" s="55">
        <f>MAX(0,(N55-N56-N57)*(1+'4-Tier'!$C$28))</f>
        <v>1264393.7022510341</v>
      </c>
      <c r="P55" s="55">
        <f>MAX(0,(O55-O56-O57)*(1+'4-Tier'!$C$28))</f>
        <v>1319456.4857154458</v>
      </c>
      <c r="Q55" s="55">
        <f>MAX(0,(P55-P56-P57)*(1+'4-Tier'!$C$28))</f>
        <v>1376248.317759224</v>
      </c>
      <c r="R55" s="55">
        <f>MAX(0,(Q55-Q56-Q57)*(1+'4-Tier'!$C$28))</f>
        <v>1434830.3296488018</v>
      </c>
      <c r="S55" s="55">
        <f>MAX(0,(R55-R56-R57)*(1+'4-Tier'!$C$28))</f>
        <v>1495266.5977656918</v>
      </c>
      <c r="T55" s="55">
        <f>MAX(0,(S55-S56-S57)*(1+'4-Tier'!$C$28))</f>
        <v>1557624.3653011885</v>
      </c>
      <c r="U55" s="55">
        <f>MAX(0,(T55-T56-T57)*(1+'4-Tier'!$C$28))</f>
        <v>0</v>
      </c>
      <c r="V55" s="55">
        <f>MAX(0,(U55-U56-U57)*(1+'4-Tier'!$C$28))</f>
        <v>0</v>
      </c>
      <c r="W55" s="55">
        <f>MAX(0,(V55-V56-V57)*(1+'4-Tier'!$C$28))</f>
        <v>0</v>
      </c>
      <c r="X55" s="55">
        <f>MAX(0,(W55-W56-W57)*(1+'4-Tier'!$C$28))</f>
        <v>0</v>
      </c>
      <c r="Y55" s="55">
        <f>MAX(0,(X55-X56-X57)*(1+'4-Tier'!$C$28))</f>
        <v>0</v>
      </c>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c r="BZ55" s="55"/>
      <c r="CA55" s="55"/>
      <c r="CB55" s="55"/>
      <c r="CC55" s="55"/>
      <c r="CD55" s="55"/>
      <c r="CE55" s="55"/>
      <c r="CF55" s="55"/>
      <c r="CG55" s="55"/>
      <c r="CH55" s="55"/>
      <c r="CI55" s="55"/>
      <c r="CJ55" s="55"/>
      <c r="CK55" s="55"/>
      <c r="CL55" s="55"/>
      <c r="CM55" s="55"/>
      <c r="CN55" s="55"/>
      <c r="CO55" s="55"/>
      <c r="CP55" s="55"/>
      <c r="CQ55" s="55"/>
      <c r="CR55" s="55"/>
      <c r="CS55" s="55"/>
      <c r="CT55" s="55"/>
      <c r="CU55" s="55"/>
      <c r="CV55" s="55"/>
      <c r="CW55" s="55"/>
      <c r="CX55" s="55"/>
      <c r="CY55" s="55"/>
      <c r="CZ55" s="55"/>
      <c r="DA55" s="55"/>
      <c r="DB55" s="55"/>
      <c r="DC55" s="55"/>
      <c r="DD55" s="55"/>
      <c r="DE55" s="55"/>
      <c r="DF55" s="55"/>
      <c r="DG55" s="55"/>
      <c r="DH55" s="55"/>
      <c r="DI55" s="55"/>
      <c r="DJ55" s="55"/>
      <c r="DK55" s="55"/>
      <c r="DL55" s="55"/>
      <c r="DM55" s="55"/>
      <c r="DN55" s="55"/>
      <c r="DO55" s="55"/>
      <c r="DP55" s="55"/>
      <c r="DQ55" s="55"/>
      <c r="DR55" s="55"/>
      <c r="DS55" s="55"/>
      <c r="DT55" s="55"/>
      <c r="DU55" s="55"/>
      <c r="DV55" s="55"/>
      <c r="DW55" s="55"/>
      <c r="DX55" s="55"/>
      <c r="DY55" s="55"/>
      <c r="DZ55" s="55"/>
      <c r="EA55" s="55"/>
      <c r="EB55" s="55"/>
      <c r="EC55" s="55"/>
      <c r="ED55" s="55"/>
      <c r="EE55" s="55"/>
      <c r="EF55" s="55"/>
      <c r="EG55" s="55"/>
      <c r="EH55" s="55"/>
      <c r="EI55" s="55"/>
      <c r="EJ55" s="55"/>
      <c r="EK55" s="55"/>
      <c r="EL55" s="55"/>
      <c r="EM55" s="55"/>
      <c r="EN55" s="55"/>
      <c r="EO55" s="55"/>
      <c r="EP55" s="55"/>
      <c r="EQ55" s="55"/>
      <c r="ER55" s="55"/>
      <c r="ES55" s="55"/>
      <c r="ET55" s="55"/>
      <c r="EU55" s="55"/>
      <c r="EV55" s="55"/>
      <c r="EW55" s="55"/>
      <c r="EX55" s="55"/>
      <c r="EY55" s="55"/>
      <c r="EZ55" s="55"/>
      <c r="FA55" s="55"/>
      <c r="FB55" s="55"/>
      <c r="FC55" s="55"/>
      <c r="FD55" s="55"/>
      <c r="FE55" s="55"/>
      <c r="FF55" s="55"/>
      <c r="FG55" s="55"/>
      <c r="FH55" s="55"/>
      <c r="FI55" s="55"/>
      <c r="FJ55" s="55"/>
      <c r="FK55" s="55"/>
      <c r="FL55" s="55"/>
      <c r="FM55" s="55"/>
      <c r="FN55" s="55"/>
      <c r="FO55" s="55"/>
      <c r="FP55" s="55"/>
      <c r="FQ55" s="55"/>
      <c r="FR55" s="55"/>
      <c r="FS55" s="55"/>
      <c r="FT55" s="55"/>
      <c r="FU55" s="55"/>
      <c r="FV55" s="55"/>
      <c r="FW55" s="55"/>
      <c r="FX55" s="55"/>
      <c r="FY55" s="55"/>
      <c r="FZ55" s="55"/>
      <c r="GA55" s="55"/>
      <c r="GB55" s="55"/>
      <c r="GC55" s="55"/>
      <c r="GD55" s="55"/>
      <c r="GE55" s="55"/>
      <c r="GF55" s="55"/>
      <c r="GG55" s="55"/>
      <c r="GH55" s="55"/>
      <c r="GI55" s="55"/>
      <c r="GJ55" s="55"/>
      <c r="GK55" s="55"/>
      <c r="GL55" s="55"/>
      <c r="GM55" s="55"/>
      <c r="GN55" s="55"/>
      <c r="GO55" s="55"/>
      <c r="GP55" s="55"/>
      <c r="GQ55" s="55"/>
      <c r="GR55" s="55"/>
      <c r="GS55" s="55"/>
      <c r="GT55" s="55"/>
      <c r="GU55" s="55"/>
      <c r="GV55" s="55"/>
      <c r="GW55" s="55"/>
      <c r="GX55" s="55"/>
      <c r="GY55" s="55"/>
      <c r="GZ55" s="55"/>
      <c r="HA55" s="55"/>
      <c r="HB55" s="55"/>
      <c r="HC55" s="55"/>
      <c r="HD55" s="55"/>
      <c r="HE55" s="55"/>
      <c r="HF55" s="55"/>
      <c r="HG55" s="55"/>
      <c r="HH55" s="55"/>
      <c r="HI55" s="55"/>
      <c r="HJ55" s="55"/>
      <c r="HK55" s="55"/>
      <c r="HL55" s="55"/>
      <c r="HM55" s="55"/>
      <c r="HN55" s="55"/>
      <c r="HO55" s="55"/>
      <c r="HP55" s="55"/>
      <c r="HQ55" s="55"/>
      <c r="HR55" s="55"/>
      <c r="HS55" s="55"/>
      <c r="HT55" s="55"/>
      <c r="HU55" s="55"/>
      <c r="HV55" s="55"/>
      <c r="HW55" s="55"/>
      <c r="HX55" s="55"/>
      <c r="HY55" s="55"/>
      <c r="HZ55" s="55"/>
      <c r="IA55" s="55"/>
      <c r="IB55" s="55"/>
      <c r="IC55" s="55"/>
      <c r="ID55" s="55"/>
      <c r="IE55" s="55"/>
      <c r="IF55" s="55"/>
      <c r="IG55" s="55"/>
      <c r="IH55" s="55"/>
      <c r="II55" s="55"/>
      <c r="IJ55" s="55"/>
      <c r="IK55" s="55"/>
    </row>
    <row r="56" spans="1:245">
      <c r="A56" s="50" t="s">
        <v>27</v>
      </c>
      <c r="C56" s="61"/>
      <c r="D56" s="61"/>
      <c r="E56" s="61"/>
      <c r="F56" s="166">
        <f>SUM(F10,F11,F18,F19,F26,F27,F34,F35,F42,F43)</f>
        <v>35016.678662137827</v>
      </c>
      <c r="G56" s="55">
        <f t="shared" ref="G56:Y56" si="39">SUM(G10,G11,G18,G19,G26,G27,G34,G35,G42,G43)</f>
        <v>55731.2452601025</v>
      </c>
      <c r="H56" s="55">
        <f t="shared" si="39"/>
        <v>59169.746557362145</v>
      </c>
      <c r="I56" s="55">
        <f t="shared" si="39"/>
        <v>62711.402893539518</v>
      </c>
      <c r="J56" s="55">
        <f t="shared" si="39"/>
        <v>66359.308919802221</v>
      </c>
      <c r="K56" s="55">
        <f t="shared" si="39"/>
        <v>70116.65212685283</v>
      </c>
      <c r="L56" s="55">
        <f t="shared" si="39"/>
        <v>73986.715630114937</v>
      </c>
      <c r="M56" s="55">
        <f t="shared" si="39"/>
        <v>77972.881038474952</v>
      </c>
      <c r="N56" s="55">
        <f t="shared" si="39"/>
        <v>82078.631409085763</v>
      </c>
      <c r="O56" s="55">
        <f t="shared" si="39"/>
        <v>86307.554290814849</v>
      </c>
      <c r="P56" s="55">
        <f t="shared" si="39"/>
        <v>90663.344858995886</v>
      </c>
      <c r="Q56" s="55">
        <f t="shared" si="39"/>
        <v>95149.809144222294</v>
      </c>
      <c r="R56" s="55">
        <f t="shared" si="39"/>
        <v>99770.867358005504</v>
      </c>
      <c r="S56" s="55">
        <f t="shared" si="39"/>
        <v>104530.55731820223</v>
      </c>
      <c r="T56" s="55">
        <f t="shared" si="39"/>
        <v>468776.67044133926</v>
      </c>
      <c r="U56" s="55">
        <f t="shared" si="39"/>
        <v>0</v>
      </c>
      <c r="V56" s="55">
        <f t="shared" si="39"/>
        <v>0</v>
      </c>
      <c r="W56" s="55">
        <f t="shared" si="39"/>
        <v>0</v>
      </c>
      <c r="X56" s="55">
        <f t="shared" si="39"/>
        <v>0</v>
      </c>
      <c r="Y56" s="55">
        <f t="shared" si="39"/>
        <v>0</v>
      </c>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c r="AY56" s="55"/>
      <c r="AZ56" s="55"/>
      <c r="BA56" s="55"/>
      <c r="BB56" s="55"/>
      <c r="BC56" s="55"/>
      <c r="BD56" s="55"/>
      <c r="BE56" s="55"/>
      <c r="BF56" s="55"/>
      <c r="BG56" s="55"/>
      <c r="BH56" s="55"/>
      <c r="BI56" s="55"/>
      <c r="BJ56" s="55"/>
      <c r="BK56" s="55"/>
      <c r="BL56" s="55"/>
      <c r="BM56" s="55"/>
      <c r="BN56" s="55"/>
      <c r="BO56" s="55"/>
      <c r="BP56" s="55"/>
      <c r="BQ56" s="55"/>
      <c r="BR56" s="55"/>
      <c r="BS56" s="55"/>
      <c r="BT56" s="55"/>
      <c r="BU56" s="55"/>
      <c r="BV56" s="55"/>
      <c r="BW56" s="55"/>
      <c r="BX56" s="55"/>
      <c r="BY56" s="55"/>
      <c r="BZ56" s="55"/>
      <c r="CA56" s="55"/>
      <c r="CB56" s="55"/>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c r="DD56" s="55"/>
      <c r="DE56" s="55"/>
      <c r="DF56" s="55"/>
      <c r="DG56" s="55"/>
      <c r="DH56" s="55"/>
      <c r="DI56" s="55"/>
      <c r="DJ56" s="55"/>
      <c r="DK56" s="55"/>
      <c r="DL56" s="55"/>
      <c r="DM56" s="55"/>
      <c r="DN56" s="55"/>
      <c r="DO56" s="55"/>
      <c r="DP56" s="55"/>
      <c r="DQ56" s="55"/>
      <c r="DR56" s="55"/>
      <c r="DS56" s="55"/>
      <c r="DT56" s="55"/>
      <c r="DU56" s="55"/>
      <c r="DV56" s="55"/>
      <c r="DW56" s="55"/>
      <c r="DX56" s="55"/>
      <c r="DY56" s="55"/>
      <c r="DZ56" s="55"/>
      <c r="EA56" s="55"/>
      <c r="EB56" s="55"/>
      <c r="EC56" s="55"/>
      <c r="ED56" s="55"/>
      <c r="EE56" s="55"/>
      <c r="EF56" s="55"/>
      <c r="EG56" s="55"/>
      <c r="EH56" s="55"/>
      <c r="EI56" s="55"/>
      <c r="EJ56" s="55"/>
      <c r="EK56" s="55"/>
      <c r="EL56" s="55"/>
      <c r="EM56" s="55"/>
      <c r="EN56" s="55"/>
      <c r="EO56" s="55"/>
      <c r="EP56" s="55"/>
      <c r="EQ56" s="55"/>
      <c r="ER56" s="55"/>
      <c r="ES56" s="55"/>
      <c r="ET56" s="55"/>
      <c r="EU56" s="55"/>
      <c r="EV56" s="55"/>
      <c r="EW56" s="55"/>
      <c r="EX56" s="55"/>
      <c r="EY56" s="55"/>
      <c r="EZ56" s="55"/>
      <c r="FA56" s="55"/>
      <c r="FB56" s="55"/>
      <c r="FC56" s="55"/>
      <c r="FD56" s="55"/>
      <c r="FE56" s="55"/>
      <c r="FF56" s="55"/>
      <c r="FG56" s="55"/>
      <c r="FH56" s="55"/>
      <c r="FI56" s="55"/>
      <c r="FJ56" s="55"/>
      <c r="FK56" s="55"/>
      <c r="FL56" s="55"/>
      <c r="FM56" s="55"/>
      <c r="FN56" s="55"/>
      <c r="FO56" s="55"/>
      <c r="FP56" s="55"/>
      <c r="FQ56" s="55"/>
      <c r="FR56" s="55"/>
      <c r="FS56" s="55"/>
      <c r="FT56" s="55"/>
      <c r="FU56" s="55"/>
      <c r="FV56" s="55"/>
      <c r="FW56" s="55"/>
      <c r="FX56" s="55"/>
      <c r="FY56" s="55"/>
      <c r="FZ56" s="55"/>
      <c r="GA56" s="55"/>
      <c r="GB56" s="55"/>
      <c r="GC56" s="55"/>
      <c r="GD56" s="55"/>
      <c r="GE56" s="55"/>
      <c r="GF56" s="55"/>
      <c r="GG56" s="55"/>
      <c r="GH56" s="55"/>
      <c r="GI56" s="55"/>
      <c r="GJ56" s="55"/>
      <c r="GK56" s="55"/>
      <c r="GL56" s="55"/>
      <c r="GM56" s="55"/>
      <c r="GN56" s="55"/>
      <c r="GO56" s="55"/>
      <c r="GP56" s="55"/>
      <c r="GQ56" s="55"/>
      <c r="GR56" s="55"/>
      <c r="GS56" s="55"/>
      <c r="GT56" s="55"/>
      <c r="GU56" s="55"/>
      <c r="GV56" s="55"/>
      <c r="GW56" s="55"/>
      <c r="GX56" s="55"/>
      <c r="GY56" s="55"/>
      <c r="GZ56" s="55"/>
      <c r="HA56" s="55"/>
      <c r="HB56" s="55"/>
      <c r="HC56" s="55"/>
      <c r="HD56" s="55"/>
      <c r="HE56" s="55"/>
      <c r="HF56" s="55"/>
      <c r="HG56" s="55"/>
      <c r="HH56" s="55"/>
      <c r="HI56" s="55"/>
      <c r="HJ56" s="55"/>
      <c r="HK56" s="55"/>
      <c r="HL56" s="55"/>
      <c r="HM56" s="55"/>
      <c r="HN56" s="55"/>
      <c r="HO56" s="55"/>
      <c r="HP56" s="55"/>
      <c r="HQ56" s="55"/>
      <c r="HR56" s="55"/>
      <c r="HS56" s="55"/>
      <c r="HT56" s="55"/>
      <c r="HU56" s="55"/>
      <c r="HV56" s="55"/>
      <c r="HW56" s="55"/>
      <c r="HX56" s="55"/>
      <c r="HY56" s="55"/>
      <c r="HZ56" s="55"/>
      <c r="IA56" s="55"/>
      <c r="IB56" s="55"/>
      <c r="IC56" s="55"/>
      <c r="ID56" s="55"/>
      <c r="IE56" s="55"/>
      <c r="IF56" s="55"/>
      <c r="IG56" s="55"/>
      <c r="IH56" s="55"/>
      <c r="II56" s="55"/>
      <c r="IJ56" s="55"/>
      <c r="IK56" s="55"/>
    </row>
    <row r="57" spans="1:245">
      <c r="A57" s="50" t="s">
        <v>28</v>
      </c>
      <c r="C57" s="61">
        <f>IF($A$1=2,1,C52)</f>
        <v>0.9</v>
      </c>
      <c r="D57" s="61"/>
      <c r="E57" s="61"/>
      <c r="F57" s="166">
        <f t="shared" ref="F57:Y57" si="40">MIN(MAX(0,(F55-F56)),$C57*F$47)</f>
        <v>0</v>
      </c>
      <c r="G57" s="55">
        <f t="shared" si="40"/>
        <v>0</v>
      </c>
      <c r="H57" s="55">
        <f t="shared" si="40"/>
        <v>0</v>
      </c>
      <c r="I57" s="55">
        <f t="shared" si="40"/>
        <v>0</v>
      </c>
      <c r="J57" s="55">
        <f t="shared" si="40"/>
        <v>0</v>
      </c>
      <c r="K57" s="55">
        <f t="shared" si="40"/>
        <v>0</v>
      </c>
      <c r="L57" s="55">
        <f t="shared" si="40"/>
        <v>0</v>
      </c>
      <c r="M57" s="55">
        <f t="shared" si="40"/>
        <v>0</v>
      </c>
      <c r="N57" s="55">
        <f t="shared" si="40"/>
        <v>0</v>
      </c>
      <c r="O57" s="55">
        <f t="shared" si="40"/>
        <v>0</v>
      </c>
      <c r="P57" s="55">
        <f t="shared" si="40"/>
        <v>0</v>
      </c>
      <c r="Q57" s="55">
        <f t="shared" si="40"/>
        <v>0</v>
      </c>
      <c r="R57" s="55">
        <f t="shared" si="40"/>
        <v>0</v>
      </c>
      <c r="S57" s="55">
        <f t="shared" si="40"/>
        <v>0</v>
      </c>
      <c r="T57" s="55">
        <f>MIN(MAX(0,(T55-T56)),$C57*T$47)</f>
        <v>1088847.6948598493</v>
      </c>
      <c r="U57" s="55">
        <f t="shared" si="40"/>
        <v>0</v>
      </c>
      <c r="V57" s="55">
        <f t="shared" si="40"/>
        <v>0</v>
      </c>
      <c r="W57" s="55">
        <f t="shared" si="40"/>
        <v>0</v>
      </c>
      <c r="X57" s="55">
        <f t="shared" si="40"/>
        <v>0</v>
      </c>
      <c r="Y57" s="55">
        <f t="shared" si="40"/>
        <v>0</v>
      </c>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c r="BB57" s="55"/>
      <c r="BC57" s="55"/>
      <c r="BD57" s="55"/>
      <c r="BE57" s="55"/>
      <c r="BF57" s="55"/>
      <c r="BG57" s="55"/>
      <c r="BH57" s="55"/>
      <c r="BI57" s="55"/>
      <c r="BJ57" s="55"/>
      <c r="BK57" s="55"/>
      <c r="BL57" s="55"/>
      <c r="BM57" s="55"/>
      <c r="BN57" s="55"/>
      <c r="BO57" s="55"/>
      <c r="BP57" s="55"/>
      <c r="BQ57" s="55"/>
      <c r="BR57" s="55"/>
      <c r="BS57" s="55"/>
      <c r="BT57" s="55"/>
      <c r="BU57" s="55"/>
      <c r="BV57" s="55"/>
      <c r="BW57" s="55"/>
      <c r="BX57" s="55"/>
      <c r="BY57" s="55"/>
      <c r="BZ57" s="55"/>
      <c r="CA57" s="55"/>
      <c r="CB57" s="55"/>
      <c r="CC57" s="55"/>
      <c r="CD57" s="55"/>
      <c r="CE57" s="55"/>
      <c r="CF57" s="55"/>
      <c r="CG57" s="55"/>
      <c r="CH57" s="55"/>
      <c r="CI57" s="55"/>
      <c r="CJ57" s="55"/>
      <c r="CK57" s="55"/>
      <c r="CL57" s="55"/>
      <c r="CM57" s="55"/>
      <c r="CN57" s="55"/>
      <c r="CO57" s="55"/>
      <c r="CP57" s="55"/>
      <c r="CQ57" s="55"/>
      <c r="CR57" s="55"/>
      <c r="CS57" s="55"/>
      <c r="CT57" s="55"/>
      <c r="CU57" s="55"/>
      <c r="CV57" s="55"/>
      <c r="CW57" s="55"/>
      <c r="CX57" s="55"/>
      <c r="CY57" s="55"/>
      <c r="CZ57" s="55"/>
      <c r="DA57" s="55"/>
      <c r="DB57" s="55"/>
      <c r="DC57" s="55"/>
      <c r="DD57" s="55"/>
      <c r="DE57" s="55"/>
      <c r="DF57" s="55"/>
      <c r="DG57" s="55"/>
      <c r="DH57" s="55"/>
      <c r="DI57" s="55"/>
      <c r="DJ57" s="55"/>
      <c r="DK57" s="55"/>
      <c r="DL57" s="55"/>
      <c r="DM57" s="55"/>
      <c r="DN57" s="55"/>
      <c r="DO57" s="55"/>
      <c r="DP57" s="55"/>
      <c r="DQ57" s="55"/>
      <c r="DR57" s="55"/>
      <c r="DS57" s="55"/>
      <c r="DT57" s="55"/>
      <c r="DU57" s="55"/>
      <c r="DV57" s="55"/>
      <c r="DW57" s="55"/>
      <c r="DX57" s="55"/>
      <c r="DY57" s="55"/>
      <c r="DZ57" s="55"/>
      <c r="EA57" s="55"/>
      <c r="EB57" s="55"/>
      <c r="EC57" s="55"/>
      <c r="ED57" s="55"/>
      <c r="EE57" s="55"/>
      <c r="EF57" s="55"/>
      <c r="EG57" s="55"/>
      <c r="EH57" s="55"/>
      <c r="EI57" s="55"/>
      <c r="EJ57" s="55"/>
      <c r="EK57" s="55"/>
      <c r="EL57" s="55"/>
      <c r="EM57" s="55"/>
      <c r="EN57" s="55"/>
      <c r="EO57" s="55"/>
      <c r="EP57" s="55"/>
      <c r="EQ57" s="55"/>
      <c r="ER57" s="55"/>
      <c r="ES57" s="55"/>
      <c r="ET57" s="55"/>
      <c r="EU57" s="55"/>
      <c r="EV57" s="55"/>
      <c r="EW57" s="55"/>
      <c r="EX57" s="55"/>
      <c r="EY57" s="55"/>
      <c r="EZ57" s="55"/>
      <c r="FA57" s="55"/>
      <c r="FB57" s="55"/>
      <c r="FC57" s="55"/>
      <c r="FD57" s="55"/>
      <c r="FE57" s="55"/>
      <c r="FF57" s="55"/>
      <c r="FG57" s="55"/>
      <c r="FH57" s="55"/>
      <c r="FI57" s="55"/>
      <c r="FJ57" s="55"/>
      <c r="FK57" s="55"/>
      <c r="FL57" s="55"/>
      <c r="FM57" s="55"/>
      <c r="FN57" s="55"/>
      <c r="FO57" s="55"/>
      <c r="FP57" s="55"/>
      <c r="FQ57" s="55"/>
      <c r="FR57" s="55"/>
      <c r="FS57" s="55"/>
      <c r="FT57" s="55"/>
      <c r="FU57" s="55"/>
      <c r="FV57" s="55"/>
      <c r="FW57" s="55"/>
      <c r="FX57" s="55"/>
      <c r="FY57" s="55"/>
      <c r="FZ57" s="55"/>
      <c r="GA57" s="55"/>
      <c r="GB57" s="55"/>
      <c r="GC57" s="55"/>
      <c r="GD57" s="55"/>
      <c r="GE57" s="55"/>
      <c r="GF57" s="55"/>
      <c r="GG57" s="55"/>
      <c r="GH57" s="55"/>
      <c r="GI57" s="55"/>
      <c r="GJ57" s="55"/>
      <c r="GK57" s="55"/>
      <c r="GL57" s="55"/>
      <c r="GM57" s="55"/>
      <c r="GN57" s="55"/>
      <c r="GO57" s="55"/>
      <c r="GP57" s="55"/>
      <c r="GQ57" s="55"/>
      <c r="GR57" s="55"/>
      <c r="GS57" s="55"/>
      <c r="GT57" s="55"/>
      <c r="GU57" s="55"/>
      <c r="GV57" s="55"/>
      <c r="GW57" s="55"/>
      <c r="GX57" s="55"/>
      <c r="GY57" s="55"/>
      <c r="GZ57" s="55"/>
      <c r="HA57" s="55"/>
      <c r="HB57" s="55"/>
      <c r="HC57" s="55"/>
      <c r="HD57" s="55"/>
      <c r="HE57" s="55"/>
      <c r="HF57" s="55"/>
      <c r="HG57" s="55"/>
      <c r="HH57" s="55"/>
      <c r="HI57" s="55"/>
      <c r="HJ57" s="55"/>
      <c r="HK57" s="55"/>
      <c r="HL57" s="55"/>
      <c r="HM57" s="55"/>
      <c r="HN57" s="55"/>
      <c r="HO57" s="55"/>
      <c r="HP57" s="55"/>
      <c r="HQ57" s="55"/>
      <c r="HR57" s="55"/>
      <c r="HS57" s="55"/>
      <c r="HT57" s="55"/>
      <c r="HU57" s="55"/>
      <c r="HV57" s="55"/>
      <c r="HW57" s="55"/>
      <c r="HX57" s="55"/>
      <c r="HY57" s="55"/>
      <c r="HZ57" s="55"/>
      <c r="IA57" s="55"/>
      <c r="IB57" s="55"/>
      <c r="IC57" s="55"/>
      <c r="ID57" s="55"/>
      <c r="IE57" s="55"/>
      <c r="IF57" s="55"/>
      <c r="IG57" s="55"/>
      <c r="IH57" s="55"/>
      <c r="II57" s="55"/>
      <c r="IJ57" s="55"/>
      <c r="IK57" s="55"/>
    </row>
    <row r="58" spans="1:245">
      <c r="A58" s="50" t="s">
        <v>29</v>
      </c>
      <c r="C58" s="61">
        <f>C53</f>
        <v>9.9999999999999978E-2</v>
      </c>
      <c r="D58" s="61"/>
      <c r="E58" s="61"/>
      <c r="F58" s="166">
        <f>F57/$C$57*$C58</f>
        <v>0</v>
      </c>
      <c r="G58" s="55">
        <f t="shared" ref="G58:Y58" si="41">G57/$C$57*$C58</f>
        <v>0</v>
      </c>
      <c r="H58" s="55">
        <f t="shared" si="41"/>
        <v>0</v>
      </c>
      <c r="I58" s="55">
        <f t="shared" si="41"/>
        <v>0</v>
      </c>
      <c r="J58" s="55">
        <f t="shared" si="41"/>
        <v>0</v>
      </c>
      <c r="K58" s="55">
        <f t="shared" si="41"/>
        <v>0</v>
      </c>
      <c r="L58" s="55">
        <f t="shared" si="41"/>
        <v>0</v>
      </c>
      <c r="M58" s="55">
        <f t="shared" si="41"/>
        <v>0</v>
      </c>
      <c r="N58" s="55">
        <f t="shared" si="41"/>
        <v>0</v>
      </c>
      <c r="O58" s="55">
        <f t="shared" si="41"/>
        <v>0</v>
      </c>
      <c r="P58" s="55">
        <f t="shared" si="41"/>
        <v>0</v>
      </c>
      <c r="Q58" s="55">
        <f t="shared" si="41"/>
        <v>0</v>
      </c>
      <c r="R58" s="55">
        <f t="shared" si="41"/>
        <v>0</v>
      </c>
      <c r="S58" s="55">
        <f t="shared" si="41"/>
        <v>0</v>
      </c>
      <c r="T58" s="55">
        <f t="shared" si="41"/>
        <v>120983.07720664989</v>
      </c>
      <c r="U58" s="55">
        <f t="shared" si="41"/>
        <v>0</v>
      </c>
      <c r="V58" s="55">
        <f t="shared" si="41"/>
        <v>0</v>
      </c>
      <c r="W58" s="55">
        <f t="shared" si="41"/>
        <v>0</v>
      </c>
      <c r="X58" s="55">
        <f t="shared" si="41"/>
        <v>0</v>
      </c>
      <c r="Y58" s="55">
        <f t="shared" si="41"/>
        <v>0</v>
      </c>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c r="BB58" s="55"/>
      <c r="BC58" s="55"/>
      <c r="BD58" s="55"/>
      <c r="BE58" s="55"/>
      <c r="BF58" s="55"/>
      <c r="BG58" s="55"/>
      <c r="BH58" s="55"/>
      <c r="BI58" s="55"/>
      <c r="BJ58" s="55"/>
      <c r="BK58" s="55"/>
      <c r="BL58" s="55"/>
      <c r="BM58" s="55"/>
      <c r="BN58" s="55"/>
      <c r="BO58" s="55"/>
      <c r="BP58" s="55"/>
      <c r="BQ58" s="55"/>
      <c r="BR58" s="55"/>
      <c r="BS58" s="55"/>
      <c r="BT58" s="55"/>
      <c r="BU58" s="55"/>
      <c r="BV58" s="55"/>
      <c r="BW58" s="55"/>
      <c r="BX58" s="55"/>
      <c r="BY58" s="55"/>
      <c r="BZ58" s="55"/>
      <c r="CA58" s="55"/>
      <c r="CB58" s="55"/>
      <c r="CC58" s="55"/>
      <c r="CD58" s="55"/>
      <c r="CE58" s="55"/>
      <c r="CF58" s="55"/>
      <c r="CG58" s="55"/>
      <c r="CH58" s="55"/>
      <c r="CI58" s="55"/>
      <c r="CJ58" s="55"/>
      <c r="CK58" s="55"/>
      <c r="CL58" s="55"/>
      <c r="CM58" s="55"/>
      <c r="CN58" s="55"/>
      <c r="CO58" s="55"/>
      <c r="CP58" s="55"/>
      <c r="CQ58" s="55"/>
      <c r="CR58" s="55"/>
      <c r="CS58" s="55"/>
      <c r="CT58" s="55"/>
      <c r="CU58" s="55"/>
      <c r="CV58" s="55"/>
      <c r="CW58" s="55"/>
      <c r="CX58" s="55"/>
      <c r="CY58" s="55"/>
      <c r="CZ58" s="55"/>
      <c r="DA58" s="55"/>
      <c r="DB58" s="55"/>
      <c r="DC58" s="55"/>
      <c r="DD58" s="55"/>
      <c r="DE58" s="55"/>
      <c r="DF58" s="55"/>
      <c r="DG58" s="55"/>
      <c r="DH58" s="55"/>
      <c r="DI58" s="55"/>
      <c r="DJ58" s="55"/>
      <c r="DK58" s="55"/>
      <c r="DL58" s="55"/>
      <c r="DM58" s="55"/>
      <c r="DN58" s="55"/>
      <c r="DO58" s="55"/>
      <c r="DP58" s="55"/>
      <c r="DQ58" s="55"/>
      <c r="DR58" s="55"/>
      <c r="DS58" s="55"/>
      <c r="DT58" s="55"/>
      <c r="DU58" s="55"/>
      <c r="DV58" s="55"/>
      <c r="DW58" s="55"/>
      <c r="DX58" s="55"/>
      <c r="DY58" s="55"/>
      <c r="DZ58" s="55"/>
      <c r="EA58" s="55"/>
      <c r="EB58" s="55"/>
      <c r="EC58" s="55"/>
      <c r="ED58" s="55"/>
      <c r="EE58" s="55"/>
      <c r="EF58" s="55"/>
      <c r="EG58" s="55"/>
      <c r="EH58" s="55"/>
      <c r="EI58" s="55"/>
      <c r="EJ58" s="55"/>
      <c r="EK58" s="55"/>
      <c r="EL58" s="55"/>
      <c r="EM58" s="55"/>
      <c r="EN58" s="55"/>
      <c r="EO58" s="55"/>
      <c r="EP58" s="55"/>
      <c r="EQ58" s="55"/>
      <c r="ER58" s="55"/>
      <c r="ES58" s="55"/>
      <c r="ET58" s="55"/>
      <c r="EU58" s="55"/>
      <c r="EV58" s="55"/>
      <c r="EW58" s="55"/>
      <c r="EX58" s="55"/>
      <c r="EY58" s="55"/>
      <c r="EZ58" s="55"/>
      <c r="FA58" s="55"/>
      <c r="FB58" s="55"/>
      <c r="FC58" s="55"/>
      <c r="FD58" s="55"/>
      <c r="FE58" s="55"/>
      <c r="FF58" s="55"/>
      <c r="FG58" s="55"/>
      <c r="FH58" s="55"/>
      <c r="FI58" s="55"/>
      <c r="FJ58" s="55"/>
      <c r="FK58" s="55"/>
      <c r="FL58" s="55"/>
      <c r="FM58" s="55"/>
      <c r="FN58" s="55"/>
      <c r="FO58" s="55"/>
      <c r="FP58" s="55"/>
      <c r="FQ58" s="55"/>
      <c r="FR58" s="55"/>
      <c r="FS58" s="55"/>
      <c r="FT58" s="55"/>
      <c r="FU58" s="55"/>
      <c r="FV58" s="55"/>
      <c r="FW58" s="55"/>
      <c r="FX58" s="55"/>
      <c r="FY58" s="55"/>
      <c r="FZ58" s="55"/>
      <c r="GA58" s="55"/>
      <c r="GB58" s="55"/>
      <c r="GC58" s="55"/>
      <c r="GD58" s="55"/>
      <c r="GE58" s="55"/>
      <c r="GF58" s="55"/>
      <c r="GG58" s="55"/>
      <c r="GH58" s="55"/>
      <c r="GI58" s="55"/>
      <c r="GJ58" s="55"/>
      <c r="GK58" s="55"/>
      <c r="GL58" s="55"/>
      <c r="GM58" s="55"/>
      <c r="GN58" s="55"/>
      <c r="GO58" s="55"/>
      <c r="GP58" s="55"/>
      <c r="GQ58" s="55"/>
      <c r="GR58" s="55"/>
      <c r="GS58" s="55"/>
      <c r="GT58" s="55"/>
      <c r="GU58" s="55"/>
      <c r="GV58" s="55"/>
      <c r="GW58" s="55"/>
      <c r="GX58" s="55"/>
      <c r="GY58" s="55"/>
      <c r="GZ58" s="55"/>
      <c r="HA58" s="55"/>
      <c r="HB58" s="55"/>
      <c r="HC58" s="55"/>
      <c r="HD58" s="55"/>
      <c r="HE58" s="55"/>
      <c r="HF58" s="55"/>
      <c r="HG58" s="55"/>
      <c r="HH58" s="55"/>
      <c r="HI58" s="55"/>
      <c r="HJ58" s="55"/>
      <c r="HK58" s="55"/>
      <c r="HL58" s="55"/>
      <c r="HM58" s="55"/>
      <c r="HN58" s="55"/>
      <c r="HO58" s="55"/>
      <c r="HP58" s="55"/>
      <c r="HQ58" s="55"/>
      <c r="HR58" s="55"/>
      <c r="HS58" s="55"/>
      <c r="HT58" s="55"/>
      <c r="HU58" s="55"/>
      <c r="HV58" s="55"/>
      <c r="HW58" s="55"/>
      <c r="HX58" s="55"/>
      <c r="HY58" s="55"/>
      <c r="HZ58" s="55"/>
      <c r="IA58" s="55"/>
      <c r="IB58" s="55"/>
      <c r="IC58" s="55"/>
      <c r="ID58" s="55"/>
      <c r="IE58" s="55"/>
      <c r="IF58" s="55"/>
      <c r="IG58" s="55"/>
      <c r="IH58" s="55"/>
      <c r="II58" s="55"/>
      <c r="IJ58" s="55"/>
      <c r="IK58" s="55"/>
    </row>
    <row r="59" spans="1:245">
      <c r="C59" s="61"/>
      <c r="D59" s="61"/>
      <c r="E59" s="61"/>
      <c r="F59" s="166"/>
      <c r="G59" s="55"/>
      <c r="H59" s="55"/>
      <c r="I59" s="55"/>
      <c r="J59" s="55"/>
      <c r="K59" s="55"/>
      <c r="L59" s="55"/>
      <c r="M59" s="55"/>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55"/>
      <c r="CA59" s="55"/>
      <c r="CB59" s="55"/>
      <c r="CC59" s="55"/>
      <c r="CD59" s="55"/>
      <c r="CE59" s="55"/>
      <c r="CF59" s="55"/>
      <c r="CG59" s="55"/>
      <c r="CH59" s="55"/>
      <c r="CI59" s="55"/>
      <c r="CJ59" s="55"/>
      <c r="CK59" s="55"/>
      <c r="CL59" s="55"/>
      <c r="CM59" s="55"/>
      <c r="CN59" s="55"/>
      <c r="CO59" s="55"/>
      <c r="CP59" s="55"/>
      <c r="CQ59" s="55"/>
      <c r="CR59" s="55"/>
      <c r="CS59" s="55"/>
      <c r="CT59" s="55"/>
      <c r="CU59" s="55"/>
      <c r="CV59" s="55"/>
      <c r="CW59" s="55"/>
      <c r="CX59" s="55"/>
      <c r="CY59" s="55"/>
      <c r="CZ59" s="55"/>
      <c r="DA59" s="55"/>
      <c r="DB59" s="55"/>
      <c r="DC59" s="55"/>
      <c r="DD59" s="55"/>
      <c r="DE59" s="55"/>
      <c r="DF59" s="55"/>
      <c r="DG59" s="55"/>
      <c r="DH59" s="55"/>
      <c r="DI59" s="55"/>
      <c r="DJ59" s="55"/>
      <c r="DK59" s="55"/>
      <c r="DL59" s="55"/>
      <c r="DM59" s="55"/>
      <c r="DN59" s="55"/>
      <c r="DO59" s="55"/>
      <c r="DP59" s="55"/>
      <c r="DQ59" s="55"/>
      <c r="DR59" s="55"/>
      <c r="DS59" s="55"/>
      <c r="DT59" s="55"/>
      <c r="DU59" s="55"/>
      <c r="DV59" s="55"/>
      <c r="DW59" s="55"/>
      <c r="DX59" s="55"/>
      <c r="DY59" s="55"/>
      <c r="DZ59" s="55"/>
      <c r="EA59" s="55"/>
      <c r="EB59" s="55"/>
      <c r="EC59" s="55"/>
      <c r="ED59" s="55"/>
      <c r="EE59" s="55"/>
      <c r="EF59" s="55"/>
      <c r="EG59" s="55"/>
      <c r="EH59" s="55"/>
      <c r="EI59" s="55"/>
      <c r="EJ59" s="55"/>
      <c r="EK59" s="55"/>
      <c r="EL59" s="55"/>
      <c r="EM59" s="55"/>
      <c r="EN59" s="55"/>
      <c r="EO59" s="55"/>
      <c r="EP59" s="55"/>
      <c r="EQ59" s="55"/>
      <c r="ER59" s="55"/>
      <c r="ES59" s="55"/>
      <c r="ET59" s="55"/>
      <c r="EU59" s="55"/>
      <c r="EV59" s="55"/>
      <c r="EW59" s="55"/>
      <c r="EX59" s="55"/>
      <c r="EY59" s="55"/>
      <c r="EZ59" s="55"/>
      <c r="FA59" s="55"/>
      <c r="FB59" s="55"/>
      <c r="FC59" s="55"/>
      <c r="FD59" s="55"/>
      <c r="FE59" s="55"/>
      <c r="FF59" s="55"/>
      <c r="FG59" s="55"/>
      <c r="FH59" s="55"/>
      <c r="FI59" s="55"/>
      <c r="FJ59" s="55"/>
      <c r="FK59" s="55"/>
      <c r="FL59" s="55"/>
      <c r="FM59" s="55"/>
      <c r="FN59" s="55"/>
      <c r="FO59" s="55"/>
      <c r="FP59" s="55"/>
      <c r="FQ59" s="55"/>
      <c r="FR59" s="55"/>
      <c r="FS59" s="55"/>
      <c r="FT59" s="55"/>
      <c r="FU59" s="55"/>
      <c r="FV59" s="55"/>
      <c r="FW59" s="55"/>
      <c r="FX59" s="55"/>
      <c r="FY59" s="55"/>
      <c r="FZ59" s="55"/>
      <c r="GA59" s="55"/>
      <c r="GB59" s="55"/>
      <c r="GC59" s="55"/>
      <c r="GD59" s="55"/>
      <c r="GE59" s="55"/>
      <c r="GF59" s="55"/>
      <c r="GG59" s="55"/>
      <c r="GH59" s="55"/>
      <c r="GI59" s="55"/>
      <c r="GJ59" s="55"/>
      <c r="GK59" s="55"/>
      <c r="GL59" s="55"/>
      <c r="GM59" s="55"/>
      <c r="GN59" s="55"/>
      <c r="GO59" s="55"/>
      <c r="GP59" s="55"/>
      <c r="GQ59" s="55"/>
      <c r="GR59" s="55"/>
      <c r="GS59" s="55"/>
      <c r="GT59" s="55"/>
      <c r="GU59" s="55"/>
      <c r="GV59" s="55"/>
      <c r="GW59" s="55"/>
      <c r="GX59" s="55"/>
      <c r="GY59" s="55"/>
      <c r="GZ59" s="55"/>
      <c r="HA59" s="55"/>
      <c r="HB59" s="55"/>
      <c r="HC59" s="55"/>
      <c r="HD59" s="55"/>
      <c r="HE59" s="55"/>
      <c r="HF59" s="55"/>
      <c r="HG59" s="55"/>
      <c r="HH59" s="55"/>
      <c r="HI59" s="55"/>
      <c r="HJ59" s="55"/>
      <c r="HK59" s="55"/>
      <c r="HL59" s="55"/>
      <c r="HM59" s="55"/>
      <c r="HN59" s="55"/>
      <c r="HO59" s="55"/>
      <c r="HP59" s="55"/>
      <c r="HQ59" s="55"/>
      <c r="HR59" s="55"/>
      <c r="HS59" s="55"/>
      <c r="HT59" s="55"/>
      <c r="HU59" s="55"/>
      <c r="HV59" s="55"/>
      <c r="HW59" s="55"/>
      <c r="HX59" s="55"/>
      <c r="HY59" s="55"/>
      <c r="HZ59" s="55"/>
      <c r="IA59" s="55"/>
      <c r="IB59" s="55"/>
      <c r="IC59" s="55"/>
      <c r="ID59" s="55"/>
      <c r="IE59" s="55"/>
      <c r="IF59" s="55"/>
      <c r="IG59" s="55"/>
      <c r="IH59" s="55"/>
      <c r="II59" s="55"/>
      <c r="IJ59" s="55"/>
      <c r="IK59" s="55"/>
    </row>
    <row r="60" spans="1:245">
      <c r="A60" s="50" t="s">
        <v>31</v>
      </c>
      <c r="F60" s="168">
        <f t="shared" ref="F60:Y60" si="42">MAX(F52,F57)</f>
        <v>0</v>
      </c>
      <c r="G60" s="59">
        <f t="shared" si="42"/>
        <v>0</v>
      </c>
      <c r="H60" s="59">
        <f t="shared" si="42"/>
        <v>0</v>
      </c>
      <c r="I60" s="59">
        <f t="shared" si="42"/>
        <v>0</v>
      </c>
      <c r="J60" s="59">
        <f t="shared" si="42"/>
        <v>0</v>
      </c>
      <c r="K60" s="59">
        <f t="shared" si="42"/>
        <v>0</v>
      </c>
      <c r="L60" s="59">
        <f t="shared" si="42"/>
        <v>0</v>
      </c>
      <c r="M60" s="59">
        <f t="shared" si="42"/>
        <v>0</v>
      </c>
      <c r="N60" s="59">
        <f t="shared" si="42"/>
        <v>0</v>
      </c>
      <c r="O60" s="59">
        <f t="shared" si="42"/>
        <v>0</v>
      </c>
      <c r="P60" s="59">
        <f t="shared" si="42"/>
        <v>0</v>
      </c>
      <c r="Q60" s="59">
        <f t="shared" si="42"/>
        <v>0</v>
      </c>
      <c r="R60" s="59">
        <f t="shared" si="42"/>
        <v>0</v>
      </c>
      <c r="S60" s="59">
        <f t="shared" si="42"/>
        <v>0</v>
      </c>
      <c r="T60" s="59">
        <f>MAX(T52,T57)</f>
        <v>1088847.6948598493</v>
      </c>
      <c r="U60" s="59">
        <f t="shared" si="42"/>
        <v>0</v>
      </c>
      <c r="V60" s="59">
        <f t="shared" si="42"/>
        <v>0</v>
      </c>
      <c r="W60" s="59">
        <f t="shared" si="42"/>
        <v>0</v>
      </c>
      <c r="X60" s="59">
        <f t="shared" si="42"/>
        <v>0</v>
      </c>
      <c r="Y60" s="59">
        <f t="shared" si="42"/>
        <v>0</v>
      </c>
    </row>
    <row r="61" spans="1:245">
      <c r="A61" s="177" t="str">
        <f>'4-Tier'!B6</f>
        <v>Albert</v>
      </c>
      <c r="B61" s="61">
        <f>B7</f>
        <v>4.9999999999999933E-2</v>
      </c>
      <c r="F61" s="168">
        <f t="shared" ref="F61:O65" si="43">$B61*F$60</f>
        <v>0</v>
      </c>
      <c r="G61" s="59">
        <f t="shared" si="43"/>
        <v>0</v>
      </c>
      <c r="H61" s="59">
        <f t="shared" si="43"/>
        <v>0</v>
      </c>
      <c r="I61" s="59">
        <f t="shared" si="43"/>
        <v>0</v>
      </c>
      <c r="J61" s="59">
        <f t="shared" si="43"/>
        <v>0</v>
      </c>
      <c r="K61" s="59">
        <f t="shared" si="43"/>
        <v>0</v>
      </c>
      <c r="L61" s="59">
        <f t="shared" si="43"/>
        <v>0</v>
      </c>
      <c r="M61" s="59">
        <f t="shared" si="43"/>
        <v>0</v>
      </c>
      <c r="N61" s="59">
        <f t="shared" si="43"/>
        <v>0</v>
      </c>
      <c r="O61" s="59">
        <f t="shared" si="43"/>
        <v>0</v>
      </c>
      <c r="P61" s="59">
        <f t="shared" ref="P61:Y65" si="44">$B61*P$60</f>
        <v>0</v>
      </c>
      <c r="Q61" s="59">
        <f t="shared" si="44"/>
        <v>0</v>
      </c>
      <c r="R61" s="59">
        <f t="shared" si="44"/>
        <v>0</v>
      </c>
      <c r="S61" s="59">
        <f t="shared" si="44"/>
        <v>0</v>
      </c>
      <c r="T61" s="59">
        <f t="shared" si="44"/>
        <v>54442.384742992392</v>
      </c>
      <c r="U61" s="59">
        <f t="shared" si="44"/>
        <v>0</v>
      </c>
      <c r="V61" s="59">
        <f t="shared" si="44"/>
        <v>0</v>
      </c>
      <c r="W61" s="59">
        <f t="shared" si="44"/>
        <v>0</v>
      </c>
      <c r="X61" s="59">
        <f t="shared" si="44"/>
        <v>0</v>
      </c>
      <c r="Y61" s="59">
        <f t="shared" si="44"/>
        <v>0</v>
      </c>
    </row>
    <row r="62" spans="1:245">
      <c r="A62" s="177" t="str">
        <f>'4-Tier'!B7</f>
        <v>Bobby</v>
      </c>
      <c r="B62" s="61">
        <f>B15</f>
        <v>0.35</v>
      </c>
      <c r="F62" s="168">
        <f t="shared" si="43"/>
        <v>0</v>
      </c>
      <c r="G62" s="59">
        <f t="shared" si="43"/>
        <v>0</v>
      </c>
      <c r="H62" s="59">
        <f t="shared" si="43"/>
        <v>0</v>
      </c>
      <c r="I62" s="59">
        <f t="shared" si="43"/>
        <v>0</v>
      </c>
      <c r="J62" s="59">
        <f t="shared" si="43"/>
        <v>0</v>
      </c>
      <c r="K62" s="59">
        <f t="shared" si="43"/>
        <v>0</v>
      </c>
      <c r="L62" s="59">
        <f t="shared" si="43"/>
        <v>0</v>
      </c>
      <c r="M62" s="59">
        <f t="shared" si="43"/>
        <v>0</v>
      </c>
      <c r="N62" s="59">
        <f t="shared" si="43"/>
        <v>0</v>
      </c>
      <c r="O62" s="59">
        <f t="shared" si="43"/>
        <v>0</v>
      </c>
      <c r="P62" s="59">
        <f t="shared" si="44"/>
        <v>0</v>
      </c>
      <c r="Q62" s="59">
        <f t="shared" si="44"/>
        <v>0</v>
      </c>
      <c r="R62" s="59">
        <f t="shared" si="44"/>
        <v>0</v>
      </c>
      <c r="S62" s="59">
        <f t="shared" si="44"/>
        <v>0</v>
      </c>
      <c r="T62" s="59">
        <f t="shared" si="44"/>
        <v>381096.69320094725</v>
      </c>
      <c r="U62" s="59">
        <f t="shared" si="44"/>
        <v>0</v>
      </c>
      <c r="V62" s="59">
        <f t="shared" si="44"/>
        <v>0</v>
      </c>
      <c r="W62" s="59">
        <f t="shared" si="44"/>
        <v>0</v>
      </c>
      <c r="X62" s="59">
        <f t="shared" si="44"/>
        <v>0</v>
      </c>
      <c r="Y62" s="59">
        <f t="shared" si="44"/>
        <v>0</v>
      </c>
    </row>
    <row r="63" spans="1:245">
      <c r="A63" s="177" t="str">
        <f>'4-Tier'!B8</f>
        <v>Carl</v>
      </c>
      <c r="B63" s="61">
        <f>B23</f>
        <v>0.25</v>
      </c>
      <c r="F63" s="168">
        <f t="shared" si="43"/>
        <v>0</v>
      </c>
      <c r="G63" s="59">
        <f t="shared" si="43"/>
        <v>0</v>
      </c>
      <c r="H63" s="59">
        <f t="shared" si="43"/>
        <v>0</v>
      </c>
      <c r="I63" s="59">
        <f t="shared" si="43"/>
        <v>0</v>
      </c>
      <c r="J63" s="59">
        <f t="shared" si="43"/>
        <v>0</v>
      </c>
      <c r="K63" s="59">
        <f t="shared" si="43"/>
        <v>0</v>
      </c>
      <c r="L63" s="59">
        <f t="shared" si="43"/>
        <v>0</v>
      </c>
      <c r="M63" s="59">
        <f t="shared" si="43"/>
        <v>0</v>
      </c>
      <c r="N63" s="59">
        <f t="shared" si="43"/>
        <v>0</v>
      </c>
      <c r="O63" s="59">
        <f t="shared" si="43"/>
        <v>0</v>
      </c>
      <c r="P63" s="59">
        <f t="shared" si="44"/>
        <v>0</v>
      </c>
      <c r="Q63" s="59">
        <f t="shared" si="44"/>
        <v>0</v>
      </c>
      <c r="R63" s="59">
        <f t="shared" si="44"/>
        <v>0</v>
      </c>
      <c r="S63" s="59">
        <f t="shared" si="44"/>
        <v>0</v>
      </c>
      <c r="T63" s="59">
        <f t="shared" si="44"/>
        <v>272211.92371496232</v>
      </c>
      <c r="U63" s="59">
        <f t="shared" si="44"/>
        <v>0</v>
      </c>
      <c r="V63" s="59">
        <f t="shared" si="44"/>
        <v>0</v>
      </c>
      <c r="W63" s="59">
        <f t="shared" si="44"/>
        <v>0</v>
      </c>
      <c r="X63" s="59">
        <f t="shared" si="44"/>
        <v>0</v>
      </c>
      <c r="Y63" s="59">
        <f t="shared" si="44"/>
        <v>0</v>
      </c>
    </row>
    <row r="64" spans="1:245">
      <c r="A64" s="177" t="str">
        <f>'4-Tier'!B9</f>
        <v>Derek</v>
      </c>
      <c r="B64" s="61">
        <f>B31</f>
        <v>0.2</v>
      </c>
      <c r="F64" s="168">
        <f t="shared" si="43"/>
        <v>0</v>
      </c>
      <c r="G64" s="59">
        <f t="shared" si="43"/>
        <v>0</v>
      </c>
      <c r="H64" s="59">
        <f t="shared" si="43"/>
        <v>0</v>
      </c>
      <c r="I64" s="59">
        <f t="shared" si="43"/>
        <v>0</v>
      </c>
      <c r="J64" s="59">
        <f t="shared" si="43"/>
        <v>0</v>
      </c>
      <c r="K64" s="59">
        <f t="shared" si="43"/>
        <v>0</v>
      </c>
      <c r="L64" s="59">
        <f t="shared" si="43"/>
        <v>0</v>
      </c>
      <c r="M64" s="59">
        <f t="shared" si="43"/>
        <v>0</v>
      </c>
      <c r="N64" s="59">
        <f t="shared" si="43"/>
        <v>0</v>
      </c>
      <c r="O64" s="59">
        <f t="shared" si="43"/>
        <v>0</v>
      </c>
      <c r="P64" s="59">
        <f t="shared" si="44"/>
        <v>0</v>
      </c>
      <c r="Q64" s="59">
        <f t="shared" si="44"/>
        <v>0</v>
      </c>
      <c r="R64" s="59">
        <f t="shared" si="44"/>
        <v>0</v>
      </c>
      <c r="S64" s="59">
        <f t="shared" si="44"/>
        <v>0</v>
      </c>
      <c r="T64" s="59">
        <f t="shared" si="44"/>
        <v>217769.53897196986</v>
      </c>
      <c r="U64" s="59">
        <f t="shared" si="44"/>
        <v>0</v>
      </c>
      <c r="V64" s="59">
        <f t="shared" si="44"/>
        <v>0</v>
      </c>
      <c r="W64" s="59">
        <f t="shared" si="44"/>
        <v>0</v>
      </c>
      <c r="X64" s="59">
        <f t="shared" si="44"/>
        <v>0</v>
      </c>
      <c r="Y64" s="59">
        <f t="shared" si="44"/>
        <v>0</v>
      </c>
    </row>
    <row r="65" spans="1:25">
      <c r="A65" s="177" t="str">
        <f>'4-Tier'!B10</f>
        <v>Elizabeth</v>
      </c>
      <c r="B65" s="61">
        <f>B39</f>
        <v>0.15</v>
      </c>
      <c r="F65" s="168">
        <f t="shared" si="43"/>
        <v>0</v>
      </c>
      <c r="G65" s="59">
        <f t="shared" si="43"/>
        <v>0</v>
      </c>
      <c r="H65" s="59">
        <f t="shared" si="43"/>
        <v>0</v>
      </c>
      <c r="I65" s="59">
        <f t="shared" si="43"/>
        <v>0</v>
      </c>
      <c r="J65" s="59">
        <f t="shared" si="43"/>
        <v>0</v>
      </c>
      <c r="K65" s="59">
        <f t="shared" si="43"/>
        <v>0</v>
      </c>
      <c r="L65" s="59">
        <f t="shared" si="43"/>
        <v>0</v>
      </c>
      <c r="M65" s="59">
        <f t="shared" si="43"/>
        <v>0</v>
      </c>
      <c r="N65" s="59">
        <f t="shared" si="43"/>
        <v>0</v>
      </c>
      <c r="O65" s="59">
        <f t="shared" si="43"/>
        <v>0</v>
      </c>
      <c r="P65" s="59">
        <f t="shared" si="44"/>
        <v>0</v>
      </c>
      <c r="Q65" s="59">
        <f t="shared" si="44"/>
        <v>0</v>
      </c>
      <c r="R65" s="59">
        <f t="shared" si="44"/>
        <v>0</v>
      </c>
      <c r="S65" s="59">
        <f t="shared" si="44"/>
        <v>0</v>
      </c>
      <c r="T65" s="59">
        <f t="shared" si="44"/>
        <v>163327.15422897739</v>
      </c>
      <c r="U65" s="59">
        <f t="shared" si="44"/>
        <v>0</v>
      </c>
      <c r="V65" s="59">
        <f t="shared" si="44"/>
        <v>0</v>
      </c>
      <c r="W65" s="59">
        <f t="shared" si="44"/>
        <v>0</v>
      </c>
      <c r="X65" s="59">
        <f t="shared" si="44"/>
        <v>0</v>
      </c>
      <c r="Y65" s="59">
        <f t="shared" si="44"/>
        <v>0</v>
      </c>
    </row>
    <row r="66" spans="1:25">
      <c r="A66" s="50" t="s">
        <v>32</v>
      </c>
      <c r="F66" s="168">
        <f t="shared" ref="F66:Y66" si="45">MAX(F53,F58)</f>
        <v>0</v>
      </c>
      <c r="G66" s="59">
        <f t="shared" si="45"/>
        <v>0</v>
      </c>
      <c r="H66" s="59">
        <f t="shared" si="45"/>
        <v>0</v>
      </c>
      <c r="I66" s="59">
        <f t="shared" si="45"/>
        <v>0</v>
      </c>
      <c r="J66" s="59">
        <f t="shared" si="45"/>
        <v>0</v>
      </c>
      <c r="K66" s="59">
        <f t="shared" si="45"/>
        <v>0</v>
      </c>
      <c r="L66" s="59">
        <f t="shared" si="45"/>
        <v>0</v>
      </c>
      <c r="M66" s="59">
        <f t="shared" si="45"/>
        <v>0</v>
      </c>
      <c r="N66" s="59">
        <f t="shared" si="45"/>
        <v>0</v>
      </c>
      <c r="O66" s="59">
        <f t="shared" si="45"/>
        <v>0</v>
      </c>
      <c r="P66" s="59">
        <f t="shared" si="45"/>
        <v>0</v>
      </c>
      <c r="Q66" s="59">
        <f t="shared" si="45"/>
        <v>0</v>
      </c>
      <c r="R66" s="59">
        <f t="shared" si="45"/>
        <v>0</v>
      </c>
      <c r="S66" s="59">
        <f t="shared" si="45"/>
        <v>0</v>
      </c>
      <c r="T66" s="59">
        <f t="shared" si="45"/>
        <v>120983.07720664989</v>
      </c>
      <c r="U66" s="59">
        <f t="shared" si="45"/>
        <v>0</v>
      </c>
      <c r="V66" s="59">
        <f t="shared" si="45"/>
        <v>0</v>
      </c>
      <c r="W66" s="59">
        <f t="shared" si="45"/>
        <v>0</v>
      </c>
      <c r="X66" s="59">
        <f t="shared" si="45"/>
        <v>0</v>
      </c>
      <c r="Y66" s="59">
        <f t="shared" si="45"/>
        <v>0</v>
      </c>
    </row>
    <row r="67" spans="1:25">
      <c r="F67" s="168"/>
      <c r="G67" s="59"/>
      <c r="H67" s="59"/>
      <c r="I67" s="59"/>
      <c r="J67" s="59"/>
      <c r="K67" s="59"/>
      <c r="L67" s="59"/>
      <c r="M67" s="59"/>
      <c r="N67" s="59"/>
      <c r="O67" s="59"/>
      <c r="P67" s="59"/>
      <c r="Q67" s="59"/>
      <c r="R67" s="59"/>
      <c r="S67" s="59"/>
      <c r="T67" s="59"/>
      <c r="U67" s="59"/>
      <c r="V67" s="59"/>
      <c r="W67" s="59"/>
      <c r="X67" s="59"/>
      <c r="Y67" s="59"/>
    </row>
    <row r="68" spans="1:25">
      <c r="F68" s="168"/>
    </row>
    <row r="69" spans="1:25">
      <c r="A69" s="56" t="s">
        <v>25</v>
      </c>
      <c r="B69" s="56"/>
      <c r="C69" s="56"/>
      <c r="D69" s="56"/>
      <c r="E69" s="56"/>
      <c r="F69" s="168">
        <f t="shared" ref="F69:Y69" si="46">F47-F60-F66</f>
        <v>0</v>
      </c>
      <c r="G69" s="70">
        <f t="shared" si="46"/>
        <v>0</v>
      </c>
      <c r="H69" s="70">
        <f t="shared" si="46"/>
        <v>0</v>
      </c>
      <c r="I69" s="70">
        <f t="shared" si="46"/>
        <v>0</v>
      </c>
      <c r="J69" s="70">
        <f t="shared" si="46"/>
        <v>0</v>
      </c>
      <c r="K69" s="70">
        <f t="shared" si="46"/>
        <v>0</v>
      </c>
      <c r="L69" s="70">
        <f t="shared" si="46"/>
        <v>0</v>
      </c>
      <c r="M69" s="70">
        <f t="shared" si="46"/>
        <v>0</v>
      </c>
      <c r="N69" s="70">
        <f t="shared" si="46"/>
        <v>0</v>
      </c>
      <c r="O69" s="70">
        <f t="shared" si="46"/>
        <v>0</v>
      </c>
      <c r="P69" s="70">
        <f t="shared" si="46"/>
        <v>0</v>
      </c>
      <c r="Q69" s="70">
        <f t="shared" si="46"/>
        <v>0</v>
      </c>
      <c r="R69" s="70">
        <f t="shared" si="46"/>
        <v>0</v>
      </c>
      <c r="S69" s="70">
        <f t="shared" si="46"/>
        <v>0</v>
      </c>
      <c r="T69" s="70">
        <f t="shared" si="46"/>
        <v>713247.86078948656</v>
      </c>
      <c r="U69" s="70">
        <f t="shared" si="46"/>
        <v>0</v>
      </c>
      <c r="V69" s="70">
        <f t="shared" si="46"/>
        <v>0</v>
      </c>
      <c r="W69" s="70">
        <f t="shared" si="46"/>
        <v>0</v>
      </c>
      <c r="X69" s="70">
        <f t="shared" si="46"/>
        <v>0</v>
      </c>
      <c r="Y69" s="70">
        <f t="shared" si="46"/>
        <v>0</v>
      </c>
    </row>
    <row r="70" spans="1:25">
      <c r="F70" s="168"/>
    </row>
    <row r="71" spans="1:25">
      <c r="A71" s="50" t="s">
        <v>76</v>
      </c>
      <c r="C71" s="156">
        <f>'4-Tier'!C35</f>
        <v>0.35</v>
      </c>
      <c r="F71" s="182">
        <f>MAX(0,F5*$C$71)</f>
        <v>12255.837531748239</v>
      </c>
      <c r="G71" s="59">
        <f t="shared" ref="G71:Y71" si="47">MAX(0,G5*$C$71)</f>
        <v>19505.935841035873</v>
      </c>
      <c r="H71" s="59">
        <f t="shared" si="47"/>
        <v>20709.411295076749</v>
      </c>
      <c r="I71" s="59">
        <f t="shared" si="47"/>
        <v>21948.991012738828</v>
      </c>
      <c r="J71" s="59">
        <f t="shared" si="47"/>
        <v>23225.758121930776</v>
      </c>
      <c r="K71" s="59">
        <f t="shared" si="47"/>
        <v>24540.82824439849</v>
      </c>
      <c r="L71" s="59">
        <f t="shared" si="47"/>
        <v>25895.35047054023</v>
      </c>
      <c r="M71" s="59">
        <f t="shared" si="47"/>
        <v>27290.508363466233</v>
      </c>
      <c r="N71" s="59">
        <f t="shared" si="47"/>
        <v>28727.520993180016</v>
      </c>
      <c r="O71" s="59">
        <f t="shared" si="47"/>
        <v>30207.644001785196</v>
      </c>
      <c r="P71" s="59">
        <f t="shared" si="47"/>
        <v>31732.170700648552</v>
      </c>
      <c r="Q71" s="59">
        <f t="shared" si="47"/>
        <v>33302.433200477804</v>
      </c>
      <c r="R71" s="59">
        <f t="shared" si="47"/>
        <v>34919.803575301929</v>
      </c>
      <c r="S71" s="59">
        <f t="shared" si="47"/>
        <v>36585.695061370774</v>
      </c>
      <c r="T71" s="59">
        <f t="shared" si="47"/>
        <v>837149.35615406372</v>
      </c>
      <c r="U71" s="59">
        <f t="shared" si="47"/>
        <v>0</v>
      </c>
      <c r="V71" s="59">
        <f t="shared" si="47"/>
        <v>0</v>
      </c>
      <c r="W71" s="59">
        <f t="shared" si="47"/>
        <v>0</v>
      </c>
      <c r="X71" s="59">
        <f t="shared" si="47"/>
        <v>0</v>
      </c>
      <c r="Y71" s="59">
        <f t="shared" si="47"/>
        <v>0</v>
      </c>
    </row>
    <row r="72" spans="1:25">
      <c r="A72" s="50" t="s">
        <v>77</v>
      </c>
      <c r="C72" s="156"/>
      <c r="F72" s="168">
        <f>F66</f>
        <v>0</v>
      </c>
      <c r="G72" s="59">
        <f t="shared" ref="G72:Y72" si="48">G66</f>
        <v>0</v>
      </c>
      <c r="H72" s="59">
        <f t="shared" si="48"/>
        <v>0</v>
      </c>
      <c r="I72" s="59">
        <f t="shared" si="48"/>
        <v>0</v>
      </c>
      <c r="J72" s="59">
        <f t="shared" si="48"/>
        <v>0</v>
      </c>
      <c r="K72" s="59">
        <f t="shared" si="48"/>
        <v>0</v>
      </c>
      <c r="L72" s="59">
        <f t="shared" si="48"/>
        <v>0</v>
      </c>
      <c r="M72" s="59">
        <f t="shared" si="48"/>
        <v>0</v>
      </c>
      <c r="N72" s="59">
        <f t="shared" si="48"/>
        <v>0</v>
      </c>
      <c r="O72" s="59">
        <f t="shared" si="48"/>
        <v>0</v>
      </c>
      <c r="P72" s="59">
        <f t="shared" si="48"/>
        <v>0</v>
      </c>
      <c r="Q72" s="59">
        <f t="shared" si="48"/>
        <v>0</v>
      </c>
      <c r="R72" s="59">
        <f t="shared" si="48"/>
        <v>0</v>
      </c>
      <c r="S72" s="59">
        <f t="shared" si="48"/>
        <v>0</v>
      </c>
      <c r="T72" s="59">
        <f>T66</f>
        <v>120983.07720664989</v>
      </c>
      <c r="U72" s="59">
        <f t="shared" si="48"/>
        <v>0</v>
      </c>
      <c r="V72" s="59">
        <f t="shared" si="48"/>
        <v>0</v>
      </c>
      <c r="W72" s="59">
        <f t="shared" si="48"/>
        <v>0</v>
      </c>
      <c r="X72" s="59">
        <f t="shared" si="48"/>
        <v>0</v>
      </c>
      <c r="Y72" s="59">
        <f t="shared" si="48"/>
        <v>0</v>
      </c>
    </row>
    <row r="73" spans="1:25">
      <c r="A73" s="50" t="s">
        <v>80</v>
      </c>
      <c r="F73" s="168">
        <f>F71-F72</f>
        <v>12255.837531748239</v>
      </c>
      <c r="G73" s="59">
        <f>F73+G71-G72-F74</f>
        <v>31761.773372784111</v>
      </c>
      <c r="H73" s="59">
        <f t="shared" ref="H73:Y73" si="49">G73+H71-H72-G74</f>
        <v>52471.184667860856</v>
      </c>
      <c r="I73" s="59">
        <f t="shared" si="49"/>
        <v>74420.175680599685</v>
      </c>
      <c r="J73" s="59">
        <f t="shared" si="49"/>
        <v>97645.933802530461</v>
      </c>
      <c r="K73" s="59">
        <f t="shared" si="49"/>
        <v>122186.76204692895</v>
      </c>
      <c r="L73" s="59">
        <f t="shared" si="49"/>
        <v>148082.11251746918</v>
      </c>
      <c r="M73" s="59">
        <f t="shared" si="49"/>
        <v>175372.62088093543</v>
      </c>
      <c r="N73" s="59">
        <f t="shared" si="49"/>
        <v>204100.14187411545</v>
      </c>
      <c r="O73" s="59">
        <f t="shared" si="49"/>
        <v>234307.78587590065</v>
      </c>
      <c r="P73" s="59">
        <f t="shared" si="49"/>
        <v>266039.95657654922</v>
      </c>
      <c r="Q73" s="59">
        <f t="shared" si="49"/>
        <v>299342.38977702701</v>
      </c>
      <c r="R73" s="59">
        <f t="shared" si="49"/>
        <v>334262.19335232896</v>
      </c>
      <c r="S73" s="59">
        <f t="shared" si="49"/>
        <v>370847.88841369975</v>
      </c>
      <c r="T73" s="59">
        <f>S73+T71-T72-S74</f>
        <v>1087014.1673611137</v>
      </c>
      <c r="U73" s="59">
        <f t="shared" si="49"/>
        <v>373766.30657162715</v>
      </c>
      <c r="V73" s="59">
        <f t="shared" si="49"/>
        <v>373766.30657162715</v>
      </c>
      <c r="W73" s="59">
        <f t="shared" si="49"/>
        <v>373766.30657162715</v>
      </c>
      <c r="X73" s="59">
        <f t="shared" si="49"/>
        <v>373766.30657162715</v>
      </c>
      <c r="Y73" s="59">
        <f t="shared" si="49"/>
        <v>373766.30657162715</v>
      </c>
    </row>
    <row r="74" spans="1:25">
      <c r="A74" s="50" t="s">
        <v>81</v>
      </c>
      <c r="F74" s="168">
        <f>F82</f>
        <v>0</v>
      </c>
      <c r="G74" s="59">
        <f t="shared" ref="G74:Y74" si="50">G82</f>
        <v>0</v>
      </c>
      <c r="H74" s="59">
        <f t="shared" si="50"/>
        <v>0</v>
      </c>
      <c r="I74" s="59">
        <f t="shared" si="50"/>
        <v>0</v>
      </c>
      <c r="J74" s="59">
        <f t="shared" si="50"/>
        <v>0</v>
      </c>
      <c r="K74" s="59">
        <f t="shared" si="50"/>
        <v>0</v>
      </c>
      <c r="L74" s="59">
        <f t="shared" si="50"/>
        <v>0</v>
      </c>
      <c r="M74" s="59">
        <f t="shared" si="50"/>
        <v>0</v>
      </c>
      <c r="N74" s="59">
        <f t="shared" si="50"/>
        <v>0</v>
      </c>
      <c r="O74" s="59">
        <f t="shared" si="50"/>
        <v>0</v>
      </c>
      <c r="P74" s="59">
        <f t="shared" si="50"/>
        <v>0</v>
      </c>
      <c r="Q74" s="59">
        <f t="shared" si="50"/>
        <v>0</v>
      </c>
      <c r="R74" s="59">
        <f t="shared" si="50"/>
        <v>0</v>
      </c>
      <c r="S74" s="59">
        <f t="shared" si="50"/>
        <v>0</v>
      </c>
      <c r="T74" s="59">
        <f>T82</f>
        <v>713247.86078948656</v>
      </c>
      <c r="U74" s="59">
        <f t="shared" si="50"/>
        <v>0</v>
      </c>
      <c r="V74" s="59">
        <f t="shared" si="50"/>
        <v>0</v>
      </c>
      <c r="W74" s="59">
        <f t="shared" si="50"/>
        <v>0</v>
      </c>
      <c r="X74" s="59">
        <f t="shared" si="50"/>
        <v>0</v>
      </c>
      <c r="Y74" s="59">
        <f t="shared" si="50"/>
        <v>0</v>
      </c>
    </row>
    <row r="75" spans="1:25">
      <c r="F75" s="168"/>
    </row>
    <row r="76" spans="1:25">
      <c r="A76" s="64" t="s">
        <v>75</v>
      </c>
      <c r="C76" s="156">
        <f>'4-Tier'!C32</f>
        <v>0</v>
      </c>
      <c r="F76" s="59">
        <f>IFERROR(F82/$C$82*$C$76,0)</f>
        <v>0</v>
      </c>
      <c r="G76" s="59">
        <f>IFERROR(G82/$C$82*$C$76,0)</f>
        <v>0</v>
      </c>
      <c r="H76" s="59">
        <f t="shared" ref="H76:Y76" si="51">IFERROR(H82/$C$82*$C$76,0)</f>
        <v>0</v>
      </c>
      <c r="I76" s="59">
        <f t="shared" si="51"/>
        <v>0</v>
      </c>
      <c r="J76" s="59">
        <f t="shared" si="51"/>
        <v>0</v>
      </c>
      <c r="K76" s="59">
        <f t="shared" si="51"/>
        <v>0</v>
      </c>
      <c r="L76" s="59">
        <f t="shared" si="51"/>
        <v>0</v>
      </c>
      <c r="M76" s="59">
        <f t="shared" si="51"/>
        <v>0</v>
      </c>
      <c r="N76" s="59">
        <f t="shared" si="51"/>
        <v>0</v>
      </c>
      <c r="O76" s="59">
        <f t="shared" si="51"/>
        <v>0</v>
      </c>
      <c r="P76" s="59">
        <f t="shared" si="51"/>
        <v>0</v>
      </c>
      <c r="Q76" s="59">
        <f t="shared" si="51"/>
        <v>0</v>
      </c>
      <c r="R76" s="59">
        <f t="shared" si="51"/>
        <v>0</v>
      </c>
      <c r="S76" s="59">
        <f t="shared" si="51"/>
        <v>0</v>
      </c>
      <c r="T76" s="59">
        <f t="shared" si="51"/>
        <v>0</v>
      </c>
      <c r="U76" s="59">
        <f t="shared" si="51"/>
        <v>0</v>
      </c>
      <c r="V76" s="59">
        <f t="shared" si="51"/>
        <v>0</v>
      </c>
      <c r="W76" s="59">
        <f t="shared" si="51"/>
        <v>0</v>
      </c>
      <c r="X76" s="59">
        <f t="shared" si="51"/>
        <v>0</v>
      </c>
      <c r="Y76" s="59">
        <f t="shared" si="51"/>
        <v>0</v>
      </c>
    </row>
    <row r="77" spans="1:25">
      <c r="A77" s="68" t="str">
        <f>A61</f>
        <v>Albert</v>
      </c>
      <c r="B77" s="61">
        <f>B61</f>
        <v>4.9999999999999933E-2</v>
      </c>
      <c r="C77" s="156"/>
      <c r="F77" s="168">
        <f>$B77*F$76</f>
        <v>0</v>
      </c>
      <c r="G77" s="59">
        <f t="shared" ref="G77:V81" si="52">$B77*G$76</f>
        <v>0</v>
      </c>
      <c r="H77" s="59">
        <f t="shared" si="52"/>
        <v>0</v>
      </c>
      <c r="I77" s="59">
        <f t="shared" si="52"/>
        <v>0</v>
      </c>
      <c r="J77" s="59">
        <f t="shared" si="52"/>
        <v>0</v>
      </c>
      <c r="K77" s="59">
        <f t="shared" si="52"/>
        <v>0</v>
      </c>
      <c r="L77" s="59">
        <f t="shared" si="52"/>
        <v>0</v>
      </c>
      <c r="M77" s="59">
        <f t="shared" si="52"/>
        <v>0</v>
      </c>
      <c r="N77" s="59">
        <f t="shared" si="52"/>
        <v>0</v>
      </c>
      <c r="O77" s="59">
        <f t="shared" si="52"/>
        <v>0</v>
      </c>
      <c r="P77" s="59">
        <f t="shared" si="52"/>
        <v>0</v>
      </c>
      <c r="Q77" s="59">
        <f t="shared" si="52"/>
        <v>0</v>
      </c>
      <c r="R77" s="59">
        <f t="shared" si="52"/>
        <v>0</v>
      </c>
      <c r="S77" s="59">
        <f t="shared" si="52"/>
        <v>0</v>
      </c>
      <c r="T77" s="59">
        <f t="shared" si="52"/>
        <v>0</v>
      </c>
      <c r="U77" s="59">
        <f t="shared" si="52"/>
        <v>0</v>
      </c>
      <c r="V77" s="59">
        <f t="shared" si="52"/>
        <v>0</v>
      </c>
      <c r="W77" s="59">
        <f t="shared" ref="W77:Y81" si="53">$B77*W$76</f>
        <v>0</v>
      </c>
      <c r="X77" s="59">
        <f t="shared" si="53"/>
        <v>0</v>
      </c>
      <c r="Y77" s="59">
        <f t="shared" si="53"/>
        <v>0</v>
      </c>
    </row>
    <row r="78" spans="1:25">
      <c r="A78" s="68" t="str">
        <f t="shared" ref="A78:B81" si="54">A62</f>
        <v>Bobby</v>
      </c>
      <c r="B78" s="61">
        <f t="shared" si="54"/>
        <v>0.35</v>
      </c>
      <c r="C78" s="156"/>
      <c r="F78" s="168">
        <f t="shared" ref="F78:F81" si="55">$B78*F$76</f>
        <v>0</v>
      </c>
      <c r="G78" s="59">
        <f t="shared" si="52"/>
        <v>0</v>
      </c>
      <c r="H78" s="59">
        <f t="shared" si="52"/>
        <v>0</v>
      </c>
      <c r="I78" s="59">
        <f t="shared" si="52"/>
        <v>0</v>
      </c>
      <c r="J78" s="59">
        <f t="shared" si="52"/>
        <v>0</v>
      </c>
      <c r="K78" s="59">
        <f t="shared" si="52"/>
        <v>0</v>
      </c>
      <c r="L78" s="59">
        <f t="shared" si="52"/>
        <v>0</v>
      </c>
      <c r="M78" s="59">
        <f t="shared" si="52"/>
        <v>0</v>
      </c>
      <c r="N78" s="59">
        <f t="shared" si="52"/>
        <v>0</v>
      </c>
      <c r="O78" s="59">
        <f t="shared" si="52"/>
        <v>0</v>
      </c>
      <c r="P78" s="59">
        <f t="shared" si="52"/>
        <v>0</v>
      </c>
      <c r="Q78" s="59">
        <f t="shared" si="52"/>
        <v>0</v>
      </c>
      <c r="R78" s="59">
        <f t="shared" si="52"/>
        <v>0</v>
      </c>
      <c r="S78" s="59">
        <f t="shared" si="52"/>
        <v>0</v>
      </c>
      <c r="T78" s="59">
        <f t="shared" si="52"/>
        <v>0</v>
      </c>
      <c r="U78" s="59">
        <f t="shared" si="52"/>
        <v>0</v>
      </c>
      <c r="V78" s="59">
        <f t="shared" si="52"/>
        <v>0</v>
      </c>
      <c r="W78" s="59">
        <f t="shared" si="53"/>
        <v>0</v>
      </c>
      <c r="X78" s="59">
        <f t="shared" si="53"/>
        <v>0</v>
      </c>
      <c r="Y78" s="59">
        <f t="shared" si="53"/>
        <v>0</v>
      </c>
    </row>
    <row r="79" spans="1:25">
      <c r="A79" s="68" t="str">
        <f t="shared" si="54"/>
        <v>Carl</v>
      </c>
      <c r="B79" s="61">
        <f t="shared" si="54"/>
        <v>0.25</v>
      </c>
      <c r="C79" s="156"/>
      <c r="F79" s="168">
        <f t="shared" si="55"/>
        <v>0</v>
      </c>
      <c r="G79" s="59">
        <f t="shared" si="52"/>
        <v>0</v>
      </c>
      <c r="H79" s="59">
        <f t="shared" si="52"/>
        <v>0</v>
      </c>
      <c r="I79" s="59">
        <f t="shared" si="52"/>
        <v>0</v>
      </c>
      <c r="J79" s="59">
        <f t="shared" si="52"/>
        <v>0</v>
      </c>
      <c r="K79" s="59">
        <f t="shared" si="52"/>
        <v>0</v>
      </c>
      <c r="L79" s="59">
        <f t="shared" si="52"/>
        <v>0</v>
      </c>
      <c r="M79" s="59">
        <f t="shared" si="52"/>
        <v>0</v>
      </c>
      <c r="N79" s="59">
        <f t="shared" si="52"/>
        <v>0</v>
      </c>
      <c r="O79" s="59">
        <f t="shared" si="52"/>
        <v>0</v>
      </c>
      <c r="P79" s="59">
        <f t="shared" si="52"/>
        <v>0</v>
      </c>
      <c r="Q79" s="59">
        <f t="shared" si="52"/>
        <v>0</v>
      </c>
      <c r="R79" s="59">
        <f t="shared" si="52"/>
        <v>0</v>
      </c>
      <c r="S79" s="59">
        <f t="shared" si="52"/>
        <v>0</v>
      </c>
      <c r="T79" s="59">
        <f t="shared" si="52"/>
        <v>0</v>
      </c>
      <c r="U79" s="59">
        <f t="shared" si="52"/>
        <v>0</v>
      </c>
      <c r="V79" s="59">
        <f t="shared" si="52"/>
        <v>0</v>
      </c>
      <c r="W79" s="59">
        <f t="shared" si="53"/>
        <v>0</v>
      </c>
      <c r="X79" s="59">
        <f t="shared" si="53"/>
        <v>0</v>
      </c>
      <c r="Y79" s="59">
        <f t="shared" si="53"/>
        <v>0</v>
      </c>
    </row>
    <row r="80" spans="1:25">
      <c r="A80" s="68" t="str">
        <f t="shared" si="54"/>
        <v>Derek</v>
      </c>
      <c r="B80" s="61">
        <f t="shared" si="54"/>
        <v>0.2</v>
      </c>
      <c r="C80" s="156"/>
      <c r="F80" s="168">
        <f t="shared" si="55"/>
        <v>0</v>
      </c>
      <c r="G80" s="59">
        <f t="shared" si="52"/>
        <v>0</v>
      </c>
      <c r="H80" s="59">
        <f t="shared" si="52"/>
        <v>0</v>
      </c>
      <c r="I80" s="59">
        <f t="shared" si="52"/>
        <v>0</v>
      </c>
      <c r="J80" s="59">
        <f t="shared" si="52"/>
        <v>0</v>
      </c>
      <c r="K80" s="59">
        <f t="shared" si="52"/>
        <v>0</v>
      </c>
      <c r="L80" s="59">
        <f t="shared" si="52"/>
        <v>0</v>
      </c>
      <c r="M80" s="59">
        <f t="shared" si="52"/>
        <v>0</v>
      </c>
      <c r="N80" s="59">
        <f t="shared" si="52"/>
        <v>0</v>
      </c>
      <c r="O80" s="59">
        <f t="shared" si="52"/>
        <v>0</v>
      </c>
      <c r="P80" s="59">
        <f t="shared" si="52"/>
        <v>0</v>
      </c>
      <c r="Q80" s="59">
        <f t="shared" si="52"/>
        <v>0</v>
      </c>
      <c r="R80" s="59">
        <f t="shared" si="52"/>
        <v>0</v>
      </c>
      <c r="S80" s="59">
        <f t="shared" si="52"/>
        <v>0</v>
      </c>
      <c r="T80" s="59">
        <f t="shared" si="52"/>
        <v>0</v>
      </c>
      <c r="U80" s="59">
        <f t="shared" si="52"/>
        <v>0</v>
      </c>
      <c r="V80" s="59">
        <f t="shared" si="52"/>
        <v>0</v>
      </c>
      <c r="W80" s="59">
        <f t="shared" si="53"/>
        <v>0</v>
      </c>
      <c r="X80" s="59">
        <f t="shared" si="53"/>
        <v>0</v>
      </c>
      <c r="Y80" s="59">
        <f t="shared" si="53"/>
        <v>0</v>
      </c>
    </row>
    <row r="81" spans="1:245">
      <c r="A81" s="68" t="str">
        <f t="shared" si="54"/>
        <v>Elizabeth</v>
      </c>
      <c r="B81" s="61">
        <f t="shared" si="54"/>
        <v>0.15</v>
      </c>
      <c r="C81" s="156"/>
      <c r="F81" s="168">
        <f t="shared" si="55"/>
        <v>0</v>
      </c>
      <c r="G81" s="59">
        <f t="shared" si="52"/>
        <v>0</v>
      </c>
      <c r="H81" s="59">
        <f t="shared" si="52"/>
        <v>0</v>
      </c>
      <c r="I81" s="59">
        <f t="shared" si="52"/>
        <v>0</v>
      </c>
      <c r="J81" s="59">
        <f t="shared" si="52"/>
        <v>0</v>
      </c>
      <c r="K81" s="59">
        <f t="shared" si="52"/>
        <v>0</v>
      </c>
      <c r="L81" s="59">
        <f t="shared" si="52"/>
        <v>0</v>
      </c>
      <c r="M81" s="59">
        <f t="shared" si="52"/>
        <v>0</v>
      </c>
      <c r="N81" s="59">
        <f t="shared" si="52"/>
        <v>0</v>
      </c>
      <c r="O81" s="59">
        <f t="shared" si="52"/>
        <v>0</v>
      </c>
      <c r="P81" s="59">
        <f t="shared" si="52"/>
        <v>0</v>
      </c>
      <c r="Q81" s="59">
        <f t="shared" si="52"/>
        <v>0</v>
      </c>
      <c r="R81" s="59">
        <f t="shared" si="52"/>
        <v>0</v>
      </c>
      <c r="S81" s="59">
        <f t="shared" si="52"/>
        <v>0</v>
      </c>
      <c r="T81" s="59">
        <f t="shared" si="52"/>
        <v>0</v>
      </c>
      <c r="U81" s="59">
        <f t="shared" si="52"/>
        <v>0</v>
      </c>
      <c r="V81" s="59">
        <f t="shared" si="52"/>
        <v>0</v>
      </c>
      <c r="W81" s="59">
        <f t="shared" si="53"/>
        <v>0</v>
      </c>
      <c r="X81" s="59">
        <f t="shared" si="53"/>
        <v>0</v>
      </c>
      <c r="Y81" s="59">
        <f t="shared" si="53"/>
        <v>0</v>
      </c>
    </row>
    <row r="82" spans="1:245">
      <c r="A82" s="50" t="s">
        <v>74</v>
      </c>
      <c r="C82" s="156">
        <f>IF('4-Tier'!D12=1,'4-Tier'!C31,0)</f>
        <v>1</v>
      </c>
      <c r="F82" s="168">
        <f>MIN(F69,F69*$C$82,F73)</f>
        <v>0</v>
      </c>
      <c r="G82" s="59">
        <f t="shared" ref="G82:Y82" si="56">MIN(G69,G69*$C$82,G73)</f>
        <v>0</v>
      </c>
      <c r="H82" s="59">
        <f t="shared" si="56"/>
        <v>0</v>
      </c>
      <c r="I82" s="59">
        <f t="shared" si="56"/>
        <v>0</v>
      </c>
      <c r="J82" s="59">
        <f t="shared" si="56"/>
        <v>0</v>
      </c>
      <c r="K82" s="59">
        <f t="shared" si="56"/>
        <v>0</v>
      </c>
      <c r="L82" s="59">
        <f t="shared" si="56"/>
        <v>0</v>
      </c>
      <c r="M82" s="59">
        <f t="shared" si="56"/>
        <v>0</v>
      </c>
      <c r="N82" s="59">
        <f t="shared" si="56"/>
        <v>0</v>
      </c>
      <c r="O82" s="59">
        <f t="shared" si="56"/>
        <v>0</v>
      </c>
      <c r="P82" s="59">
        <f t="shared" si="56"/>
        <v>0</v>
      </c>
      <c r="Q82" s="59">
        <f t="shared" si="56"/>
        <v>0</v>
      </c>
      <c r="R82" s="59">
        <f>MIN(R69,R69*$C$82,R73)</f>
        <v>0</v>
      </c>
      <c r="S82" s="59">
        <f t="shared" si="56"/>
        <v>0</v>
      </c>
      <c r="T82" s="59">
        <f>MIN(T69,T69*$C$82,T73)</f>
        <v>713247.86078948656</v>
      </c>
      <c r="U82" s="59">
        <f t="shared" si="56"/>
        <v>0</v>
      </c>
      <c r="V82" s="59">
        <f t="shared" si="56"/>
        <v>0</v>
      </c>
      <c r="W82" s="59">
        <f t="shared" si="56"/>
        <v>0</v>
      </c>
      <c r="X82" s="59">
        <f t="shared" si="56"/>
        <v>0</v>
      </c>
      <c r="Y82" s="59">
        <f t="shared" si="56"/>
        <v>0</v>
      </c>
    </row>
    <row r="83" spans="1:245">
      <c r="F83" s="168"/>
    </row>
    <row r="84" spans="1:245">
      <c r="A84" s="56" t="s">
        <v>25</v>
      </c>
      <c r="B84" s="56"/>
      <c r="C84" s="56"/>
      <c r="D84" s="56"/>
      <c r="E84" s="56"/>
      <c r="F84" s="168">
        <f>F69-F76-F82</f>
        <v>0</v>
      </c>
      <c r="G84" s="70">
        <f t="shared" ref="G84:Y84" si="57">G69-G76-G82</f>
        <v>0</v>
      </c>
      <c r="H84" s="70">
        <f t="shared" si="57"/>
        <v>0</v>
      </c>
      <c r="I84" s="70">
        <f t="shared" si="57"/>
        <v>0</v>
      </c>
      <c r="J84" s="70">
        <f t="shared" si="57"/>
        <v>0</v>
      </c>
      <c r="K84" s="70">
        <f t="shared" si="57"/>
        <v>0</v>
      </c>
      <c r="L84" s="70">
        <f t="shared" si="57"/>
        <v>0</v>
      </c>
      <c r="M84" s="70">
        <f t="shared" si="57"/>
        <v>0</v>
      </c>
      <c r="N84" s="70">
        <f t="shared" si="57"/>
        <v>0</v>
      </c>
      <c r="O84" s="70">
        <f t="shared" si="57"/>
        <v>0</v>
      </c>
      <c r="P84" s="70">
        <f t="shared" si="57"/>
        <v>0</v>
      </c>
      <c r="Q84" s="70">
        <f t="shared" si="57"/>
        <v>0</v>
      </c>
      <c r="R84" s="70">
        <f t="shared" si="57"/>
        <v>0</v>
      </c>
      <c r="S84" s="70">
        <f t="shared" si="57"/>
        <v>0</v>
      </c>
      <c r="T84" s="70">
        <f>T69-T76-T82</f>
        <v>0</v>
      </c>
      <c r="U84" s="70">
        <f t="shared" si="57"/>
        <v>0</v>
      </c>
      <c r="V84" s="70">
        <f t="shared" si="57"/>
        <v>0</v>
      </c>
      <c r="W84" s="70">
        <f t="shared" si="57"/>
        <v>0</v>
      </c>
      <c r="X84" s="70">
        <f t="shared" si="57"/>
        <v>0</v>
      </c>
      <c r="Y84" s="70">
        <f t="shared" si="57"/>
        <v>0</v>
      </c>
    </row>
    <row r="85" spans="1:245">
      <c r="F85" s="168"/>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59"/>
      <c r="BR85" s="59"/>
      <c r="BS85" s="59"/>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59"/>
      <c r="CW85" s="59"/>
      <c r="CX85" s="59"/>
      <c r="CY85" s="59"/>
      <c r="CZ85" s="59"/>
      <c r="DA85" s="59"/>
      <c r="DB85" s="59"/>
      <c r="DC85" s="59"/>
      <c r="DD85" s="59"/>
      <c r="DE85" s="59"/>
      <c r="DF85" s="59"/>
      <c r="DG85" s="59"/>
      <c r="DH85" s="59"/>
      <c r="DI85" s="59"/>
      <c r="DJ85" s="59"/>
      <c r="DK85" s="59"/>
      <c r="DL85" s="59"/>
      <c r="DM85" s="59"/>
      <c r="DN85" s="59"/>
      <c r="DO85" s="59"/>
      <c r="DP85" s="59"/>
      <c r="DQ85" s="59"/>
      <c r="DR85" s="59"/>
      <c r="DS85" s="59"/>
      <c r="DT85" s="59"/>
      <c r="DU85" s="59"/>
      <c r="DV85" s="59"/>
      <c r="DW85" s="59"/>
      <c r="DX85" s="59"/>
      <c r="DY85" s="59"/>
      <c r="DZ85" s="59"/>
      <c r="EA85" s="59"/>
      <c r="EB85" s="59"/>
      <c r="EC85" s="59"/>
      <c r="ED85" s="59"/>
      <c r="EE85" s="59"/>
      <c r="EF85" s="59"/>
      <c r="EG85" s="59"/>
      <c r="EH85" s="59"/>
      <c r="EI85" s="59"/>
      <c r="EJ85" s="59"/>
      <c r="EK85" s="59"/>
      <c r="EL85" s="59"/>
      <c r="EM85" s="59"/>
      <c r="EN85" s="59"/>
      <c r="EO85" s="59"/>
      <c r="EP85" s="59"/>
      <c r="EQ85" s="59"/>
      <c r="ER85" s="59"/>
      <c r="ES85" s="59"/>
      <c r="ET85" s="59"/>
      <c r="EU85" s="59"/>
      <c r="EV85" s="59"/>
      <c r="EW85" s="59"/>
      <c r="EX85" s="59"/>
      <c r="EY85" s="59"/>
      <c r="EZ85" s="59"/>
      <c r="FA85" s="59"/>
      <c r="FB85" s="59"/>
      <c r="FC85" s="59"/>
      <c r="FD85" s="59"/>
      <c r="FE85" s="59"/>
      <c r="FF85" s="59"/>
      <c r="FG85" s="59"/>
      <c r="FH85" s="59"/>
      <c r="FI85" s="59"/>
      <c r="FJ85" s="59"/>
      <c r="FK85" s="59"/>
      <c r="FL85" s="59"/>
      <c r="FM85" s="59"/>
      <c r="FN85" s="59"/>
      <c r="FO85" s="59"/>
      <c r="FP85" s="59"/>
      <c r="FQ85" s="59"/>
      <c r="FR85" s="59"/>
      <c r="FS85" s="59"/>
      <c r="FT85" s="59"/>
      <c r="FU85" s="59"/>
      <c r="FV85" s="59"/>
      <c r="FW85" s="59"/>
      <c r="FX85" s="59"/>
      <c r="FY85" s="59"/>
      <c r="FZ85" s="59"/>
      <c r="GA85" s="59"/>
      <c r="GB85" s="59"/>
      <c r="GC85" s="59"/>
      <c r="GD85" s="59"/>
      <c r="GE85" s="59"/>
      <c r="GF85" s="59"/>
      <c r="GG85" s="59"/>
      <c r="GH85" s="59"/>
      <c r="GI85" s="59"/>
      <c r="GJ85" s="59"/>
      <c r="GK85" s="59"/>
      <c r="GL85" s="59"/>
      <c r="GM85" s="59"/>
      <c r="GN85" s="59"/>
      <c r="GO85" s="59"/>
      <c r="GP85" s="59"/>
      <c r="GQ85" s="59"/>
      <c r="GR85" s="59"/>
      <c r="GS85" s="59"/>
      <c r="GT85" s="59"/>
      <c r="GU85" s="59"/>
      <c r="GV85" s="59"/>
      <c r="GW85" s="59"/>
      <c r="GX85" s="59"/>
      <c r="GY85" s="59"/>
      <c r="GZ85" s="59"/>
      <c r="HA85" s="59"/>
      <c r="HB85" s="59"/>
      <c r="HC85" s="59"/>
      <c r="HD85" s="59"/>
      <c r="HE85" s="59"/>
      <c r="HF85" s="59"/>
      <c r="HG85" s="59"/>
      <c r="HH85" s="59"/>
      <c r="HI85" s="59"/>
      <c r="HJ85" s="59"/>
      <c r="HK85" s="59"/>
      <c r="HL85" s="59"/>
      <c r="HM85" s="59"/>
      <c r="HN85" s="59"/>
      <c r="HO85" s="59"/>
      <c r="HP85" s="59"/>
      <c r="HQ85" s="59"/>
      <c r="HR85" s="59"/>
      <c r="HS85" s="59"/>
      <c r="HT85" s="59"/>
      <c r="HU85" s="59"/>
      <c r="HV85" s="59"/>
      <c r="HW85" s="59"/>
      <c r="HX85" s="59"/>
      <c r="HY85" s="59"/>
      <c r="HZ85" s="59"/>
      <c r="IA85" s="59"/>
      <c r="IB85" s="59"/>
      <c r="IC85" s="59"/>
      <c r="ID85" s="59"/>
      <c r="IE85" s="59"/>
      <c r="IF85" s="59"/>
      <c r="IG85" s="59"/>
      <c r="IH85" s="59"/>
      <c r="II85" s="59"/>
      <c r="IJ85" s="59"/>
      <c r="IK85" s="59"/>
    </row>
    <row r="86" spans="1:245">
      <c r="A86" s="50" t="s">
        <v>33</v>
      </c>
      <c r="C86" s="61">
        <f>IF($A$1=2,1,'4-Tier'!C31)</f>
        <v>1</v>
      </c>
      <c r="D86" s="61"/>
      <c r="E86" s="61"/>
      <c r="F86" s="168">
        <f t="shared" ref="F86:Y86" si="58">$C86*F$84</f>
        <v>0</v>
      </c>
      <c r="G86" s="59">
        <f t="shared" si="58"/>
        <v>0</v>
      </c>
      <c r="H86" s="59">
        <f t="shared" si="58"/>
        <v>0</v>
      </c>
      <c r="I86" s="59">
        <f t="shared" si="58"/>
        <v>0</v>
      </c>
      <c r="J86" s="59">
        <f t="shared" si="58"/>
        <v>0</v>
      </c>
      <c r="K86" s="59">
        <f t="shared" si="58"/>
        <v>0</v>
      </c>
      <c r="L86" s="59">
        <f t="shared" si="58"/>
        <v>0</v>
      </c>
      <c r="M86" s="59">
        <f t="shared" si="58"/>
        <v>0</v>
      </c>
      <c r="N86" s="59">
        <f t="shared" si="58"/>
        <v>0</v>
      </c>
      <c r="O86" s="59">
        <f t="shared" si="58"/>
        <v>0</v>
      </c>
      <c r="P86" s="59">
        <f t="shared" si="58"/>
        <v>0</v>
      </c>
      <c r="Q86" s="59">
        <f t="shared" si="58"/>
        <v>0</v>
      </c>
      <c r="R86" s="59">
        <f t="shared" si="58"/>
        <v>0</v>
      </c>
      <c r="S86" s="59">
        <f t="shared" si="58"/>
        <v>0</v>
      </c>
      <c r="T86" s="59">
        <f t="shared" si="58"/>
        <v>0</v>
      </c>
      <c r="U86" s="59">
        <f t="shared" si="58"/>
        <v>0</v>
      </c>
      <c r="V86" s="59">
        <f t="shared" si="58"/>
        <v>0</v>
      </c>
      <c r="W86" s="59">
        <f t="shared" si="58"/>
        <v>0</v>
      </c>
      <c r="X86" s="59">
        <f t="shared" si="58"/>
        <v>0</v>
      </c>
      <c r="Y86" s="59">
        <f t="shared" si="58"/>
        <v>0</v>
      </c>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59"/>
      <c r="BV86" s="59"/>
      <c r="BW86" s="59"/>
      <c r="BX86" s="59"/>
      <c r="BY86" s="59"/>
      <c r="BZ86" s="59"/>
      <c r="CA86" s="59"/>
      <c r="CB86" s="59"/>
      <c r="CC86" s="59"/>
      <c r="CD86" s="59"/>
      <c r="CE86" s="59"/>
      <c r="CF86" s="59"/>
      <c r="CG86" s="59"/>
      <c r="CH86" s="59"/>
      <c r="CI86" s="59"/>
      <c r="CJ86" s="59"/>
      <c r="CK86" s="59"/>
      <c r="CL86" s="59"/>
      <c r="CM86" s="59"/>
      <c r="CN86" s="59"/>
      <c r="CO86" s="59"/>
      <c r="CP86" s="59"/>
      <c r="CQ86" s="59"/>
      <c r="CR86" s="59"/>
      <c r="CS86" s="59"/>
      <c r="CT86" s="59"/>
      <c r="CU86" s="59"/>
      <c r="CV86" s="59"/>
      <c r="CW86" s="59"/>
      <c r="CX86" s="59"/>
      <c r="CY86" s="59"/>
      <c r="CZ86" s="59"/>
      <c r="DA86" s="59"/>
      <c r="DB86" s="59"/>
      <c r="DC86" s="59"/>
      <c r="DD86" s="59"/>
      <c r="DE86" s="59"/>
      <c r="DF86" s="59"/>
      <c r="DG86" s="59"/>
      <c r="DH86" s="59"/>
      <c r="DI86" s="59"/>
      <c r="DJ86" s="59"/>
      <c r="DK86" s="59"/>
      <c r="DL86" s="59"/>
      <c r="DM86" s="59"/>
      <c r="DN86" s="59"/>
      <c r="DO86" s="59"/>
      <c r="DP86" s="59"/>
      <c r="DQ86" s="59"/>
      <c r="DR86" s="59"/>
      <c r="DS86" s="59"/>
      <c r="DT86" s="59"/>
      <c r="DU86" s="59"/>
      <c r="DV86" s="59"/>
      <c r="DW86" s="59"/>
      <c r="DX86" s="59"/>
      <c r="DY86" s="59"/>
      <c r="DZ86" s="59"/>
      <c r="EA86" s="59"/>
      <c r="EB86" s="59"/>
      <c r="EC86" s="59"/>
      <c r="ED86" s="59"/>
      <c r="EE86" s="59"/>
      <c r="EF86" s="59"/>
      <c r="EG86" s="59"/>
      <c r="EH86" s="59"/>
      <c r="EI86" s="59"/>
      <c r="EJ86" s="59"/>
      <c r="EK86" s="59"/>
      <c r="EL86" s="59"/>
      <c r="EM86" s="59"/>
      <c r="EN86" s="59"/>
      <c r="EO86" s="59"/>
      <c r="EP86" s="59"/>
      <c r="EQ86" s="59"/>
      <c r="ER86" s="59"/>
      <c r="ES86" s="59"/>
      <c r="ET86" s="59"/>
      <c r="EU86" s="59"/>
      <c r="EV86" s="59"/>
      <c r="EW86" s="59"/>
      <c r="EX86" s="59"/>
      <c r="EY86" s="59"/>
      <c r="EZ86" s="59"/>
      <c r="FA86" s="59"/>
      <c r="FB86" s="59"/>
      <c r="FC86" s="59"/>
      <c r="FD86" s="59"/>
      <c r="FE86" s="59"/>
      <c r="FF86" s="59"/>
      <c r="FG86" s="59"/>
      <c r="FH86" s="59"/>
      <c r="FI86" s="59"/>
      <c r="FJ86" s="59"/>
      <c r="FK86" s="59"/>
      <c r="FL86" s="59"/>
      <c r="FM86" s="59"/>
      <c r="FN86" s="59"/>
      <c r="FO86" s="59"/>
      <c r="FP86" s="59"/>
      <c r="FQ86" s="59"/>
      <c r="FR86" s="59"/>
      <c r="FS86" s="59"/>
      <c r="FT86" s="59"/>
      <c r="FU86" s="59"/>
      <c r="FV86" s="59"/>
      <c r="FW86" s="59"/>
      <c r="FX86" s="59"/>
      <c r="FY86" s="59"/>
      <c r="FZ86" s="59"/>
      <c r="GA86" s="59"/>
      <c r="GB86" s="59"/>
      <c r="GC86" s="59"/>
      <c r="GD86" s="59"/>
      <c r="GE86" s="59"/>
      <c r="GF86" s="59"/>
      <c r="GG86" s="59"/>
      <c r="GH86" s="59"/>
      <c r="GI86" s="59"/>
      <c r="GJ86" s="59"/>
      <c r="GK86" s="59"/>
      <c r="GL86" s="59"/>
      <c r="GM86" s="59"/>
      <c r="GN86" s="59"/>
      <c r="GO86" s="59"/>
      <c r="GP86" s="59"/>
      <c r="GQ86" s="59"/>
      <c r="GR86" s="59"/>
      <c r="GS86" s="59"/>
      <c r="GT86" s="59"/>
      <c r="GU86" s="59"/>
      <c r="GV86" s="59"/>
      <c r="GW86" s="59"/>
      <c r="GX86" s="59"/>
      <c r="GY86" s="59"/>
      <c r="GZ86" s="59"/>
      <c r="HA86" s="59"/>
      <c r="HB86" s="59"/>
      <c r="HC86" s="59"/>
      <c r="HD86" s="59"/>
      <c r="HE86" s="59"/>
      <c r="HF86" s="59"/>
      <c r="HG86" s="59"/>
      <c r="HH86" s="59"/>
      <c r="HI86" s="59"/>
      <c r="HJ86" s="59"/>
      <c r="HK86" s="59"/>
      <c r="HL86" s="59"/>
      <c r="HM86" s="59"/>
      <c r="HN86" s="59"/>
      <c r="HO86" s="59"/>
      <c r="HP86" s="59"/>
      <c r="HQ86" s="59"/>
      <c r="HR86" s="59"/>
      <c r="HS86" s="59"/>
      <c r="HT86" s="59"/>
      <c r="HU86" s="59"/>
      <c r="HV86" s="59"/>
      <c r="HW86" s="59"/>
      <c r="HX86" s="59"/>
      <c r="HY86" s="59"/>
      <c r="HZ86" s="59"/>
      <c r="IA86" s="59"/>
      <c r="IB86" s="59"/>
      <c r="IC86" s="59"/>
      <c r="ID86" s="59"/>
      <c r="IE86" s="59"/>
      <c r="IF86" s="59"/>
      <c r="IG86" s="59"/>
      <c r="IH86" s="59"/>
      <c r="II86" s="59"/>
      <c r="IJ86" s="59"/>
      <c r="IK86" s="59"/>
    </row>
    <row r="87" spans="1:245">
      <c r="A87" s="68" t="str">
        <f t="shared" ref="A87:B91" si="59">A61</f>
        <v>Albert</v>
      </c>
      <c r="B87" s="61">
        <f t="shared" si="59"/>
        <v>4.9999999999999933E-2</v>
      </c>
      <c r="F87" s="168">
        <f t="shared" ref="F87:O91" si="60">F$86*$B87</f>
        <v>0</v>
      </c>
      <c r="G87" s="59">
        <f t="shared" si="60"/>
        <v>0</v>
      </c>
      <c r="H87" s="59">
        <f t="shared" si="60"/>
        <v>0</v>
      </c>
      <c r="I87" s="59">
        <f t="shared" si="60"/>
        <v>0</v>
      </c>
      <c r="J87" s="59">
        <f t="shared" si="60"/>
        <v>0</v>
      </c>
      <c r="K87" s="59">
        <f t="shared" si="60"/>
        <v>0</v>
      </c>
      <c r="L87" s="59">
        <f t="shared" si="60"/>
        <v>0</v>
      </c>
      <c r="M87" s="59">
        <f t="shared" si="60"/>
        <v>0</v>
      </c>
      <c r="N87" s="59">
        <f t="shared" si="60"/>
        <v>0</v>
      </c>
      <c r="O87" s="59">
        <f t="shared" si="60"/>
        <v>0</v>
      </c>
      <c r="P87" s="59">
        <f t="shared" ref="P87:Y91" si="61">P$86*$B87</f>
        <v>0</v>
      </c>
      <c r="Q87" s="59">
        <f t="shared" si="61"/>
        <v>0</v>
      </c>
      <c r="R87" s="59">
        <f t="shared" si="61"/>
        <v>0</v>
      </c>
      <c r="S87" s="59">
        <f t="shared" si="61"/>
        <v>0</v>
      </c>
      <c r="T87" s="59">
        <f t="shared" si="61"/>
        <v>0</v>
      </c>
      <c r="U87" s="59">
        <f t="shared" si="61"/>
        <v>0</v>
      </c>
      <c r="V87" s="59">
        <f t="shared" si="61"/>
        <v>0</v>
      </c>
      <c r="W87" s="59">
        <f t="shared" si="61"/>
        <v>0</v>
      </c>
      <c r="X87" s="59">
        <f t="shared" si="61"/>
        <v>0</v>
      </c>
      <c r="Y87" s="59">
        <f t="shared" si="61"/>
        <v>0</v>
      </c>
    </row>
    <row r="88" spans="1:245" s="56" customFormat="1">
      <c r="A88" s="68" t="str">
        <f t="shared" si="59"/>
        <v>Bobby</v>
      </c>
      <c r="B88" s="61">
        <f t="shared" si="59"/>
        <v>0.35</v>
      </c>
      <c r="C88" s="50"/>
      <c r="D88" s="50"/>
      <c r="E88" s="50"/>
      <c r="F88" s="168">
        <f t="shared" si="60"/>
        <v>0</v>
      </c>
      <c r="G88" s="59">
        <f t="shared" si="60"/>
        <v>0</v>
      </c>
      <c r="H88" s="59">
        <f t="shared" si="60"/>
        <v>0</v>
      </c>
      <c r="I88" s="59">
        <f t="shared" si="60"/>
        <v>0</v>
      </c>
      <c r="J88" s="59">
        <f t="shared" si="60"/>
        <v>0</v>
      </c>
      <c r="K88" s="59">
        <f t="shared" si="60"/>
        <v>0</v>
      </c>
      <c r="L88" s="59">
        <f t="shared" si="60"/>
        <v>0</v>
      </c>
      <c r="M88" s="59">
        <f t="shared" si="60"/>
        <v>0</v>
      </c>
      <c r="N88" s="59">
        <f t="shared" si="60"/>
        <v>0</v>
      </c>
      <c r="O88" s="59">
        <f t="shared" si="60"/>
        <v>0</v>
      </c>
      <c r="P88" s="59">
        <f t="shared" si="61"/>
        <v>0</v>
      </c>
      <c r="Q88" s="59">
        <f t="shared" si="61"/>
        <v>0</v>
      </c>
      <c r="R88" s="59">
        <f t="shared" si="61"/>
        <v>0</v>
      </c>
      <c r="S88" s="59">
        <f t="shared" si="61"/>
        <v>0</v>
      </c>
      <c r="T88" s="59">
        <f t="shared" si="61"/>
        <v>0</v>
      </c>
      <c r="U88" s="59">
        <f t="shared" si="61"/>
        <v>0</v>
      </c>
      <c r="V88" s="59">
        <f t="shared" si="61"/>
        <v>0</v>
      </c>
      <c r="W88" s="59">
        <f t="shared" si="61"/>
        <v>0</v>
      </c>
      <c r="X88" s="59">
        <f t="shared" si="61"/>
        <v>0</v>
      </c>
      <c r="Y88" s="59">
        <f t="shared" si="61"/>
        <v>0</v>
      </c>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c r="BB88" s="70"/>
      <c r="BC88" s="70"/>
      <c r="BD88" s="70"/>
      <c r="BE88" s="70"/>
      <c r="BF88" s="70"/>
      <c r="BG88" s="70"/>
      <c r="BH88" s="70"/>
      <c r="BI88" s="70"/>
      <c r="BJ88" s="70"/>
      <c r="BK88" s="70"/>
      <c r="BL88" s="70"/>
      <c r="BM88" s="70"/>
      <c r="BN88" s="70"/>
      <c r="BO88" s="70"/>
      <c r="BP88" s="70"/>
      <c r="BQ88" s="70"/>
      <c r="BR88" s="70"/>
      <c r="BS88" s="70"/>
      <c r="BT88" s="70"/>
      <c r="BU88" s="70"/>
      <c r="BV88" s="70"/>
      <c r="BW88" s="70"/>
      <c r="BX88" s="70"/>
      <c r="BY88" s="70"/>
      <c r="BZ88" s="70"/>
      <c r="CA88" s="70"/>
      <c r="CB88" s="70"/>
      <c r="CC88" s="70"/>
      <c r="CD88" s="70"/>
      <c r="CE88" s="70"/>
      <c r="CF88" s="70"/>
      <c r="CG88" s="70"/>
      <c r="CH88" s="70"/>
      <c r="CI88" s="70"/>
      <c r="CJ88" s="70"/>
      <c r="CK88" s="70"/>
      <c r="CL88" s="70"/>
      <c r="CM88" s="70"/>
      <c r="CN88" s="70"/>
      <c r="CO88" s="70"/>
      <c r="CP88" s="70"/>
      <c r="CQ88" s="70"/>
      <c r="CR88" s="70"/>
      <c r="CS88" s="70"/>
      <c r="CT88" s="70"/>
      <c r="CU88" s="70"/>
      <c r="CV88" s="70"/>
      <c r="CW88" s="70"/>
      <c r="CX88" s="70"/>
      <c r="CY88" s="70"/>
      <c r="CZ88" s="70"/>
      <c r="DA88" s="70"/>
      <c r="DB88" s="70"/>
      <c r="DC88" s="70"/>
      <c r="DD88" s="70"/>
      <c r="DE88" s="70"/>
      <c r="DF88" s="70"/>
      <c r="DG88" s="70"/>
      <c r="DH88" s="70"/>
      <c r="DI88" s="70"/>
      <c r="DJ88" s="70"/>
      <c r="DK88" s="70"/>
      <c r="DL88" s="70"/>
      <c r="DM88" s="70"/>
      <c r="DN88" s="70"/>
      <c r="DO88" s="70"/>
      <c r="DP88" s="70"/>
      <c r="DQ88" s="70"/>
      <c r="DR88" s="70"/>
      <c r="DS88" s="70"/>
      <c r="DT88" s="70"/>
      <c r="DU88" s="70"/>
      <c r="DV88" s="70"/>
      <c r="DW88" s="70"/>
      <c r="DX88" s="70"/>
      <c r="DY88" s="70"/>
      <c r="DZ88" s="70"/>
      <c r="EA88" s="70"/>
      <c r="EB88" s="70"/>
      <c r="EC88" s="70"/>
      <c r="ED88" s="70"/>
      <c r="EE88" s="70"/>
      <c r="EF88" s="70"/>
      <c r="EG88" s="70"/>
      <c r="EH88" s="70"/>
      <c r="EI88" s="70"/>
      <c r="EJ88" s="70"/>
      <c r="EK88" s="70"/>
      <c r="EL88" s="70"/>
      <c r="EM88" s="70"/>
      <c r="EN88" s="70"/>
      <c r="EO88" s="70"/>
      <c r="EP88" s="70"/>
      <c r="EQ88" s="70"/>
      <c r="ER88" s="70"/>
      <c r="ES88" s="70"/>
      <c r="ET88" s="70"/>
      <c r="EU88" s="70"/>
      <c r="EV88" s="70"/>
      <c r="EW88" s="70"/>
      <c r="EX88" s="70"/>
      <c r="EY88" s="70"/>
      <c r="EZ88" s="70"/>
      <c r="FA88" s="70"/>
      <c r="FB88" s="70"/>
      <c r="FC88" s="70"/>
      <c r="FD88" s="70"/>
      <c r="FE88" s="70"/>
      <c r="FF88" s="70"/>
      <c r="FG88" s="70"/>
      <c r="FH88" s="70"/>
      <c r="FI88" s="70"/>
      <c r="FJ88" s="70"/>
      <c r="FK88" s="70"/>
      <c r="FL88" s="70"/>
      <c r="FM88" s="70"/>
      <c r="FN88" s="70"/>
      <c r="FO88" s="70"/>
      <c r="FP88" s="70"/>
      <c r="FQ88" s="70"/>
      <c r="FR88" s="70"/>
      <c r="FS88" s="70"/>
      <c r="FT88" s="70"/>
      <c r="FU88" s="70"/>
      <c r="FV88" s="70"/>
      <c r="FW88" s="70"/>
      <c r="FX88" s="70"/>
      <c r="FY88" s="70"/>
      <c r="FZ88" s="70"/>
      <c r="GA88" s="70"/>
      <c r="GB88" s="70"/>
      <c r="GC88" s="70"/>
      <c r="GD88" s="70"/>
      <c r="GE88" s="70"/>
      <c r="GF88" s="70"/>
      <c r="GG88" s="70"/>
      <c r="GH88" s="70"/>
      <c r="GI88" s="70"/>
      <c r="GJ88" s="70"/>
      <c r="GK88" s="70"/>
      <c r="GL88" s="70"/>
      <c r="GM88" s="70"/>
      <c r="GN88" s="70"/>
      <c r="GO88" s="70"/>
      <c r="GP88" s="70"/>
      <c r="GQ88" s="70"/>
      <c r="GR88" s="70"/>
      <c r="GS88" s="70"/>
      <c r="GT88" s="70"/>
      <c r="GU88" s="70"/>
      <c r="GV88" s="70"/>
      <c r="GW88" s="70"/>
      <c r="GX88" s="70"/>
      <c r="GY88" s="70"/>
      <c r="GZ88" s="70"/>
      <c r="HA88" s="70"/>
      <c r="HB88" s="70"/>
      <c r="HC88" s="70"/>
      <c r="HD88" s="70"/>
      <c r="HE88" s="70"/>
      <c r="HF88" s="70"/>
      <c r="HG88" s="70"/>
      <c r="HH88" s="70"/>
      <c r="HI88" s="70"/>
      <c r="HJ88" s="70"/>
      <c r="HK88" s="70"/>
      <c r="HL88" s="70"/>
      <c r="HM88" s="70"/>
      <c r="HN88" s="70"/>
      <c r="HO88" s="70"/>
      <c r="HP88" s="70"/>
      <c r="HQ88" s="70"/>
      <c r="HR88" s="70"/>
      <c r="HS88" s="70"/>
      <c r="HT88" s="70"/>
      <c r="HU88" s="70"/>
      <c r="HV88" s="70"/>
      <c r="HW88" s="70"/>
      <c r="HX88" s="70"/>
      <c r="HY88" s="70"/>
      <c r="HZ88" s="70"/>
      <c r="IA88" s="70"/>
      <c r="IB88" s="70"/>
      <c r="IC88" s="70"/>
      <c r="ID88" s="70"/>
      <c r="IE88" s="70"/>
      <c r="IF88" s="70"/>
      <c r="IG88" s="70"/>
      <c r="IH88" s="70"/>
      <c r="II88" s="70"/>
      <c r="IJ88" s="70"/>
      <c r="IK88" s="70"/>
    </row>
    <row r="89" spans="1:245">
      <c r="A89" s="68" t="str">
        <f t="shared" si="59"/>
        <v>Carl</v>
      </c>
      <c r="B89" s="61">
        <f t="shared" si="59"/>
        <v>0.25</v>
      </c>
      <c r="F89" s="168">
        <f t="shared" si="60"/>
        <v>0</v>
      </c>
      <c r="G89" s="59">
        <f t="shared" si="60"/>
        <v>0</v>
      </c>
      <c r="H89" s="59">
        <f t="shared" si="60"/>
        <v>0</v>
      </c>
      <c r="I89" s="59">
        <f t="shared" si="60"/>
        <v>0</v>
      </c>
      <c r="J89" s="59">
        <f t="shared" si="60"/>
        <v>0</v>
      </c>
      <c r="K89" s="59">
        <f t="shared" si="60"/>
        <v>0</v>
      </c>
      <c r="L89" s="59">
        <f t="shared" si="60"/>
        <v>0</v>
      </c>
      <c r="M89" s="59">
        <f t="shared" si="60"/>
        <v>0</v>
      </c>
      <c r="N89" s="59">
        <f t="shared" si="60"/>
        <v>0</v>
      </c>
      <c r="O89" s="59">
        <f t="shared" si="60"/>
        <v>0</v>
      </c>
      <c r="P89" s="59">
        <f t="shared" si="61"/>
        <v>0</v>
      </c>
      <c r="Q89" s="59">
        <f t="shared" si="61"/>
        <v>0</v>
      </c>
      <c r="R89" s="59">
        <f t="shared" si="61"/>
        <v>0</v>
      </c>
      <c r="S89" s="59">
        <f t="shared" si="61"/>
        <v>0</v>
      </c>
      <c r="T89" s="59">
        <f t="shared" si="61"/>
        <v>0</v>
      </c>
      <c r="U89" s="59">
        <f t="shared" si="61"/>
        <v>0</v>
      </c>
      <c r="V89" s="59">
        <f t="shared" si="61"/>
        <v>0</v>
      </c>
      <c r="W89" s="59">
        <f t="shared" si="61"/>
        <v>0</v>
      </c>
      <c r="X89" s="59">
        <f t="shared" si="61"/>
        <v>0</v>
      </c>
      <c r="Y89" s="59">
        <f t="shared" si="61"/>
        <v>0</v>
      </c>
    </row>
    <row r="90" spans="1:245">
      <c r="A90" s="68" t="str">
        <f t="shared" si="59"/>
        <v>Derek</v>
      </c>
      <c r="B90" s="61">
        <f t="shared" si="59"/>
        <v>0.2</v>
      </c>
      <c r="F90" s="168">
        <f t="shared" si="60"/>
        <v>0</v>
      </c>
      <c r="G90" s="59">
        <f t="shared" si="60"/>
        <v>0</v>
      </c>
      <c r="H90" s="59">
        <f t="shared" si="60"/>
        <v>0</v>
      </c>
      <c r="I90" s="59">
        <f t="shared" si="60"/>
        <v>0</v>
      </c>
      <c r="J90" s="59">
        <f t="shared" si="60"/>
        <v>0</v>
      </c>
      <c r="K90" s="59">
        <f t="shared" si="60"/>
        <v>0</v>
      </c>
      <c r="L90" s="59">
        <f t="shared" si="60"/>
        <v>0</v>
      </c>
      <c r="M90" s="59">
        <f t="shared" si="60"/>
        <v>0</v>
      </c>
      <c r="N90" s="59">
        <f t="shared" si="60"/>
        <v>0</v>
      </c>
      <c r="O90" s="59">
        <f t="shared" si="60"/>
        <v>0</v>
      </c>
      <c r="P90" s="59">
        <f t="shared" si="61"/>
        <v>0</v>
      </c>
      <c r="Q90" s="59">
        <f t="shared" si="61"/>
        <v>0</v>
      </c>
      <c r="R90" s="59">
        <f t="shared" si="61"/>
        <v>0</v>
      </c>
      <c r="S90" s="59">
        <f t="shared" si="61"/>
        <v>0</v>
      </c>
      <c r="T90" s="59">
        <f t="shared" si="61"/>
        <v>0</v>
      </c>
      <c r="U90" s="59">
        <f t="shared" si="61"/>
        <v>0</v>
      </c>
      <c r="V90" s="59">
        <f t="shared" si="61"/>
        <v>0</v>
      </c>
      <c r="W90" s="59">
        <f t="shared" si="61"/>
        <v>0</v>
      </c>
      <c r="X90" s="59">
        <f t="shared" si="61"/>
        <v>0</v>
      </c>
      <c r="Y90" s="59">
        <f t="shared" si="61"/>
        <v>0</v>
      </c>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59"/>
      <c r="BR90" s="59"/>
      <c r="BS90" s="59"/>
      <c r="BT90" s="59"/>
      <c r="BU90" s="59"/>
      <c r="BV90" s="59"/>
      <c r="BW90" s="59"/>
      <c r="BX90" s="59"/>
      <c r="BY90" s="59"/>
      <c r="BZ90" s="59"/>
      <c r="CA90" s="59"/>
      <c r="CB90" s="59"/>
      <c r="CC90" s="59"/>
      <c r="CD90" s="59"/>
      <c r="CE90" s="59"/>
      <c r="CF90" s="59"/>
      <c r="CG90" s="59"/>
      <c r="CH90" s="59"/>
      <c r="CI90" s="59"/>
      <c r="CJ90" s="59"/>
      <c r="CK90" s="59"/>
      <c r="CL90" s="59"/>
      <c r="CM90" s="59"/>
      <c r="CN90" s="59"/>
      <c r="CO90" s="59"/>
      <c r="CP90" s="59"/>
      <c r="CQ90" s="59"/>
      <c r="CR90" s="59"/>
      <c r="CS90" s="59"/>
      <c r="CT90" s="59"/>
      <c r="CU90" s="59"/>
      <c r="CV90" s="59"/>
      <c r="CW90" s="59"/>
      <c r="CX90" s="59"/>
      <c r="CY90" s="59"/>
      <c r="CZ90" s="59"/>
      <c r="DA90" s="59"/>
      <c r="DB90" s="59"/>
      <c r="DC90" s="59"/>
      <c r="DD90" s="59"/>
      <c r="DE90" s="59"/>
      <c r="DF90" s="59"/>
      <c r="DG90" s="59"/>
      <c r="DH90" s="59"/>
      <c r="DI90" s="59"/>
      <c r="DJ90" s="59"/>
      <c r="DK90" s="59"/>
      <c r="DL90" s="59"/>
      <c r="DM90" s="59"/>
      <c r="DN90" s="59"/>
      <c r="DO90" s="59"/>
      <c r="DP90" s="59"/>
      <c r="DQ90" s="59"/>
      <c r="DR90" s="59"/>
      <c r="DS90" s="59"/>
      <c r="DT90" s="59"/>
      <c r="DU90" s="59"/>
      <c r="DV90" s="59"/>
      <c r="DW90" s="59"/>
      <c r="DX90" s="59"/>
      <c r="DY90" s="59"/>
      <c r="DZ90" s="59"/>
      <c r="EA90" s="59"/>
      <c r="EB90" s="59"/>
      <c r="EC90" s="59"/>
      <c r="ED90" s="59"/>
      <c r="EE90" s="59"/>
      <c r="EF90" s="59"/>
      <c r="EG90" s="59"/>
      <c r="EH90" s="59"/>
      <c r="EI90" s="59"/>
      <c r="EJ90" s="59"/>
      <c r="EK90" s="59"/>
      <c r="EL90" s="59"/>
      <c r="EM90" s="59"/>
      <c r="EN90" s="59"/>
      <c r="EO90" s="59"/>
      <c r="EP90" s="59"/>
      <c r="EQ90" s="59"/>
      <c r="ER90" s="59"/>
      <c r="ES90" s="59"/>
      <c r="ET90" s="59"/>
      <c r="EU90" s="59"/>
      <c r="EV90" s="59"/>
      <c r="EW90" s="59"/>
      <c r="EX90" s="59"/>
      <c r="EY90" s="59"/>
      <c r="EZ90" s="59"/>
      <c r="FA90" s="59"/>
      <c r="FB90" s="59"/>
      <c r="FC90" s="59"/>
      <c r="FD90" s="59"/>
      <c r="FE90" s="59"/>
      <c r="FF90" s="59"/>
      <c r="FG90" s="59"/>
      <c r="FH90" s="59"/>
      <c r="FI90" s="59"/>
      <c r="FJ90" s="59"/>
      <c r="FK90" s="59"/>
      <c r="FL90" s="59"/>
      <c r="FM90" s="59"/>
      <c r="FN90" s="59"/>
      <c r="FO90" s="59"/>
      <c r="FP90" s="59"/>
      <c r="FQ90" s="59"/>
      <c r="FR90" s="59"/>
      <c r="FS90" s="59"/>
      <c r="FT90" s="59"/>
      <c r="FU90" s="59"/>
      <c r="FV90" s="59"/>
      <c r="FW90" s="59"/>
      <c r="FX90" s="59"/>
      <c r="FY90" s="59"/>
      <c r="FZ90" s="59"/>
      <c r="GA90" s="59"/>
      <c r="GB90" s="59"/>
      <c r="GC90" s="59"/>
      <c r="GD90" s="59"/>
      <c r="GE90" s="59"/>
      <c r="GF90" s="59"/>
      <c r="GG90" s="59"/>
      <c r="GH90" s="59"/>
      <c r="GI90" s="59"/>
      <c r="GJ90" s="59"/>
      <c r="GK90" s="59"/>
      <c r="GL90" s="59"/>
      <c r="GM90" s="59"/>
      <c r="GN90" s="59"/>
      <c r="GO90" s="59"/>
      <c r="GP90" s="59"/>
      <c r="GQ90" s="59"/>
      <c r="GR90" s="59"/>
      <c r="GS90" s="59"/>
      <c r="GT90" s="59"/>
      <c r="GU90" s="59"/>
      <c r="GV90" s="59"/>
      <c r="GW90" s="59"/>
      <c r="GX90" s="59"/>
      <c r="GY90" s="59"/>
      <c r="GZ90" s="59"/>
      <c r="HA90" s="59"/>
      <c r="HB90" s="59"/>
      <c r="HC90" s="59"/>
      <c r="HD90" s="59"/>
      <c r="HE90" s="59"/>
      <c r="HF90" s="59"/>
      <c r="HG90" s="59"/>
      <c r="HH90" s="59"/>
      <c r="HI90" s="59"/>
      <c r="HJ90" s="59"/>
      <c r="HK90" s="59"/>
      <c r="HL90" s="59"/>
      <c r="HM90" s="59"/>
      <c r="HN90" s="59"/>
      <c r="HO90" s="59"/>
      <c r="HP90" s="59"/>
      <c r="HQ90" s="59"/>
      <c r="HR90" s="59"/>
      <c r="HS90" s="59"/>
      <c r="HT90" s="59"/>
      <c r="HU90" s="59"/>
      <c r="HV90" s="59"/>
      <c r="HW90" s="59"/>
      <c r="HX90" s="59"/>
      <c r="HY90" s="59"/>
      <c r="HZ90" s="59"/>
      <c r="IA90" s="59"/>
      <c r="IB90" s="59"/>
      <c r="IC90" s="59"/>
      <c r="ID90" s="59"/>
      <c r="IE90" s="59"/>
      <c r="IF90" s="59"/>
      <c r="IG90" s="59"/>
      <c r="IH90" s="59"/>
      <c r="II90" s="59"/>
      <c r="IJ90" s="59"/>
      <c r="IK90" s="59"/>
    </row>
    <row r="91" spans="1:245">
      <c r="A91" s="68" t="str">
        <f t="shared" si="59"/>
        <v>Elizabeth</v>
      </c>
      <c r="B91" s="61">
        <f t="shared" si="59"/>
        <v>0.15</v>
      </c>
      <c r="F91" s="168">
        <f t="shared" si="60"/>
        <v>0</v>
      </c>
      <c r="G91" s="59">
        <f t="shared" si="60"/>
        <v>0</v>
      </c>
      <c r="H91" s="59">
        <f t="shared" si="60"/>
        <v>0</v>
      </c>
      <c r="I91" s="59">
        <f t="shared" si="60"/>
        <v>0</v>
      </c>
      <c r="J91" s="59">
        <f t="shared" si="60"/>
        <v>0</v>
      </c>
      <c r="K91" s="59">
        <f t="shared" si="60"/>
        <v>0</v>
      </c>
      <c r="L91" s="59">
        <f t="shared" si="60"/>
        <v>0</v>
      </c>
      <c r="M91" s="59">
        <f t="shared" si="60"/>
        <v>0</v>
      </c>
      <c r="N91" s="59">
        <f t="shared" si="60"/>
        <v>0</v>
      </c>
      <c r="O91" s="59">
        <f t="shared" si="60"/>
        <v>0</v>
      </c>
      <c r="P91" s="59">
        <f t="shared" si="61"/>
        <v>0</v>
      </c>
      <c r="Q91" s="59">
        <f t="shared" si="61"/>
        <v>0</v>
      </c>
      <c r="R91" s="59">
        <f t="shared" si="61"/>
        <v>0</v>
      </c>
      <c r="S91" s="59">
        <f t="shared" si="61"/>
        <v>0</v>
      </c>
      <c r="T91" s="59">
        <f t="shared" si="61"/>
        <v>0</v>
      </c>
      <c r="U91" s="59">
        <f t="shared" si="61"/>
        <v>0</v>
      </c>
      <c r="V91" s="59">
        <f t="shared" si="61"/>
        <v>0</v>
      </c>
      <c r="W91" s="59">
        <f t="shared" si="61"/>
        <v>0</v>
      </c>
      <c r="X91" s="59">
        <f t="shared" si="61"/>
        <v>0</v>
      </c>
      <c r="Y91" s="59">
        <f t="shared" si="61"/>
        <v>0</v>
      </c>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c r="BR91" s="59"/>
      <c r="BS91" s="59"/>
      <c r="BT91" s="59"/>
      <c r="BU91" s="59"/>
      <c r="BV91" s="59"/>
      <c r="BW91" s="59"/>
      <c r="BX91" s="59"/>
      <c r="BY91" s="59"/>
      <c r="BZ91" s="59"/>
      <c r="CA91" s="59"/>
      <c r="CB91" s="59"/>
      <c r="CC91" s="59"/>
      <c r="CD91" s="59"/>
      <c r="CE91" s="59"/>
      <c r="CF91" s="59"/>
      <c r="CG91" s="59"/>
      <c r="CH91" s="59"/>
      <c r="CI91" s="59"/>
      <c r="CJ91" s="59"/>
      <c r="CK91" s="59"/>
      <c r="CL91" s="59"/>
      <c r="CM91" s="59"/>
      <c r="CN91" s="59"/>
      <c r="CO91" s="59"/>
      <c r="CP91" s="59"/>
      <c r="CQ91" s="59"/>
      <c r="CR91" s="59"/>
      <c r="CS91" s="59"/>
      <c r="CT91" s="59"/>
      <c r="CU91" s="59"/>
      <c r="CV91" s="59"/>
      <c r="CW91" s="59"/>
      <c r="CX91" s="59"/>
      <c r="CY91" s="59"/>
      <c r="CZ91" s="59"/>
      <c r="DA91" s="59"/>
      <c r="DB91" s="59"/>
      <c r="DC91" s="59"/>
      <c r="DD91" s="59"/>
      <c r="DE91" s="59"/>
      <c r="DF91" s="59"/>
      <c r="DG91" s="59"/>
      <c r="DH91" s="59"/>
      <c r="DI91" s="59"/>
      <c r="DJ91" s="59"/>
      <c r="DK91" s="59"/>
      <c r="DL91" s="59"/>
      <c r="DM91" s="59"/>
      <c r="DN91" s="59"/>
      <c r="DO91" s="59"/>
      <c r="DP91" s="59"/>
      <c r="DQ91" s="59"/>
      <c r="DR91" s="59"/>
      <c r="DS91" s="59"/>
      <c r="DT91" s="59"/>
      <c r="DU91" s="59"/>
      <c r="DV91" s="59"/>
      <c r="DW91" s="59"/>
      <c r="DX91" s="59"/>
      <c r="DY91" s="59"/>
      <c r="DZ91" s="59"/>
      <c r="EA91" s="59"/>
      <c r="EB91" s="59"/>
      <c r="EC91" s="59"/>
      <c r="ED91" s="59"/>
      <c r="EE91" s="59"/>
      <c r="EF91" s="59"/>
      <c r="EG91" s="59"/>
      <c r="EH91" s="59"/>
      <c r="EI91" s="59"/>
      <c r="EJ91" s="59"/>
      <c r="EK91" s="59"/>
      <c r="EL91" s="59"/>
      <c r="EM91" s="59"/>
      <c r="EN91" s="59"/>
      <c r="EO91" s="59"/>
      <c r="EP91" s="59"/>
      <c r="EQ91" s="59"/>
      <c r="ER91" s="59"/>
      <c r="ES91" s="59"/>
      <c r="ET91" s="59"/>
      <c r="EU91" s="59"/>
      <c r="EV91" s="59"/>
      <c r="EW91" s="59"/>
      <c r="EX91" s="59"/>
      <c r="EY91" s="59"/>
      <c r="EZ91" s="59"/>
      <c r="FA91" s="59"/>
      <c r="FB91" s="59"/>
      <c r="FC91" s="59"/>
      <c r="FD91" s="59"/>
      <c r="FE91" s="59"/>
      <c r="FF91" s="59"/>
      <c r="FG91" s="59"/>
      <c r="FH91" s="59"/>
      <c r="FI91" s="59"/>
      <c r="FJ91" s="59"/>
      <c r="FK91" s="59"/>
      <c r="FL91" s="59"/>
      <c r="FM91" s="59"/>
      <c r="FN91" s="59"/>
      <c r="FO91" s="59"/>
      <c r="FP91" s="59"/>
      <c r="FQ91" s="59"/>
      <c r="FR91" s="59"/>
      <c r="FS91" s="59"/>
      <c r="FT91" s="59"/>
      <c r="FU91" s="59"/>
      <c r="FV91" s="59"/>
      <c r="FW91" s="59"/>
      <c r="FX91" s="59"/>
      <c r="FY91" s="59"/>
      <c r="FZ91" s="59"/>
      <c r="GA91" s="59"/>
      <c r="GB91" s="59"/>
      <c r="GC91" s="59"/>
      <c r="GD91" s="59"/>
      <c r="GE91" s="59"/>
      <c r="GF91" s="59"/>
      <c r="GG91" s="59"/>
      <c r="GH91" s="59"/>
      <c r="GI91" s="59"/>
      <c r="GJ91" s="59"/>
      <c r="GK91" s="59"/>
      <c r="GL91" s="59"/>
      <c r="GM91" s="59"/>
      <c r="GN91" s="59"/>
      <c r="GO91" s="59"/>
      <c r="GP91" s="59"/>
      <c r="GQ91" s="59"/>
      <c r="GR91" s="59"/>
      <c r="GS91" s="59"/>
      <c r="GT91" s="59"/>
      <c r="GU91" s="59"/>
      <c r="GV91" s="59"/>
      <c r="GW91" s="59"/>
      <c r="GX91" s="59"/>
      <c r="GY91" s="59"/>
      <c r="GZ91" s="59"/>
      <c r="HA91" s="59"/>
      <c r="HB91" s="59"/>
      <c r="HC91" s="59"/>
      <c r="HD91" s="59"/>
      <c r="HE91" s="59"/>
      <c r="HF91" s="59"/>
      <c r="HG91" s="59"/>
      <c r="HH91" s="59"/>
      <c r="HI91" s="59"/>
      <c r="HJ91" s="59"/>
      <c r="HK91" s="59"/>
      <c r="HL91" s="59"/>
      <c r="HM91" s="59"/>
      <c r="HN91" s="59"/>
      <c r="HO91" s="59"/>
      <c r="HP91" s="59"/>
      <c r="HQ91" s="59"/>
      <c r="HR91" s="59"/>
      <c r="HS91" s="59"/>
      <c r="HT91" s="59"/>
      <c r="HU91" s="59"/>
      <c r="HV91" s="59"/>
      <c r="HW91" s="59"/>
      <c r="HX91" s="59"/>
      <c r="HY91" s="59"/>
      <c r="HZ91" s="59"/>
      <c r="IA91" s="59"/>
      <c r="IB91" s="59"/>
      <c r="IC91" s="59"/>
      <c r="ID91" s="59"/>
      <c r="IE91" s="59"/>
      <c r="IF91" s="59"/>
      <c r="IG91" s="59"/>
      <c r="IH91" s="59"/>
      <c r="II91" s="59"/>
      <c r="IJ91" s="59"/>
      <c r="IK91" s="59"/>
    </row>
    <row r="92" spans="1:245">
      <c r="A92" s="50" t="s">
        <v>34</v>
      </c>
      <c r="C92" s="61">
        <f>IF($A$1=2,0,'4-Tier'!C32)</f>
        <v>0</v>
      </c>
      <c r="D92" s="61"/>
      <c r="E92" s="61"/>
      <c r="F92" s="168">
        <f t="shared" ref="F92:Y92" si="62">$C92*F$84</f>
        <v>0</v>
      </c>
      <c r="G92" s="59">
        <f t="shared" si="62"/>
        <v>0</v>
      </c>
      <c r="H92" s="59">
        <f t="shared" si="62"/>
        <v>0</v>
      </c>
      <c r="I92" s="59">
        <f t="shared" si="62"/>
        <v>0</v>
      </c>
      <c r="J92" s="59">
        <f t="shared" si="62"/>
        <v>0</v>
      </c>
      <c r="K92" s="59">
        <f t="shared" si="62"/>
        <v>0</v>
      </c>
      <c r="L92" s="59">
        <f t="shared" si="62"/>
        <v>0</v>
      </c>
      <c r="M92" s="59">
        <f t="shared" si="62"/>
        <v>0</v>
      </c>
      <c r="N92" s="59">
        <f t="shared" si="62"/>
        <v>0</v>
      </c>
      <c r="O92" s="59">
        <f t="shared" si="62"/>
        <v>0</v>
      </c>
      <c r="P92" s="59">
        <f t="shared" si="62"/>
        <v>0</v>
      </c>
      <c r="Q92" s="59">
        <f t="shared" si="62"/>
        <v>0</v>
      </c>
      <c r="R92" s="59">
        <f t="shared" si="62"/>
        <v>0</v>
      </c>
      <c r="S92" s="59">
        <f t="shared" si="62"/>
        <v>0</v>
      </c>
      <c r="T92" s="59">
        <f t="shared" si="62"/>
        <v>0</v>
      </c>
      <c r="U92" s="59">
        <f t="shared" si="62"/>
        <v>0</v>
      </c>
      <c r="V92" s="59">
        <f t="shared" si="62"/>
        <v>0</v>
      </c>
      <c r="W92" s="59">
        <f t="shared" si="62"/>
        <v>0</v>
      </c>
      <c r="X92" s="59">
        <f t="shared" si="62"/>
        <v>0</v>
      </c>
      <c r="Y92" s="59">
        <f t="shared" si="62"/>
        <v>0</v>
      </c>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59"/>
      <c r="BR92" s="59"/>
      <c r="BS92" s="59"/>
      <c r="BT92" s="59"/>
      <c r="BU92" s="59"/>
      <c r="BV92" s="59"/>
      <c r="BW92" s="59"/>
      <c r="BX92" s="59"/>
      <c r="BY92" s="59"/>
      <c r="BZ92" s="59"/>
      <c r="CA92" s="59"/>
      <c r="CB92" s="59"/>
      <c r="CC92" s="59"/>
      <c r="CD92" s="59"/>
      <c r="CE92" s="59"/>
      <c r="CF92" s="59"/>
      <c r="CG92" s="59"/>
      <c r="CH92" s="59"/>
      <c r="CI92" s="59"/>
      <c r="CJ92" s="59"/>
      <c r="CK92" s="59"/>
      <c r="CL92" s="59"/>
      <c r="CM92" s="59"/>
      <c r="CN92" s="59"/>
      <c r="CO92" s="59"/>
      <c r="CP92" s="59"/>
      <c r="CQ92" s="59"/>
      <c r="CR92" s="59"/>
      <c r="CS92" s="59"/>
      <c r="CT92" s="59"/>
      <c r="CU92" s="59"/>
      <c r="CV92" s="59"/>
      <c r="CW92" s="59"/>
      <c r="CX92" s="59"/>
      <c r="CY92" s="59"/>
      <c r="CZ92" s="59"/>
      <c r="DA92" s="59"/>
      <c r="DB92" s="59"/>
      <c r="DC92" s="59"/>
      <c r="DD92" s="59"/>
      <c r="DE92" s="59"/>
      <c r="DF92" s="59"/>
      <c r="DG92" s="59"/>
      <c r="DH92" s="59"/>
      <c r="DI92" s="59"/>
      <c r="DJ92" s="59"/>
      <c r="DK92" s="59"/>
      <c r="DL92" s="59"/>
      <c r="DM92" s="59"/>
      <c r="DN92" s="59"/>
      <c r="DO92" s="59"/>
      <c r="DP92" s="59"/>
      <c r="DQ92" s="59"/>
      <c r="DR92" s="59"/>
      <c r="DS92" s="59"/>
      <c r="DT92" s="59"/>
      <c r="DU92" s="59"/>
      <c r="DV92" s="59"/>
      <c r="DW92" s="59"/>
      <c r="DX92" s="59"/>
      <c r="DY92" s="59"/>
      <c r="DZ92" s="59"/>
      <c r="EA92" s="59"/>
      <c r="EB92" s="59"/>
      <c r="EC92" s="59"/>
      <c r="ED92" s="59"/>
      <c r="EE92" s="59"/>
      <c r="EF92" s="59"/>
      <c r="EG92" s="59"/>
      <c r="EH92" s="59"/>
      <c r="EI92" s="59"/>
      <c r="EJ92" s="59"/>
      <c r="EK92" s="59"/>
      <c r="EL92" s="59"/>
      <c r="EM92" s="59"/>
      <c r="EN92" s="59"/>
      <c r="EO92" s="59"/>
      <c r="EP92" s="59"/>
      <c r="EQ92" s="59"/>
      <c r="ER92" s="59"/>
      <c r="ES92" s="59"/>
      <c r="ET92" s="59"/>
      <c r="EU92" s="59"/>
      <c r="EV92" s="59"/>
      <c r="EW92" s="59"/>
      <c r="EX92" s="59"/>
      <c r="EY92" s="59"/>
      <c r="EZ92" s="59"/>
      <c r="FA92" s="59"/>
      <c r="FB92" s="59"/>
      <c r="FC92" s="59"/>
      <c r="FD92" s="59"/>
      <c r="FE92" s="59"/>
      <c r="FF92" s="59"/>
      <c r="FG92" s="59"/>
      <c r="FH92" s="59"/>
      <c r="FI92" s="59"/>
      <c r="FJ92" s="59"/>
      <c r="FK92" s="59"/>
      <c r="FL92" s="59"/>
      <c r="FM92" s="59"/>
      <c r="FN92" s="59"/>
      <c r="FO92" s="59"/>
      <c r="FP92" s="59"/>
      <c r="FQ92" s="59"/>
      <c r="FR92" s="59"/>
      <c r="FS92" s="59"/>
      <c r="FT92" s="59"/>
      <c r="FU92" s="59"/>
      <c r="FV92" s="59"/>
      <c r="FW92" s="59"/>
      <c r="FX92" s="59"/>
      <c r="FY92" s="59"/>
      <c r="FZ92" s="59"/>
      <c r="GA92" s="59"/>
      <c r="GB92" s="59"/>
      <c r="GC92" s="59"/>
      <c r="GD92" s="59"/>
      <c r="GE92" s="59"/>
      <c r="GF92" s="59"/>
      <c r="GG92" s="59"/>
      <c r="GH92" s="59"/>
      <c r="GI92" s="59"/>
      <c r="GJ92" s="59"/>
      <c r="GK92" s="59"/>
      <c r="GL92" s="59"/>
      <c r="GM92" s="59"/>
      <c r="GN92" s="59"/>
      <c r="GO92" s="59"/>
      <c r="GP92" s="59"/>
      <c r="GQ92" s="59"/>
      <c r="GR92" s="59"/>
      <c r="GS92" s="59"/>
      <c r="GT92" s="59"/>
      <c r="GU92" s="59"/>
      <c r="GV92" s="59"/>
      <c r="GW92" s="59"/>
      <c r="GX92" s="59"/>
      <c r="GY92" s="59"/>
      <c r="GZ92" s="59"/>
      <c r="HA92" s="59"/>
      <c r="HB92" s="59"/>
      <c r="HC92" s="59"/>
      <c r="HD92" s="59"/>
      <c r="HE92" s="59"/>
      <c r="HF92" s="59"/>
      <c r="HG92" s="59"/>
      <c r="HH92" s="59"/>
      <c r="HI92" s="59"/>
      <c r="HJ92" s="59"/>
      <c r="HK92" s="59"/>
      <c r="HL92" s="59"/>
      <c r="HM92" s="59"/>
      <c r="HN92" s="59"/>
      <c r="HO92" s="59"/>
      <c r="HP92" s="59"/>
      <c r="HQ92" s="59"/>
      <c r="HR92" s="59"/>
      <c r="HS92" s="59"/>
      <c r="HT92" s="59"/>
      <c r="HU92" s="59"/>
      <c r="HV92" s="59"/>
      <c r="HW92" s="59"/>
      <c r="HX92" s="59"/>
      <c r="HY92" s="59"/>
      <c r="HZ92" s="59"/>
      <c r="IA92" s="59"/>
      <c r="IB92" s="59"/>
      <c r="IC92" s="59"/>
      <c r="ID92" s="59"/>
      <c r="IE92" s="59"/>
      <c r="IF92" s="59"/>
      <c r="IG92" s="59"/>
      <c r="IH92" s="59"/>
      <c r="II92" s="59"/>
      <c r="IJ92" s="59"/>
      <c r="IK92" s="59"/>
    </row>
    <row r="93" spans="1:245">
      <c r="F93" s="168"/>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59"/>
      <c r="BR93" s="59"/>
      <c r="BS93" s="59"/>
      <c r="BT93" s="59"/>
      <c r="BU93" s="59"/>
      <c r="BV93" s="59"/>
      <c r="BW93" s="59"/>
      <c r="BX93" s="59"/>
      <c r="BY93" s="59"/>
      <c r="BZ93" s="59"/>
      <c r="CA93" s="59"/>
      <c r="CB93" s="59"/>
      <c r="CC93" s="59"/>
      <c r="CD93" s="59"/>
      <c r="CE93" s="59"/>
      <c r="CF93" s="59"/>
      <c r="CG93" s="59"/>
      <c r="CH93" s="59"/>
      <c r="CI93" s="59"/>
      <c r="CJ93" s="59"/>
      <c r="CK93" s="59"/>
      <c r="CL93" s="59"/>
      <c r="CM93" s="59"/>
      <c r="CN93" s="59"/>
      <c r="CO93" s="59"/>
      <c r="CP93" s="59"/>
      <c r="CQ93" s="59"/>
      <c r="CR93" s="59"/>
      <c r="CS93" s="59"/>
      <c r="CT93" s="59"/>
      <c r="CU93" s="59"/>
      <c r="CV93" s="59"/>
      <c r="CW93" s="59"/>
      <c r="CX93" s="59"/>
      <c r="CY93" s="59"/>
      <c r="CZ93" s="59"/>
      <c r="DA93" s="59"/>
      <c r="DB93" s="59"/>
      <c r="DC93" s="59"/>
      <c r="DD93" s="59"/>
      <c r="DE93" s="59"/>
      <c r="DF93" s="59"/>
      <c r="DG93" s="59"/>
      <c r="DH93" s="59"/>
      <c r="DI93" s="59"/>
      <c r="DJ93" s="59"/>
      <c r="DK93" s="59"/>
      <c r="DL93" s="59"/>
      <c r="DM93" s="59"/>
      <c r="DN93" s="59"/>
      <c r="DO93" s="59"/>
      <c r="DP93" s="59"/>
      <c r="DQ93" s="59"/>
      <c r="DR93" s="59"/>
      <c r="DS93" s="59"/>
      <c r="DT93" s="59"/>
      <c r="DU93" s="59"/>
      <c r="DV93" s="59"/>
      <c r="DW93" s="59"/>
      <c r="DX93" s="59"/>
      <c r="DY93" s="59"/>
      <c r="DZ93" s="59"/>
      <c r="EA93" s="59"/>
      <c r="EB93" s="59"/>
      <c r="EC93" s="59"/>
      <c r="ED93" s="59"/>
      <c r="EE93" s="59"/>
      <c r="EF93" s="59"/>
      <c r="EG93" s="59"/>
      <c r="EH93" s="59"/>
      <c r="EI93" s="59"/>
      <c r="EJ93" s="59"/>
      <c r="EK93" s="59"/>
      <c r="EL93" s="59"/>
      <c r="EM93" s="59"/>
      <c r="EN93" s="59"/>
      <c r="EO93" s="59"/>
      <c r="EP93" s="59"/>
      <c r="EQ93" s="59"/>
      <c r="ER93" s="59"/>
      <c r="ES93" s="59"/>
      <c r="ET93" s="59"/>
      <c r="EU93" s="59"/>
      <c r="EV93" s="59"/>
      <c r="EW93" s="59"/>
      <c r="EX93" s="59"/>
      <c r="EY93" s="59"/>
      <c r="EZ93" s="59"/>
      <c r="FA93" s="59"/>
      <c r="FB93" s="59"/>
      <c r="FC93" s="59"/>
      <c r="FD93" s="59"/>
      <c r="FE93" s="59"/>
      <c r="FF93" s="59"/>
      <c r="FG93" s="59"/>
      <c r="FH93" s="59"/>
      <c r="FI93" s="59"/>
      <c r="FJ93" s="59"/>
      <c r="FK93" s="59"/>
      <c r="FL93" s="59"/>
      <c r="FM93" s="59"/>
      <c r="FN93" s="59"/>
      <c r="FO93" s="59"/>
      <c r="FP93" s="59"/>
      <c r="FQ93" s="59"/>
      <c r="FR93" s="59"/>
      <c r="FS93" s="59"/>
      <c r="FT93" s="59"/>
      <c r="FU93" s="59"/>
      <c r="FV93" s="59"/>
      <c r="FW93" s="59"/>
      <c r="FX93" s="59"/>
      <c r="FY93" s="59"/>
      <c r="FZ93" s="59"/>
      <c r="GA93" s="59"/>
      <c r="GB93" s="59"/>
      <c r="GC93" s="59"/>
      <c r="GD93" s="59"/>
      <c r="GE93" s="59"/>
      <c r="GF93" s="59"/>
      <c r="GG93" s="59"/>
      <c r="GH93" s="59"/>
      <c r="GI93" s="59"/>
      <c r="GJ93" s="59"/>
      <c r="GK93" s="59"/>
      <c r="GL93" s="59"/>
      <c r="GM93" s="59"/>
      <c r="GN93" s="59"/>
      <c r="GO93" s="59"/>
      <c r="GP93" s="59"/>
      <c r="GQ93" s="59"/>
      <c r="GR93" s="59"/>
      <c r="GS93" s="59"/>
      <c r="GT93" s="59"/>
      <c r="GU93" s="59"/>
      <c r="GV93" s="59"/>
      <c r="GW93" s="59"/>
      <c r="GX93" s="59"/>
      <c r="GY93" s="59"/>
      <c r="GZ93" s="59"/>
      <c r="HA93" s="59"/>
      <c r="HB93" s="59"/>
      <c r="HC93" s="59"/>
      <c r="HD93" s="59"/>
      <c r="HE93" s="59"/>
      <c r="HF93" s="59"/>
      <c r="HG93" s="59"/>
      <c r="HH93" s="59"/>
      <c r="HI93" s="59"/>
      <c r="HJ93" s="59"/>
      <c r="HK93" s="59"/>
      <c r="HL93" s="59"/>
      <c r="HM93" s="59"/>
      <c r="HN93" s="59"/>
      <c r="HO93" s="59"/>
      <c r="HP93" s="59"/>
      <c r="HQ93" s="59"/>
      <c r="HR93" s="59"/>
      <c r="HS93" s="59"/>
      <c r="HT93" s="59"/>
      <c r="HU93" s="59"/>
      <c r="HV93" s="59"/>
      <c r="HW93" s="59"/>
      <c r="HX93" s="59"/>
      <c r="HY93" s="59"/>
      <c r="HZ93" s="59"/>
      <c r="IA93" s="59"/>
      <c r="IB93" s="59"/>
      <c r="IC93" s="59"/>
      <c r="ID93" s="59"/>
      <c r="IE93" s="59"/>
      <c r="IF93" s="59"/>
      <c r="IG93" s="59"/>
      <c r="IH93" s="59"/>
      <c r="II93" s="59"/>
      <c r="IJ93" s="59"/>
      <c r="IK93" s="59"/>
    </row>
    <row r="94" spans="1:245">
      <c r="C94" s="62"/>
      <c r="D94" s="62"/>
      <c r="E94" s="62"/>
      <c r="F94" s="168"/>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59"/>
      <c r="BR94" s="59"/>
      <c r="BS94" s="59"/>
      <c r="BT94" s="59"/>
      <c r="BU94" s="59"/>
      <c r="BV94" s="59"/>
      <c r="BW94" s="59"/>
      <c r="BX94" s="59"/>
      <c r="BY94" s="59"/>
      <c r="BZ94" s="59"/>
      <c r="CA94" s="59"/>
      <c r="CB94" s="59"/>
      <c r="CC94" s="59"/>
      <c r="CD94" s="59"/>
      <c r="CE94" s="59"/>
      <c r="CF94" s="59"/>
      <c r="CG94" s="59"/>
      <c r="CH94" s="59"/>
      <c r="CI94" s="59"/>
      <c r="CJ94" s="59"/>
      <c r="CK94" s="59"/>
      <c r="CL94" s="59"/>
      <c r="CM94" s="59"/>
      <c r="CN94" s="59"/>
      <c r="CO94" s="59"/>
      <c r="CP94" s="59"/>
      <c r="CQ94" s="59"/>
      <c r="CR94" s="59"/>
      <c r="CS94" s="59"/>
      <c r="CT94" s="59"/>
      <c r="CU94" s="59"/>
      <c r="CV94" s="59"/>
      <c r="CW94" s="59"/>
      <c r="CX94" s="59"/>
      <c r="CY94" s="59"/>
      <c r="CZ94" s="59"/>
      <c r="DA94" s="59"/>
      <c r="DB94" s="59"/>
      <c r="DC94" s="59"/>
      <c r="DD94" s="59"/>
      <c r="DE94" s="59"/>
      <c r="DF94" s="59"/>
      <c r="DG94" s="59"/>
      <c r="DH94" s="59"/>
      <c r="DI94" s="59"/>
      <c r="DJ94" s="59"/>
      <c r="DK94" s="59"/>
      <c r="DL94" s="59"/>
      <c r="DM94" s="59"/>
      <c r="DN94" s="59"/>
      <c r="DO94" s="59"/>
      <c r="DP94" s="59"/>
      <c r="DQ94" s="59"/>
      <c r="DR94" s="59"/>
      <c r="DS94" s="59"/>
      <c r="DT94" s="59"/>
      <c r="DU94" s="59"/>
      <c r="DV94" s="59"/>
      <c r="DW94" s="59"/>
      <c r="DX94" s="59"/>
      <c r="DY94" s="59"/>
      <c r="DZ94" s="59"/>
      <c r="EA94" s="59"/>
      <c r="EB94" s="59"/>
      <c r="EC94" s="59"/>
      <c r="ED94" s="59"/>
      <c r="EE94" s="59"/>
      <c r="EF94" s="59"/>
      <c r="EG94" s="59"/>
      <c r="EH94" s="59"/>
      <c r="EI94" s="59"/>
      <c r="EJ94" s="59"/>
      <c r="EK94" s="59"/>
      <c r="EL94" s="59"/>
      <c r="EM94" s="59"/>
      <c r="EN94" s="59"/>
      <c r="EO94" s="59"/>
      <c r="EP94" s="59"/>
      <c r="EQ94" s="59"/>
      <c r="ER94" s="59"/>
      <c r="ES94" s="59"/>
      <c r="ET94" s="59"/>
      <c r="EU94" s="59"/>
      <c r="EV94" s="59"/>
      <c r="EW94" s="59"/>
      <c r="EX94" s="59"/>
      <c r="EY94" s="59"/>
      <c r="EZ94" s="59"/>
      <c r="FA94" s="59"/>
      <c r="FB94" s="59"/>
      <c r="FC94" s="59"/>
      <c r="FD94" s="59"/>
      <c r="FE94" s="59"/>
      <c r="FF94" s="59"/>
      <c r="FG94" s="59"/>
      <c r="FH94" s="59"/>
      <c r="FI94" s="59"/>
      <c r="FJ94" s="59"/>
      <c r="FK94" s="59"/>
      <c r="FL94" s="59"/>
      <c r="FM94" s="59"/>
      <c r="FN94" s="59"/>
      <c r="FO94" s="59"/>
      <c r="FP94" s="59"/>
      <c r="FQ94" s="59"/>
      <c r="FR94" s="59"/>
      <c r="FS94" s="59"/>
      <c r="FT94" s="59"/>
      <c r="FU94" s="59"/>
      <c r="FV94" s="59"/>
      <c r="FW94" s="59"/>
      <c r="FX94" s="59"/>
      <c r="FY94" s="59"/>
      <c r="FZ94" s="59"/>
      <c r="GA94" s="59"/>
      <c r="GB94" s="59"/>
      <c r="GC94" s="59"/>
      <c r="GD94" s="59"/>
      <c r="GE94" s="59"/>
      <c r="GF94" s="59"/>
      <c r="GG94" s="59"/>
      <c r="GH94" s="59"/>
      <c r="GI94" s="59"/>
      <c r="GJ94" s="59"/>
      <c r="GK94" s="59"/>
      <c r="GL94" s="59"/>
      <c r="GM94" s="59"/>
      <c r="GN94" s="59"/>
      <c r="GO94" s="59"/>
      <c r="GP94" s="59"/>
      <c r="GQ94" s="59"/>
      <c r="GR94" s="59"/>
      <c r="GS94" s="59"/>
      <c r="GT94" s="59"/>
      <c r="GU94" s="59"/>
      <c r="GV94" s="59"/>
      <c r="GW94" s="59"/>
      <c r="GX94" s="59"/>
      <c r="GY94" s="59"/>
      <c r="GZ94" s="59"/>
      <c r="HA94" s="59"/>
      <c r="HB94" s="59"/>
      <c r="HC94" s="59"/>
      <c r="HD94" s="59"/>
      <c r="HE94" s="59"/>
      <c r="HF94" s="59"/>
      <c r="HG94" s="59"/>
      <c r="HH94" s="59"/>
      <c r="HI94" s="59"/>
      <c r="HJ94" s="59"/>
      <c r="HK94" s="59"/>
      <c r="HL94" s="59"/>
      <c r="HM94" s="59"/>
      <c r="HN94" s="59"/>
      <c r="HO94" s="59"/>
      <c r="HP94" s="59"/>
      <c r="HQ94" s="59"/>
      <c r="HR94" s="59"/>
      <c r="HS94" s="59"/>
      <c r="HT94" s="59"/>
      <c r="HU94" s="59"/>
      <c r="HV94" s="59"/>
      <c r="HW94" s="59"/>
      <c r="HX94" s="59"/>
      <c r="HY94" s="59"/>
      <c r="HZ94" s="59"/>
      <c r="IA94" s="59"/>
      <c r="IB94" s="59"/>
      <c r="IC94" s="59"/>
      <c r="ID94" s="59"/>
      <c r="IE94" s="59"/>
      <c r="IF94" s="59"/>
      <c r="IG94" s="59"/>
      <c r="IH94" s="59"/>
      <c r="II94" s="59"/>
      <c r="IJ94" s="59"/>
      <c r="IK94" s="59"/>
    </row>
    <row r="95" spans="1:245">
      <c r="A95" s="50" t="s">
        <v>35</v>
      </c>
      <c r="F95" s="168">
        <f>SUM(F96:F100)</f>
        <v>35016.678662137827</v>
      </c>
      <c r="G95" s="70">
        <f>SUM(G96:G100)</f>
        <v>55731.2452601025</v>
      </c>
      <c r="H95" s="70">
        <f t="shared" ref="H95:Y95" si="63">SUM(H96:H100)</f>
        <v>59169.746557362138</v>
      </c>
      <c r="I95" s="70">
        <f>SUM(I96:I100)</f>
        <v>62711.402893539518</v>
      </c>
      <c r="J95" s="70">
        <f t="shared" si="63"/>
        <v>66359.308919802221</v>
      </c>
      <c r="K95" s="70">
        <f t="shared" si="63"/>
        <v>70116.65212685283</v>
      </c>
      <c r="L95" s="70">
        <f t="shared" si="63"/>
        <v>73986.715630114937</v>
      </c>
      <c r="M95" s="70">
        <f t="shared" si="63"/>
        <v>77972.881038474967</v>
      </c>
      <c r="N95" s="70">
        <f t="shared" si="63"/>
        <v>82078.631409085763</v>
      </c>
      <c r="O95" s="70">
        <f t="shared" si="63"/>
        <v>86307.554290814849</v>
      </c>
      <c r="P95" s="70">
        <f t="shared" si="63"/>
        <v>90663.344858995872</v>
      </c>
      <c r="Q95" s="70">
        <f t="shared" si="63"/>
        <v>95149.809144222294</v>
      </c>
      <c r="R95" s="70">
        <f t="shared" si="63"/>
        <v>99770.867358005489</v>
      </c>
      <c r="S95" s="70">
        <f t="shared" si="63"/>
        <v>104530.55731820221</v>
      </c>
      <c r="T95" s="70">
        <f t="shared" si="63"/>
        <v>1557624.3653011883</v>
      </c>
      <c r="U95" s="70">
        <f t="shared" si="63"/>
        <v>0</v>
      </c>
      <c r="V95" s="70">
        <f t="shared" si="63"/>
        <v>0</v>
      </c>
      <c r="W95" s="70">
        <f t="shared" si="63"/>
        <v>0</v>
      </c>
      <c r="X95" s="70">
        <f t="shared" si="63"/>
        <v>0</v>
      </c>
      <c r="Y95" s="70">
        <f t="shared" si="63"/>
        <v>0</v>
      </c>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59"/>
      <c r="BR95" s="59"/>
      <c r="BS95" s="59"/>
      <c r="BT95" s="59"/>
      <c r="BU95" s="59"/>
      <c r="BV95" s="59"/>
      <c r="BW95" s="59"/>
      <c r="BX95" s="59"/>
      <c r="BY95" s="59"/>
      <c r="BZ95" s="59"/>
      <c r="CA95" s="59"/>
      <c r="CB95" s="59"/>
      <c r="CC95" s="59"/>
      <c r="CD95" s="59"/>
      <c r="CE95" s="59"/>
      <c r="CF95" s="59"/>
      <c r="CG95" s="59"/>
      <c r="CH95" s="59"/>
      <c r="CI95" s="59"/>
      <c r="CJ95" s="59"/>
      <c r="CK95" s="59"/>
      <c r="CL95" s="59"/>
      <c r="CM95" s="59"/>
      <c r="CN95" s="59"/>
      <c r="CO95" s="59"/>
      <c r="CP95" s="59"/>
      <c r="CQ95" s="59"/>
      <c r="CR95" s="59"/>
      <c r="CS95" s="59"/>
      <c r="CT95" s="59"/>
      <c r="CU95" s="59"/>
      <c r="CV95" s="59"/>
      <c r="CW95" s="59"/>
      <c r="CX95" s="59"/>
      <c r="CY95" s="59"/>
      <c r="CZ95" s="59"/>
      <c r="DA95" s="59"/>
      <c r="DB95" s="59"/>
      <c r="DC95" s="59"/>
      <c r="DD95" s="59"/>
      <c r="DE95" s="59"/>
      <c r="DF95" s="59"/>
      <c r="DG95" s="59"/>
      <c r="DH95" s="59"/>
      <c r="DI95" s="59"/>
      <c r="DJ95" s="59"/>
      <c r="DK95" s="59"/>
      <c r="DL95" s="59"/>
      <c r="DM95" s="59"/>
      <c r="DN95" s="59"/>
      <c r="DO95" s="59"/>
      <c r="DP95" s="59"/>
      <c r="DQ95" s="59"/>
      <c r="DR95" s="59"/>
      <c r="DS95" s="59"/>
      <c r="DT95" s="59"/>
      <c r="DU95" s="59"/>
      <c r="DV95" s="59"/>
      <c r="DW95" s="59"/>
      <c r="DX95" s="59"/>
      <c r="DY95" s="59"/>
      <c r="DZ95" s="59"/>
      <c r="EA95" s="59"/>
      <c r="EB95" s="59"/>
      <c r="EC95" s="59"/>
      <c r="ED95" s="59"/>
      <c r="EE95" s="59"/>
      <c r="EF95" s="59"/>
      <c r="EG95" s="59"/>
      <c r="EH95" s="59"/>
      <c r="EI95" s="59"/>
      <c r="EJ95" s="59"/>
      <c r="EK95" s="59"/>
      <c r="EL95" s="59"/>
      <c r="EM95" s="59"/>
      <c r="EN95" s="59"/>
      <c r="EO95" s="59"/>
      <c r="EP95" s="59"/>
      <c r="EQ95" s="59"/>
      <c r="ER95" s="59"/>
      <c r="ES95" s="59"/>
      <c r="ET95" s="59"/>
      <c r="EU95" s="59"/>
      <c r="EV95" s="59"/>
      <c r="EW95" s="59"/>
      <c r="EX95" s="59"/>
      <c r="EY95" s="59"/>
      <c r="EZ95" s="59"/>
      <c r="FA95" s="59"/>
      <c r="FB95" s="59"/>
      <c r="FC95" s="59"/>
      <c r="FD95" s="59"/>
      <c r="FE95" s="59"/>
      <c r="FF95" s="59"/>
      <c r="FG95" s="59"/>
      <c r="FH95" s="59"/>
      <c r="FI95" s="59"/>
      <c r="FJ95" s="59"/>
      <c r="FK95" s="59"/>
      <c r="FL95" s="59"/>
      <c r="FM95" s="59"/>
      <c r="FN95" s="59"/>
      <c r="FO95" s="59"/>
      <c r="FP95" s="59"/>
      <c r="FQ95" s="59"/>
      <c r="FR95" s="59"/>
      <c r="FS95" s="59"/>
      <c r="FT95" s="59"/>
      <c r="FU95" s="59"/>
      <c r="FV95" s="59"/>
      <c r="FW95" s="59"/>
      <c r="FX95" s="59"/>
      <c r="FY95" s="59"/>
      <c r="FZ95" s="59"/>
      <c r="GA95" s="59"/>
      <c r="GB95" s="59"/>
      <c r="GC95" s="59"/>
      <c r="GD95" s="59"/>
      <c r="GE95" s="59"/>
      <c r="GF95" s="59"/>
      <c r="GG95" s="59"/>
      <c r="GH95" s="59"/>
      <c r="GI95" s="59"/>
      <c r="GJ95" s="59"/>
      <c r="GK95" s="59"/>
      <c r="GL95" s="59"/>
      <c r="GM95" s="59"/>
      <c r="GN95" s="59"/>
      <c r="GO95" s="59"/>
      <c r="GP95" s="59"/>
      <c r="GQ95" s="59"/>
      <c r="GR95" s="59"/>
      <c r="GS95" s="59"/>
      <c r="GT95" s="59"/>
      <c r="GU95" s="59"/>
      <c r="GV95" s="59"/>
      <c r="GW95" s="59"/>
      <c r="GX95" s="59"/>
      <c r="GY95" s="59"/>
      <c r="GZ95" s="59"/>
      <c r="HA95" s="59"/>
      <c r="HB95" s="59"/>
      <c r="HC95" s="59"/>
      <c r="HD95" s="59"/>
      <c r="HE95" s="59"/>
      <c r="HF95" s="59"/>
      <c r="HG95" s="59"/>
      <c r="HH95" s="59"/>
      <c r="HI95" s="59"/>
      <c r="HJ95" s="59"/>
      <c r="HK95" s="59"/>
      <c r="HL95" s="59"/>
      <c r="HM95" s="59"/>
      <c r="HN95" s="59"/>
      <c r="HO95" s="59"/>
      <c r="HP95" s="59"/>
      <c r="HQ95" s="59"/>
      <c r="HR95" s="59"/>
      <c r="HS95" s="59"/>
      <c r="HT95" s="59"/>
      <c r="HU95" s="59"/>
      <c r="HV95" s="59"/>
      <c r="HW95" s="59"/>
      <c r="HX95" s="59"/>
      <c r="HY95" s="59"/>
      <c r="HZ95" s="59"/>
      <c r="IA95" s="59"/>
      <c r="IB95" s="59"/>
      <c r="IC95" s="59"/>
      <c r="ID95" s="59"/>
      <c r="IE95" s="59"/>
      <c r="IF95" s="59"/>
      <c r="IG95" s="59"/>
      <c r="IH95" s="59"/>
      <c r="II95" s="59"/>
      <c r="IJ95" s="59"/>
      <c r="IK95" s="59"/>
    </row>
    <row r="96" spans="1:245">
      <c r="A96" s="68" t="str">
        <f>A87</f>
        <v>Albert</v>
      </c>
      <c r="B96" s="61">
        <f>B87</f>
        <v>4.9999999999999933E-2</v>
      </c>
      <c r="C96" s="71"/>
      <c r="D96" s="71"/>
      <c r="E96" s="71"/>
      <c r="F96" s="168">
        <f>SUM(F10,F11,F61,F87,F77)</f>
        <v>1750.8339331068889</v>
      </c>
      <c r="G96" s="71">
        <f t="shared" ref="G96:Y96" si="64">SUM(G10,G11,G61,G87,G77)</f>
        <v>2786.5622630051212</v>
      </c>
      <c r="H96" s="71">
        <f t="shared" si="64"/>
        <v>2958.487327868103</v>
      </c>
      <c r="I96" s="71">
        <f t="shared" si="64"/>
        <v>3135.5701446769708</v>
      </c>
      <c r="J96" s="71">
        <f t="shared" si="64"/>
        <v>3317.9654459901067</v>
      </c>
      <c r="K96" s="71">
        <f t="shared" si="64"/>
        <v>3505.8326063426371</v>
      </c>
      <c r="L96" s="71">
        <f t="shared" si="64"/>
        <v>3699.3357815057434</v>
      </c>
      <c r="M96" s="71">
        <f t="shared" si="64"/>
        <v>3898.6440519237431</v>
      </c>
      <c r="N96" s="71">
        <f t="shared" si="64"/>
        <v>4103.9315704542832</v>
      </c>
      <c r="O96" s="71">
        <f t="shared" si="64"/>
        <v>4315.3777145407366</v>
      </c>
      <c r="P96" s="71">
        <f t="shared" si="64"/>
        <v>4533.1672429497885</v>
      </c>
      <c r="Q96" s="71">
        <f t="shared" si="64"/>
        <v>4757.4904572111091</v>
      </c>
      <c r="R96" s="71">
        <f t="shared" si="64"/>
        <v>4988.5433679002708</v>
      </c>
      <c r="S96" s="71">
        <f t="shared" si="64"/>
        <v>5226.527865910105</v>
      </c>
      <c r="T96" s="71">
        <f>SUM(T10,T11,T61,T87,T77)</f>
        <v>77881.218265059331</v>
      </c>
      <c r="U96" s="71">
        <f t="shared" si="64"/>
        <v>0</v>
      </c>
      <c r="V96" s="71">
        <f t="shared" si="64"/>
        <v>0</v>
      </c>
      <c r="W96" s="71">
        <f t="shared" si="64"/>
        <v>0</v>
      </c>
      <c r="X96" s="71">
        <f t="shared" si="64"/>
        <v>0</v>
      </c>
      <c r="Y96" s="71">
        <f t="shared" si="64"/>
        <v>0</v>
      </c>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59"/>
      <c r="BR96" s="59"/>
      <c r="BS96" s="59"/>
      <c r="BT96" s="59"/>
      <c r="BU96" s="59"/>
      <c r="BV96" s="59"/>
      <c r="BW96" s="59"/>
      <c r="BX96" s="59"/>
      <c r="BY96" s="59"/>
      <c r="BZ96" s="59"/>
      <c r="CA96" s="59"/>
      <c r="CB96" s="59"/>
      <c r="CC96" s="59"/>
      <c r="CD96" s="59"/>
      <c r="CE96" s="59"/>
      <c r="CF96" s="59"/>
      <c r="CG96" s="59"/>
      <c r="CH96" s="59"/>
      <c r="CI96" s="59"/>
      <c r="CJ96" s="59"/>
      <c r="CK96" s="59"/>
      <c r="CL96" s="59"/>
      <c r="CM96" s="59"/>
      <c r="CN96" s="59"/>
      <c r="CO96" s="59"/>
      <c r="CP96" s="59"/>
      <c r="CQ96" s="59"/>
      <c r="CR96" s="59"/>
      <c r="CS96" s="59"/>
      <c r="CT96" s="59"/>
      <c r="CU96" s="59"/>
      <c r="CV96" s="59"/>
      <c r="CW96" s="59"/>
      <c r="CX96" s="59"/>
      <c r="CY96" s="59"/>
      <c r="CZ96" s="59"/>
      <c r="DA96" s="59"/>
      <c r="DB96" s="59"/>
      <c r="DC96" s="59"/>
      <c r="DD96" s="59"/>
      <c r="DE96" s="59"/>
      <c r="DF96" s="59"/>
      <c r="DG96" s="59"/>
      <c r="DH96" s="59"/>
      <c r="DI96" s="59"/>
      <c r="DJ96" s="59"/>
      <c r="DK96" s="59"/>
      <c r="DL96" s="59"/>
      <c r="DM96" s="59"/>
      <c r="DN96" s="59"/>
      <c r="DO96" s="59"/>
      <c r="DP96" s="59"/>
      <c r="DQ96" s="59"/>
      <c r="DR96" s="59"/>
      <c r="DS96" s="59"/>
      <c r="DT96" s="59"/>
      <c r="DU96" s="59"/>
      <c r="DV96" s="59"/>
      <c r="DW96" s="59"/>
      <c r="DX96" s="59"/>
      <c r="DY96" s="59"/>
      <c r="DZ96" s="59"/>
      <c r="EA96" s="59"/>
      <c r="EB96" s="59"/>
      <c r="EC96" s="59"/>
      <c r="ED96" s="59"/>
      <c r="EE96" s="59"/>
      <c r="EF96" s="59"/>
      <c r="EG96" s="59"/>
      <c r="EH96" s="59"/>
      <c r="EI96" s="59"/>
      <c r="EJ96" s="59"/>
      <c r="EK96" s="59"/>
      <c r="EL96" s="59"/>
      <c r="EM96" s="59"/>
      <c r="EN96" s="59"/>
      <c r="EO96" s="59"/>
      <c r="EP96" s="59"/>
      <c r="EQ96" s="59"/>
      <c r="ER96" s="59"/>
      <c r="ES96" s="59"/>
      <c r="ET96" s="59"/>
      <c r="EU96" s="59"/>
      <c r="EV96" s="59"/>
      <c r="EW96" s="59"/>
      <c r="EX96" s="59"/>
      <c r="EY96" s="59"/>
      <c r="EZ96" s="59"/>
      <c r="FA96" s="59"/>
      <c r="FB96" s="59"/>
      <c r="FC96" s="59"/>
      <c r="FD96" s="59"/>
      <c r="FE96" s="59"/>
      <c r="FF96" s="59"/>
      <c r="FG96" s="59"/>
      <c r="FH96" s="59"/>
      <c r="FI96" s="59"/>
      <c r="FJ96" s="59"/>
      <c r="FK96" s="59"/>
      <c r="FL96" s="59"/>
      <c r="FM96" s="59"/>
      <c r="FN96" s="59"/>
      <c r="FO96" s="59"/>
      <c r="FP96" s="59"/>
      <c r="FQ96" s="59"/>
      <c r="FR96" s="59"/>
      <c r="FS96" s="59"/>
      <c r="FT96" s="59"/>
      <c r="FU96" s="59"/>
      <c r="FV96" s="59"/>
      <c r="FW96" s="59"/>
      <c r="FX96" s="59"/>
      <c r="FY96" s="59"/>
      <c r="FZ96" s="59"/>
      <c r="GA96" s="59"/>
      <c r="GB96" s="59"/>
      <c r="GC96" s="59"/>
      <c r="GD96" s="59"/>
      <c r="GE96" s="59"/>
      <c r="GF96" s="59"/>
      <c r="GG96" s="59"/>
      <c r="GH96" s="59"/>
      <c r="GI96" s="59"/>
      <c r="GJ96" s="59"/>
      <c r="GK96" s="59"/>
      <c r="GL96" s="59"/>
      <c r="GM96" s="59"/>
      <c r="GN96" s="59"/>
      <c r="GO96" s="59"/>
      <c r="GP96" s="59"/>
      <c r="GQ96" s="59"/>
      <c r="GR96" s="59"/>
      <c r="GS96" s="59"/>
      <c r="GT96" s="59"/>
      <c r="GU96" s="59"/>
      <c r="GV96" s="59"/>
      <c r="GW96" s="59"/>
      <c r="GX96" s="59"/>
      <c r="GY96" s="59"/>
      <c r="GZ96" s="59"/>
      <c r="HA96" s="59"/>
      <c r="HB96" s="59"/>
      <c r="HC96" s="59"/>
      <c r="HD96" s="59"/>
      <c r="HE96" s="59"/>
      <c r="HF96" s="59"/>
      <c r="HG96" s="59"/>
      <c r="HH96" s="59"/>
      <c r="HI96" s="59"/>
      <c r="HJ96" s="59"/>
      <c r="HK96" s="59"/>
      <c r="HL96" s="59"/>
      <c r="HM96" s="59"/>
      <c r="HN96" s="59"/>
      <c r="HO96" s="59"/>
      <c r="HP96" s="59"/>
      <c r="HQ96" s="59"/>
      <c r="HR96" s="59"/>
      <c r="HS96" s="59"/>
      <c r="HT96" s="59"/>
      <c r="HU96" s="59"/>
      <c r="HV96" s="59"/>
      <c r="HW96" s="59"/>
      <c r="HX96" s="59"/>
      <c r="HY96" s="59"/>
      <c r="HZ96" s="59"/>
      <c r="IA96" s="59"/>
      <c r="IB96" s="59"/>
      <c r="IC96" s="59"/>
      <c r="ID96" s="59"/>
      <c r="IE96" s="59"/>
      <c r="IF96" s="59"/>
      <c r="IG96" s="59"/>
      <c r="IH96" s="59"/>
      <c r="II96" s="59"/>
      <c r="IJ96" s="59"/>
      <c r="IK96" s="59"/>
    </row>
    <row r="97" spans="1:245">
      <c r="A97" s="68" t="str">
        <f t="shared" ref="A97:B100" si="65">A88</f>
        <v>Bobby</v>
      </c>
      <c r="B97" s="61">
        <f t="shared" si="65"/>
        <v>0.35</v>
      </c>
      <c r="C97" s="73"/>
      <c r="D97" s="73"/>
      <c r="E97" s="73"/>
      <c r="F97" s="168">
        <f>SUM(F18,F19,F62,F88,F78)</f>
        <v>12255.837531748239</v>
      </c>
      <c r="G97" s="73">
        <f t="shared" ref="G97:Y97" si="66">SUM(G18,G19,G62,G88,G78)</f>
        <v>19505.935841035873</v>
      </c>
      <c r="H97" s="73">
        <f t="shared" si="66"/>
        <v>20709.411295076749</v>
      </c>
      <c r="I97" s="73">
        <f t="shared" si="66"/>
        <v>21948.991012738828</v>
      </c>
      <c r="J97" s="73">
        <f t="shared" si="66"/>
        <v>23225.758121930772</v>
      </c>
      <c r="K97" s="73">
        <f t="shared" si="66"/>
        <v>24540.82824439849</v>
      </c>
      <c r="L97" s="73">
        <f t="shared" si="66"/>
        <v>25895.35047054023</v>
      </c>
      <c r="M97" s="73">
        <f t="shared" si="66"/>
        <v>27290.508363466237</v>
      </c>
      <c r="N97" s="73">
        <f t="shared" si="66"/>
        <v>28727.520993180013</v>
      </c>
      <c r="O97" s="73">
        <f t="shared" si="66"/>
        <v>30207.644001785193</v>
      </c>
      <c r="P97" s="73">
        <f t="shared" si="66"/>
        <v>31732.170700648559</v>
      </c>
      <c r="Q97" s="73">
        <f t="shared" si="66"/>
        <v>33302.433200477804</v>
      </c>
      <c r="R97" s="73">
        <f t="shared" si="66"/>
        <v>34919.803575301929</v>
      </c>
      <c r="S97" s="73">
        <f t="shared" si="66"/>
        <v>36585.695061370774</v>
      </c>
      <c r="T97" s="73">
        <f>SUM(T18,T19,T62,T88,T78)</f>
        <v>545168.52785541606</v>
      </c>
      <c r="U97" s="73">
        <f t="shared" si="66"/>
        <v>0</v>
      </c>
      <c r="V97" s="73">
        <f t="shared" si="66"/>
        <v>0</v>
      </c>
      <c r="W97" s="73">
        <f t="shared" si="66"/>
        <v>0</v>
      </c>
      <c r="X97" s="73">
        <f t="shared" si="66"/>
        <v>0</v>
      </c>
      <c r="Y97" s="73">
        <f t="shared" si="66"/>
        <v>0</v>
      </c>
    </row>
    <row r="98" spans="1:245">
      <c r="A98" s="68" t="str">
        <f t="shared" si="65"/>
        <v>Carl</v>
      </c>
      <c r="B98" s="61">
        <f t="shared" si="65"/>
        <v>0.25</v>
      </c>
      <c r="C98" s="73"/>
      <c r="D98" s="73"/>
      <c r="E98" s="73"/>
      <c r="F98" s="168">
        <f>SUM(F26,F27,F63,F89,F79)</f>
        <v>8754.1696655344585</v>
      </c>
      <c r="G98" s="73">
        <f t="shared" ref="G98:Y98" si="67">SUM(G26,G27,G63,G89,G79)</f>
        <v>13932.811315025629</v>
      </c>
      <c r="H98" s="73">
        <f t="shared" si="67"/>
        <v>14792.436639340536</v>
      </c>
      <c r="I98" s="73">
        <f t="shared" si="67"/>
        <v>15677.850723384883</v>
      </c>
      <c r="J98" s="73">
        <f t="shared" si="67"/>
        <v>16589.827229950559</v>
      </c>
      <c r="K98" s="73">
        <f t="shared" si="67"/>
        <v>17529.163031713211</v>
      </c>
      <c r="L98" s="73">
        <f t="shared" si="67"/>
        <v>18496.678907528738</v>
      </c>
      <c r="M98" s="73">
        <f t="shared" si="67"/>
        <v>19493.220259618738</v>
      </c>
      <c r="N98" s="73">
        <f t="shared" si="67"/>
        <v>20519.657852271441</v>
      </c>
      <c r="O98" s="73">
        <f t="shared" si="67"/>
        <v>21576.888572703712</v>
      </c>
      <c r="P98" s="73">
        <f t="shared" si="67"/>
        <v>22665.836214748968</v>
      </c>
      <c r="Q98" s="73">
        <f t="shared" si="67"/>
        <v>23787.452286055573</v>
      </c>
      <c r="R98" s="73">
        <f t="shared" si="67"/>
        <v>24942.71683950138</v>
      </c>
      <c r="S98" s="73">
        <f t="shared" si="67"/>
        <v>26132.639329550559</v>
      </c>
      <c r="T98" s="73">
        <f t="shared" si="67"/>
        <v>389406.09132529714</v>
      </c>
      <c r="U98" s="73">
        <f t="shared" si="67"/>
        <v>0</v>
      </c>
      <c r="V98" s="73">
        <f t="shared" si="67"/>
        <v>0</v>
      </c>
      <c r="W98" s="73">
        <f t="shared" si="67"/>
        <v>0</v>
      </c>
      <c r="X98" s="73">
        <f t="shared" si="67"/>
        <v>0</v>
      </c>
      <c r="Y98" s="73">
        <f t="shared" si="67"/>
        <v>0</v>
      </c>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59"/>
      <c r="BR98" s="59"/>
      <c r="BS98" s="59"/>
      <c r="BT98" s="59"/>
      <c r="BU98" s="59"/>
      <c r="BV98" s="59"/>
      <c r="BW98" s="59"/>
      <c r="BX98" s="59"/>
      <c r="BY98" s="59"/>
      <c r="BZ98" s="59"/>
      <c r="CA98" s="59"/>
      <c r="CB98" s="59"/>
      <c r="CC98" s="59"/>
      <c r="CD98" s="59"/>
      <c r="CE98" s="59"/>
      <c r="CF98" s="59"/>
      <c r="CG98" s="59"/>
      <c r="CH98" s="59"/>
      <c r="CI98" s="59"/>
      <c r="CJ98" s="59"/>
      <c r="CK98" s="59"/>
      <c r="CL98" s="59"/>
      <c r="CM98" s="59"/>
      <c r="CN98" s="59"/>
      <c r="CO98" s="59"/>
      <c r="CP98" s="59"/>
      <c r="CQ98" s="59"/>
      <c r="CR98" s="59"/>
      <c r="CS98" s="59"/>
      <c r="CT98" s="59"/>
      <c r="CU98" s="59"/>
      <c r="CV98" s="59"/>
      <c r="CW98" s="59"/>
      <c r="CX98" s="59"/>
      <c r="CY98" s="59"/>
      <c r="CZ98" s="59"/>
      <c r="DA98" s="59"/>
      <c r="DB98" s="59"/>
      <c r="DC98" s="59"/>
      <c r="DD98" s="59"/>
      <c r="DE98" s="59"/>
      <c r="DF98" s="59"/>
      <c r="DG98" s="59"/>
      <c r="DH98" s="59"/>
      <c r="DI98" s="59"/>
      <c r="DJ98" s="59"/>
      <c r="DK98" s="59"/>
      <c r="DL98" s="59"/>
      <c r="DM98" s="59"/>
      <c r="DN98" s="59"/>
      <c r="DO98" s="59"/>
      <c r="DP98" s="59"/>
      <c r="DQ98" s="59"/>
      <c r="DR98" s="59"/>
      <c r="DS98" s="59"/>
      <c r="DT98" s="59"/>
      <c r="DU98" s="59"/>
      <c r="DV98" s="59"/>
      <c r="DW98" s="59"/>
      <c r="DX98" s="59"/>
      <c r="DY98" s="59"/>
      <c r="DZ98" s="59"/>
      <c r="EA98" s="59"/>
      <c r="EB98" s="59"/>
      <c r="EC98" s="59"/>
      <c r="ED98" s="59"/>
      <c r="EE98" s="59"/>
      <c r="EF98" s="59"/>
      <c r="EG98" s="59"/>
      <c r="EH98" s="59"/>
      <c r="EI98" s="59"/>
      <c r="EJ98" s="59"/>
      <c r="EK98" s="59"/>
      <c r="EL98" s="59"/>
      <c r="EM98" s="59"/>
      <c r="EN98" s="59"/>
      <c r="EO98" s="59"/>
      <c r="EP98" s="59"/>
      <c r="EQ98" s="59"/>
      <c r="ER98" s="59"/>
      <c r="ES98" s="59"/>
      <c r="ET98" s="59"/>
      <c r="EU98" s="59"/>
      <c r="EV98" s="59"/>
      <c r="EW98" s="59"/>
      <c r="EX98" s="59"/>
      <c r="EY98" s="59"/>
      <c r="EZ98" s="59"/>
      <c r="FA98" s="59"/>
      <c r="FB98" s="59"/>
      <c r="FC98" s="59"/>
      <c r="FD98" s="59"/>
      <c r="FE98" s="59"/>
      <c r="FF98" s="59"/>
      <c r="FG98" s="59"/>
      <c r="FH98" s="59"/>
      <c r="FI98" s="59"/>
      <c r="FJ98" s="59"/>
      <c r="FK98" s="59"/>
      <c r="FL98" s="59"/>
      <c r="FM98" s="59"/>
      <c r="FN98" s="59"/>
      <c r="FO98" s="59"/>
      <c r="FP98" s="59"/>
      <c r="FQ98" s="59"/>
      <c r="FR98" s="59"/>
      <c r="FS98" s="59"/>
      <c r="FT98" s="59"/>
      <c r="FU98" s="59"/>
      <c r="FV98" s="59"/>
      <c r="FW98" s="59"/>
      <c r="FX98" s="59"/>
      <c r="FY98" s="59"/>
      <c r="FZ98" s="59"/>
      <c r="GA98" s="59"/>
      <c r="GB98" s="59"/>
      <c r="GC98" s="59"/>
      <c r="GD98" s="59"/>
      <c r="GE98" s="59"/>
      <c r="GF98" s="59"/>
      <c r="GG98" s="59"/>
      <c r="GH98" s="59"/>
      <c r="GI98" s="59"/>
      <c r="GJ98" s="59"/>
      <c r="GK98" s="59"/>
      <c r="GL98" s="59"/>
      <c r="GM98" s="59"/>
      <c r="GN98" s="59"/>
      <c r="GO98" s="59"/>
      <c r="GP98" s="59"/>
      <c r="GQ98" s="59"/>
      <c r="GR98" s="59"/>
      <c r="GS98" s="59"/>
      <c r="GT98" s="59"/>
      <c r="GU98" s="59"/>
      <c r="GV98" s="59"/>
      <c r="GW98" s="59"/>
      <c r="GX98" s="59"/>
      <c r="GY98" s="59"/>
      <c r="GZ98" s="59"/>
      <c r="HA98" s="59"/>
      <c r="HB98" s="59"/>
      <c r="HC98" s="59"/>
      <c r="HD98" s="59"/>
      <c r="HE98" s="59"/>
      <c r="HF98" s="59"/>
      <c r="HG98" s="59"/>
      <c r="HH98" s="59"/>
      <c r="HI98" s="59"/>
      <c r="HJ98" s="59"/>
      <c r="HK98" s="59"/>
      <c r="HL98" s="59"/>
      <c r="HM98" s="59"/>
      <c r="HN98" s="59"/>
      <c r="HO98" s="59"/>
      <c r="HP98" s="59"/>
      <c r="HQ98" s="59"/>
      <c r="HR98" s="59"/>
      <c r="HS98" s="59"/>
      <c r="HT98" s="59"/>
      <c r="HU98" s="59"/>
      <c r="HV98" s="59"/>
      <c r="HW98" s="59"/>
      <c r="HX98" s="59"/>
      <c r="HY98" s="59"/>
      <c r="HZ98" s="59"/>
      <c r="IA98" s="59"/>
      <c r="IB98" s="59"/>
      <c r="IC98" s="59"/>
      <c r="ID98" s="59"/>
      <c r="IE98" s="59"/>
      <c r="IF98" s="59"/>
      <c r="IG98" s="59"/>
      <c r="IH98" s="59"/>
      <c r="II98" s="59"/>
      <c r="IJ98" s="59"/>
      <c r="IK98" s="59"/>
    </row>
    <row r="99" spans="1:245">
      <c r="A99" s="68" t="str">
        <f t="shared" si="65"/>
        <v>Derek</v>
      </c>
      <c r="B99" s="61">
        <f t="shared" si="65"/>
        <v>0.2</v>
      </c>
      <c r="C99" s="71"/>
      <c r="D99" s="71"/>
      <c r="E99" s="71"/>
      <c r="F99" s="169">
        <f>SUM(F34,F35,F64,F90,F80)</f>
        <v>7003.3357324275657</v>
      </c>
      <c r="G99" s="71">
        <f>SUM(G34,G35,G64,G90,G80)</f>
        <v>11146.249052020503</v>
      </c>
      <c r="H99" s="71">
        <f t="shared" ref="H99:Y99" si="68">SUM(H34,H35,H64,H90,H80)</f>
        <v>11833.949311472428</v>
      </c>
      <c r="I99" s="71">
        <f t="shared" si="68"/>
        <v>12542.280578707905</v>
      </c>
      <c r="J99" s="71">
        <f t="shared" si="68"/>
        <v>13271.861783960445</v>
      </c>
      <c r="K99" s="71">
        <f t="shared" si="68"/>
        <v>14023.330425370565</v>
      </c>
      <c r="L99" s="71">
        <f t="shared" si="68"/>
        <v>14797.343126022992</v>
      </c>
      <c r="M99" s="71">
        <f t="shared" si="68"/>
        <v>15594.57620769499</v>
      </c>
      <c r="N99" s="71">
        <f t="shared" si="68"/>
        <v>16415.726281817155</v>
      </c>
      <c r="O99" s="71">
        <f t="shared" si="68"/>
        <v>17261.510858162968</v>
      </c>
      <c r="P99" s="71">
        <f t="shared" si="68"/>
        <v>18132.668971799172</v>
      </c>
      <c r="Q99" s="71">
        <f t="shared" si="68"/>
        <v>19029.961828844454</v>
      </c>
      <c r="R99" s="71">
        <f t="shared" si="68"/>
        <v>19954.173471601098</v>
      </c>
      <c r="S99" s="71">
        <f t="shared" si="68"/>
        <v>20906.111463640438</v>
      </c>
      <c r="T99" s="71">
        <f t="shared" si="68"/>
        <v>311524.87306023767</v>
      </c>
      <c r="U99" s="71">
        <f t="shared" si="68"/>
        <v>0</v>
      </c>
      <c r="V99" s="71">
        <f t="shared" si="68"/>
        <v>0</v>
      </c>
      <c r="W99" s="71">
        <f t="shared" si="68"/>
        <v>0</v>
      </c>
      <c r="X99" s="71">
        <f t="shared" si="68"/>
        <v>0</v>
      </c>
      <c r="Y99" s="71">
        <f t="shared" si="68"/>
        <v>0</v>
      </c>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0"/>
      <c r="BA99" s="70"/>
      <c r="BB99" s="70"/>
      <c r="BC99" s="70"/>
      <c r="BD99" s="70"/>
      <c r="BE99" s="70"/>
      <c r="BF99" s="70"/>
      <c r="BG99" s="70"/>
      <c r="BH99" s="70"/>
      <c r="BI99" s="70"/>
      <c r="BJ99" s="70"/>
      <c r="BK99" s="70"/>
      <c r="BL99" s="70"/>
      <c r="BM99" s="70"/>
      <c r="BN99" s="70"/>
      <c r="BO99" s="70"/>
      <c r="BP99" s="70"/>
      <c r="BQ99" s="70"/>
      <c r="BR99" s="70"/>
      <c r="BS99" s="70"/>
      <c r="BT99" s="70"/>
      <c r="BU99" s="70"/>
      <c r="BV99" s="70"/>
      <c r="BW99" s="70"/>
      <c r="BX99" s="70"/>
      <c r="BY99" s="70"/>
      <c r="BZ99" s="70"/>
      <c r="CA99" s="70"/>
      <c r="CB99" s="70"/>
      <c r="CC99" s="70"/>
      <c r="CD99" s="70"/>
      <c r="CE99" s="70"/>
      <c r="CF99" s="70"/>
      <c r="CG99" s="70"/>
      <c r="CH99" s="70"/>
      <c r="CI99" s="70"/>
      <c r="CJ99" s="70"/>
      <c r="CK99" s="70"/>
      <c r="CL99" s="70"/>
      <c r="CM99" s="70"/>
      <c r="CN99" s="70"/>
      <c r="CO99" s="70"/>
      <c r="CP99" s="70"/>
      <c r="CQ99" s="70"/>
      <c r="CR99" s="70"/>
      <c r="CS99" s="70"/>
      <c r="CT99" s="70"/>
      <c r="CU99" s="70"/>
      <c r="CV99" s="70"/>
      <c r="CW99" s="70"/>
      <c r="CX99" s="70"/>
      <c r="CY99" s="70"/>
      <c r="CZ99" s="70"/>
      <c r="DA99" s="70"/>
      <c r="DB99" s="70"/>
      <c r="DC99" s="70"/>
      <c r="DD99" s="70"/>
      <c r="DE99" s="70"/>
      <c r="DF99" s="70"/>
      <c r="DG99" s="70"/>
      <c r="DH99" s="70"/>
      <c r="DI99" s="70"/>
      <c r="DJ99" s="70"/>
      <c r="DK99" s="70"/>
      <c r="DL99" s="70"/>
      <c r="DM99" s="70"/>
      <c r="DN99" s="70"/>
      <c r="DO99" s="70"/>
      <c r="DP99" s="70"/>
      <c r="DQ99" s="70"/>
      <c r="DR99" s="70"/>
      <c r="DS99" s="70"/>
      <c r="DT99" s="70"/>
      <c r="DU99" s="70"/>
      <c r="DV99" s="70"/>
      <c r="DW99" s="70"/>
      <c r="DX99" s="70"/>
      <c r="DY99" s="70"/>
      <c r="DZ99" s="70"/>
      <c r="EA99" s="70"/>
      <c r="EB99" s="70"/>
      <c r="EC99" s="70"/>
      <c r="ED99" s="70"/>
      <c r="EE99" s="70"/>
      <c r="EF99" s="70"/>
      <c r="EG99" s="70"/>
      <c r="EH99" s="70"/>
      <c r="EI99" s="70"/>
      <c r="EJ99" s="70"/>
      <c r="EK99" s="70"/>
      <c r="EL99" s="70"/>
      <c r="EM99" s="70"/>
      <c r="EN99" s="70"/>
      <c r="EO99" s="70"/>
      <c r="EP99" s="70"/>
      <c r="EQ99" s="70"/>
      <c r="ER99" s="70"/>
      <c r="ES99" s="70"/>
      <c r="ET99" s="70"/>
      <c r="EU99" s="70"/>
      <c r="EV99" s="70"/>
      <c r="EW99" s="70"/>
      <c r="EX99" s="70"/>
      <c r="EY99" s="70"/>
      <c r="EZ99" s="70"/>
      <c r="FA99" s="70"/>
      <c r="FB99" s="70"/>
      <c r="FC99" s="70"/>
      <c r="FD99" s="70"/>
      <c r="FE99" s="70"/>
      <c r="FF99" s="70"/>
      <c r="FG99" s="70"/>
      <c r="FH99" s="70"/>
      <c r="FI99" s="70"/>
      <c r="FJ99" s="70"/>
      <c r="FK99" s="70"/>
      <c r="FL99" s="70"/>
      <c r="FM99" s="70"/>
      <c r="FN99" s="70"/>
      <c r="FO99" s="70"/>
      <c r="FP99" s="70"/>
      <c r="FQ99" s="70"/>
      <c r="FR99" s="70"/>
      <c r="FS99" s="70"/>
      <c r="FT99" s="70"/>
      <c r="FU99" s="70"/>
      <c r="FV99" s="70"/>
      <c r="FW99" s="70"/>
      <c r="FX99" s="70"/>
      <c r="FY99" s="70"/>
      <c r="FZ99" s="70"/>
      <c r="GA99" s="70"/>
      <c r="GB99" s="70"/>
      <c r="GC99" s="70"/>
      <c r="GD99" s="70"/>
      <c r="GE99" s="70"/>
      <c r="GF99" s="70"/>
      <c r="GG99" s="70"/>
      <c r="GH99" s="70"/>
      <c r="GI99" s="70"/>
      <c r="GJ99" s="70"/>
      <c r="GK99" s="70"/>
      <c r="GL99" s="70"/>
      <c r="GM99" s="70"/>
      <c r="GN99" s="70"/>
      <c r="GO99" s="70"/>
      <c r="GP99" s="70"/>
      <c r="GQ99" s="70"/>
      <c r="GR99" s="70"/>
      <c r="GS99" s="70"/>
      <c r="GT99" s="70"/>
      <c r="GU99" s="70"/>
      <c r="GV99" s="70"/>
      <c r="GW99" s="70"/>
      <c r="GX99" s="70"/>
      <c r="GY99" s="70"/>
      <c r="GZ99" s="70"/>
      <c r="HA99" s="70"/>
      <c r="HB99" s="70"/>
      <c r="HC99" s="70"/>
      <c r="HD99" s="70"/>
      <c r="HE99" s="70"/>
      <c r="HF99" s="70"/>
      <c r="HG99" s="70"/>
      <c r="HH99" s="70"/>
      <c r="HI99" s="70"/>
      <c r="HJ99" s="70"/>
      <c r="HK99" s="70"/>
      <c r="HL99" s="70"/>
      <c r="HM99" s="70"/>
      <c r="HN99" s="70"/>
      <c r="HO99" s="70"/>
      <c r="HP99" s="70"/>
      <c r="HQ99" s="70"/>
      <c r="HR99" s="70"/>
      <c r="HS99" s="70"/>
      <c r="HT99" s="70"/>
      <c r="HU99" s="70"/>
      <c r="HV99" s="70"/>
      <c r="HW99" s="70"/>
      <c r="HX99" s="70"/>
      <c r="HY99" s="70"/>
      <c r="HZ99" s="70"/>
      <c r="IA99" s="70"/>
      <c r="IB99" s="70"/>
      <c r="IC99" s="70"/>
      <c r="ID99" s="70"/>
      <c r="IE99" s="70"/>
      <c r="IF99" s="70"/>
      <c r="IG99" s="70"/>
      <c r="IH99" s="70"/>
      <c r="II99" s="70"/>
      <c r="IJ99" s="70"/>
      <c r="IK99" s="70"/>
    </row>
    <row r="100" spans="1:245">
      <c r="A100" s="68" t="str">
        <f t="shared" si="65"/>
        <v>Elizabeth</v>
      </c>
      <c r="B100" s="61">
        <f t="shared" si="65"/>
        <v>0.15</v>
      </c>
      <c r="C100" s="71"/>
      <c r="D100" s="71"/>
      <c r="E100" s="71"/>
      <c r="F100" s="169">
        <f>SUM(F42,F43,F65,F91,F81)</f>
        <v>5252.5017993206748</v>
      </c>
      <c r="G100" s="71">
        <f t="shared" ref="G100:Y100" si="69">SUM(G42,G43,G65,G91,G81)</f>
        <v>8359.6867890153753</v>
      </c>
      <c r="H100" s="71">
        <f t="shared" si="69"/>
        <v>8875.4619836043221</v>
      </c>
      <c r="I100" s="71">
        <f t="shared" si="69"/>
        <v>9406.710434030927</v>
      </c>
      <c r="J100" s="71">
        <f t="shared" si="69"/>
        <v>9953.8963379703328</v>
      </c>
      <c r="K100" s="71">
        <f t="shared" si="69"/>
        <v>10517.497819027923</v>
      </c>
      <c r="L100" s="71">
        <f t="shared" si="69"/>
        <v>11098.007344517244</v>
      </c>
      <c r="M100" s="71">
        <f t="shared" si="69"/>
        <v>11695.932155771246</v>
      </c>
      <c r="N100" s="71">
        <f t="shared" si="69"/>
        <v>12311.794711362869</v>
      </c>
      <c r="O100" s="71">
        <f t="shared" si="69"/>
        <v>12946.133143622232</v>
      </c>
      <c r="P100" s="71">
        <f t="shared" si="69"/>
        <v>13599.501728849385</v>
      </c>
      <c r="Q100" s="71">
        <f t="shared" si="69"/>
        <v>14272.471371633346</v>
      </c>
      <c r="R100" s="71">
        <f t="shared" si="69"/>
        <v>14965.630103700831</v>
      </c>
      <c r="S100" s="71">
        <f t="shared" si="69"/>
        <v>15679.583597730334</v>
      </c>
      <c r="T100" s="71">
        <f t="shared" si="69"/>
        <v>233643.6547951783</v>
      </c>
      <c r="U100" s="71">
        <f t="shared" si="69"/>
        <v>0</v>
      </c>
      <c r="V100" s="71">
        <f t="shared" si="69"/>
        <v>0</v>
      </c>
      <c r="W100" s="71">
        <f t="shared" si="69"/>
        <v>0</v>
      </c>
      <c r="X100" s="71">
        <f t="shared" si="69"/>
        <v>0</v>
      </c>
      <c r="Y100" s="71">
        <f t="shared" si="69"/>
        <v>0</v>
      </c>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1"/>
      <c r="AW100" s="71"/>
      <c r="AX100" s="71"/>
      <c r="AY100" s="71"/>
      <c r="AZ100" s="71"/>
      <c r="BA100" s="71"/>
      <c r="BB100" s="71"/>
      <c r="BC100" s="71"/>
      <c r="BD100" s="71"/>
      <c r="BE100" s="71"/>
      <c r="BF100" s="71"/>
      <c r="BG100" s="71"/>
      <c r="BH100" s="71"/>
      <c r="BI100" s="71"/>
      <c r="BJ100" s="71"/>
      <c r="BK100" s="71"/>
      <c r="BL100" s="71"/>
      <c r="BM100" s="71"/>
      <c r="BN100" s="71"/>
      <c r="BO100" s="71"/>
      <c r="BP100" s="71"/>
      <c r="BQ100" s="71"/>
      <c r="BR100" s="71"/>
      <c r="BS100" s="71"/>
      <c r="BT100" s="71"/>
      <c r="BU100" s="71"/>
      <c r="BV100" s="71"/>
      <c r="BW100" s="71"/>
      <c r="BX100" s="71"/>
      <c r="BY100" s="71"/>
      <c r="BZ100" s="71"/>
      <c r="CA100" s="71"/>
      <c r="CB100" s="71"/>
      <c r="CC100" s="71"/>
      <c r="CD100" s="71"/>
      <c r="CE100" s="71"/>
      <c r="CF100" s="71"/>
      <c r="CG100" s="71"/>
      <c r="CH100" s="71"/>
      <c r="CI100" s="71"/>
      <c r="CJ100" s="71"/>
      <c r="CK100" s="71"/>
      <c r="CL100" s="71"/>
      <c r="CM100" s="71"/>
      <c r="CN100" s="71"/>
      <c r="CO100" s="71"/>
      <c r="CP100" s="71"/>
      <c r="CQ100" s="71"/>
      <c r="CR100" s="71"/>
      <c r="CS100" s="71"/>
      <c r="CT100" s="71"/>
      <c r="CU100" s="71"/>
      <c r="CV100" s="71"/>
      <c r="CW100" s="71"/>
      <c r="CX100" s="71"/>
      <c r="CY100" s="71"/>
      <c r="CZ100" s="71"/>
      <c r="DA100" s="71"/>
      <c r="DB100" s="71"/>
      <c r="DC100" s="71"/>
      <c r="DD100" s="71"/>
      <c r="DE100" s="71"/>
      <c r="DF100" s="71"/>
      <c r="DG100" s="71"/>
      <c r="DH100" s="71"/>
      <c r="DI100" s="71"/>
      <c r="DJ100" s="71"/>
      <c r="DK100" s="71"/>
      <c r="DL100" s="71"/>
      <c r="DM100" s="71"/>
      <c r="DN100" s="71"/>
      <c r="DO100" s="71"/>
      <c r="DP100" s="71"/>
      <c r="DQ100" s="71"/>
      <c r="DR100" s="71"/>
      <c r="DS100" s="71"/>
      <c r="DT100" s="71"/>
      <c r="DU100" s="71"/>
      <c r="DV100" s="71"/>
      <c r="DW100" s="71"/>
      <c r="DX100" s="71"/>
      <c r="DY100" s="71"/>
      <c r="DZ100" s="71"/>
      <c r="EA100" s="71"/>
      <c r="EB100" s="71"/>
      <c r="EC100" s="71"/>
      <c r="ED100" s="71"/>
      <c r="EE100" s="71"/>
      <c r="EF100" s="71"/>
      <c r="EG100" s="71"/>
      <c r="EH100" s="71"/>
      <c r="EI100" s="71"/>
      <c r="EJ100" s="71"/>
      <c r="EK100" s="71"/>
      <c r="EL100" s="71"/>
      <c r="EM100" s="71"/>
      <c r="EN100" s="71"/>
      <c r="EO100" s="71"/>
      <c r="EP100" s="71"/>
      <c r="EQ100" s="71"/>
      <c r="ER100" s="71"/>
      <c r="ES100" s="71"/>
      <c r="ET100" s="71"/>
      <c r="EU100" s="71"/>
      <c r="EV100" s="71"/>
      <c r="EW100" s="71"/>
      <c r="EX100" s="71"/>
      <c r="EY100" s="71"/>
      <c r="EZ100" s="71"/>
      <c r="FA100" s="71"/>
      <c r="FB100" s="71"/>
      <c r="FC100" s="71"/>
      <c r="FD100" s="71"/>
      <c r="FE100" s="71"/>
      <c r="FF100" s="71"/>
      <c r="FG100" s="71"/>
      <c r="FH100" s="71"/>
      <c r="FI100" s="71"/>
      <c r="FJ100" s="71"/>
      <c r="FK100" s="71"/>
      <c r="FL100" s="71"/>
      <c r="FM100" s="71"/>
      <c r="FN100" s="71"/>
      <c r="FO100" s="71"/>
      <c r="FP100" s="71"/>
      <c r="FQ100" s="71"/>
      <c r="FR100" s="71"/>
      <c r="FS100" s="71"/>
      <c r="FT100" s="71"/>
      <c r="FU100" s="71"/>
      <c r="FV100" s="71"/>
      <c r="FW100" s="71"/>
      <c r="FX100" s="71"/>
      <c r="FY100" s="71"/>
      <c r="FZ100" s="71"/>
      <c r="GA100" s="71"/>
      <c r="GB100" s="71"/>
      <c r="GC100" s="71"/>
      <c r="GD100" s="71"/>
      <c r="GE100" s="71"/>
      <c r="GF100" s="71"/>
      <c r="GG100" s="71"/>
      <c r="GH100" s="71"/>
      <c r="GI100" s="71"/>
      <c r="GJ100" s="71"/>
      <c r="GK100" s="71"/>
      <c r="GL100" s="71"/>
      <c r="GM100" s="71"/>
      <c r="GN100" s="71"/>
      <c r="GO100" s="71"/>
      <c r="GP100" s="71"/>
      <c r="GQ100" s="71"/>
      <c r="GR100" s="71"/>
      <c r="GS100" s="71"/>
      <c r="GT100" s="71"/>
      <c r="GU100" s="71"/>
      <c r="GV100" s="71"/>
      <c r="GW100" s="71"/>
      <c r="GX100" s="71"/>
      <c r="GY100" s="71"/>
      <c r="GZ100" s="71"/>
      <c r="HA100" s="71"/>
      <c r="HB100" s="71"/>
      <c r="HC100" s="71"/>
      <c r="HD100" s="71"/>
      <c r="HE100" s="71"/>
      <c r="HF100" s="71"/>
      <c r="HG100" s="71"/>
      <c r="HH100" s="71"/>
      <c r="HI100" s="71"/>
      <c r="HJ100" s="71"/>
      <c r="HK100" s="71"/>
      <c r="HL100" s="71"/>
      <c r="HM100" s="71"/>
      <c r="HN100" s="71"/>
      <c r="HO100" s="71"/>
      <c r="HP100" s="71"/>
      <c r="HQ100" s="71"/>
      <c r="HR100" s="71"/>
      <c r="HS100" s="71"/>
      <c r="HT100" s="71"/>
      <c r="HU100" s="71"/>
      <c r="HV100" s="71"/>
      <c r="HW100" s="71"/>
      <c r="HX100" s="71"/>
      <c r="HY100" s="71"/>
      <c r="HZ100" s="71"/>
      <c r="IA100" s="71"/>
      <c r="IB100" s="71"/>
      <c r="IC100" s="71"/>
      <c r="ID100" s="71"/>
      <c r="IE100" s="71"/>
      <c r="IF100" s="71"/>
      <c r="IG100" s="71"/>
      <c r="IH100" s="71"/>
      <c r="II100" s="71"/>
      <c r="IJ100" s="71"/>
      <c r="IK100" s="71"/>
    </row>
    <row r="101" spans="1:245">
      <c r="A101" s="50" t="s">
        <v>36</v>
      </c>
      <c r="B101" s="74"/>
      <c r="C101" s="74"/>
      <c r="D101" s="74"/>
      <c r="E101" s="74"/>
      <c r="F101" s="75">
        <f>F66+F92+F82</f>
        <v>0</v>
      </c>
      <c r="G101" s="76">
        <f t="shared" ref="G101:Y101" si="70">G66+G92+G82</f>
        <v>0</v>
      </c>
      <c r="H101" s="76">
        <f t="shared" si="70"/>
        <v>0</v>
      </c>
      <c r="I101" s="76">
        <f t="shared" si="70"/>
        <v>0</v>
      </c>
      <c r="J101" s="76">
        <f t="shared" si="70"/>
        <v>0</v>
      </c>
      <c r="K101" s="76">
        <f t="shared" si="70"/>
        <v>0</v>
      </c>
      <c r="L101" s="76">
        <f t="shared" si="70"/>
        <v>0</v>
      </c>
      <c r="M101" s="76">
        <f t="shared" si="70"/>
        <v>0</v>
      </c>
      <c r="N101" s="76">
        <f t="shared" si="70"/>
        <v>0</v>
      </c>
      <c r="O101" s="76">
        <f t="shared" si="70"/>
        <v>0</v>
      </c>
      <c r="P101" s="76">
        <f t="shared" si="70"/>
        <v>0</v>
      </c>
      <c r="Q101" s="76">
        <f t="shared" si="70"/>
        <v>0</v>
      </c>
      <c r="R101" s="76">
        <f t="shared" si="70"/>
        <v>0</v>
      </c>
      <c r="S101" s="76">
        <f t="shared" si="70"/>
        <v>0</v>
      </c>
      <c r="T101" s="76">
        <f>T66+T92+T82</f>
        <v>834230.93799613649</v>
      </c>
      <c r="U101" s="76">
        <f t="shared" si="70"/>
        <v>0</v>
      </c>
      <c r="V101" s="76">
        <f t="shared" si="70"/>
        <v>0</v>
      </c>
      <c r="W101" s="76">
        <f t="shared" si="70"/>
        <v>0</v>
      </c>
      <c r="X101" s="76">
        <f t="shared" si="70"/>
        <v>0</v>
      </c>
      <c r="Y101" s="76">
        <f t="shared" si="70"/>
        <v>0</v>
      </c>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3"/>
      <c r="AY101" s="73"/>
      <c r="AZ101" s="73"/>
      <c r="BA101" s="73"/>
      <c r="BB101" s="73"/>
      <c r="BC101" s="73"/>
      <c r="BD101" s="73"/>
      <c r="BE101" s="73"/>
      <c r="BF101" s="73"/>
      <c r="BG101" s="73"/>
      <c r="BH101" s="73"/>
      <c r="BI101" s="73"/>
      <c r="BJ101" s="73"/>
      <c r="BK101" s="73"/>
      <c r="BL101" s="73"/>
      <c r="BM101" s="73"/>
      <c r="BN101" s="73"/>
      <c r="BO101" s="73"/>
      <c r="BP101" s="73"/>
      <c r="BQ101" s="73"/>
      <c r="BR101" s="73"/>
      <c r="BS101" s="73"/>
      <c r="BT101" s="73"/>
      <c r="BU101" s="73"/>
      <c r="BV101" s="73"/>
      <c r="BW101" s="73"/>
      <c r="BX101" s="73"/>
      <c r="BY101" s="73"/>
      <c r="BZ101" s="73"/>
      <c r="CA101" s="73"/>
      <c r="CB101" s="73"/>
      <c r="CC101" s="73"/>
      <c r="CD101" s="73"/>
      <c r="CE101" s="73"/>
      <c r="CF101" s="73"/>
      <c r="CG101" s="73"/>
      <c r="CH101" s="73"/>
      <c r="CI101" s="73"/>
      <c r="CJ101" s="73"/>
      <c r="CK101" s="73"/>
      <c r="CL101" s="73"/>
      <c r="CM101" s="73"/>
      <c r="CN101" s="73"/>
      <c r="CO101" s="73"/>
      <c r="CP101" s="73"/>
      <c r="CQ101" s="73"/>
      <c r="CR101" s="73"/>
      <c r="CS101" s="73"/>
      <c r="CT101" s="73"/>
      <c r="CU101" s="73"/>
      <c r="CV101" s="73"/>
      <c r="CW101" s="73"/>
      <c r="CX101" s="73"/>
      <c r="CY101" s="73"/>
      <c r="CZ101" s="73"/>
      <c r="DA101" s="73"/>
      <c r="DB101" s="73"/>
      <c r="DC101" s="73"/>
      <c r="DD101" s="73"/>
      <c r="DE101" s="73"/>
      <c r="DF101" s="73"/>
      <c r="DG101" s="73"/>
      <c r="DH101" s="73"/>
      <c r="DI101" s="73"/>
      <c r="DJ101" s="73"/>
      <c r="DK101" s="73"/>
      <c r="DL101" s="73"/>
      <c r="DM101" s="73"/>
      <c r="DN101" s="73"/>
      <c r="DO101" s="73"/>
      <c r="DP101" s="73"/>
      <c r="DQ101" s="73"/>
      <c r="DR101" s="73"/>
      <c r="DS101" s="73"/>
      <c r="DT101" s="73"/>
      <c r="DU101" s="73"/>
      <c r="DV101" s="73"/>
      <c r="DW101" s="73"/>
      <c r="DX101" s="73"/>
      <c r="DY101" s="73"/>
      <c r="DZ101" s="73"/>
      <c r="EA101" s="73"/>
      <c r="EB101" s="73"/>
      <c r="EC101" s="73"/>
      <c r="ED101" s="73"/>
      <c r="EE101" s="73"/>
      <c r="EF101" s="73"/>
      <c r="EG101" s="73"/>
      <c r="EH101" s="73"/>
      <c r="EI101" s="73"/>
      <c r="EJ101" s="73"/>
      <c r="EK101" s="73"/>
      <c r="EL101" s="73"/>
      <c r="EM101" s="73"/>
      <c r="EN101" s="73"/>
      <c r="EO101" s="73"/>
      <c r="EP101" s="73"/>
      <c r="EQ101" s="73"/>
      <c r="ER101" s="73"/>
      <c r="ES101" s="73"/>
      <c r="ET101" s="73"/>
      <c r="EU101" s="73"/>
      <c r="EV101" s="73"/>
      <c r="EW101" s="73"/>
      <c r="EX101" s="73"/>
      <c r="EY101" s="73"/>
      <c r="EZ101" s="73"/>
      <c r="FA101" s="73"/>
      <c r="FB101" s="73"/>
      <c r="FC101" s="73"/>
      <c r="FD101" s="73"/>
      <c r="FE101" s="73"/>
      <c r="FF101" s="73"/>
      <c r="FG101" s="73"/>
      <c r="FH101" s="73"/>
      <c r="FI101" s="73"/>
      <c r="FJ101" s="73"/>
      <c r="FK101" s="73"/>
      <c r="FL101" s="73"/>
      <c r="FM101" s="73"/>
      <c r="FN101" s="73"/>
      <c r="FO101" s="73"/>
      <c r="FP101" s="73"/>
      <c r="FQ101" s="73"/>
      <c r="FR101" s="73"/>
      <c r="FS101" s="73"/>
      <c r="FT101" s="73"/>
      <c r="FU101" s="73"/>
      <c r="FV101" s="73"/>
      <c r="FW101" s="73"/>
      <c r="FX101" s="73"/>
      <c r="FY101" s="73"/>
      <c r="FZ101" s="73"/>
      <c r="GA101" s="73"/>
      <c r="GB101" s="73"/>
      <c r="GC101" s="73"/>
      <c r="GD101" s="73"/>
      <c r="GE101" s="73"/>
      <c r="GF101" s="73"/>
      <c r="GG101" s="73"/>
      <c r="GH101" s="73"/>
      <c r="GI101" s="73"/>
      <c r="GJ101" s="73"/>
      <c r="GK101" s="73"/>
      <c r="GL101" s="73"/>
      <c r="GM101" s="73"/>
      <c r="GN101" s="73"/>
      <c r="GO101" s="73"/>
      <c r="GP101" s="73"/>
      <c r="GQ101" s="73"/>
      <c r="GR101" s="73"/>
      <c r="GS101" s="73"/>
      <c r="GT101" s="73"/>
      <c r="GU101" s="73"/>
      <c r="GV101" s="73"/>
      <c r="GW101" s="73"/>
      <c r="GX101" s="73"/>
      <c r="GY101" s="73"/>
      <c r="GZ101" s="73"/>
      <c r="HA101" s="73"/>
      <c r="HB101" s="73"/>
      <c r="HC101" s="73"/>
      <c r="HD101" s="73"/>
      <c r="HE101" s="73"/>
      <c r="HF101" s="73"/>
      <c r="HG101" s="73"/>
      <c r="HH101" s="73"/>
      <c r="HI101" s="73"/>
      <c r="HJ101" s="73"/>
      <c r="HK101" s="73"/>
      <c r="HL101" s="73"/>
      <c r="HM101" s="73"/>
      <c r="HN101" s="73"/>
      <c r="HO101" s="73"/>
      <c r="HP101" s="73"/>
      <c r="HQ101" s="73"/>
      <c r="HR101" s="73"/>
      <c r="HS101" s="73"/>
      <c r="HT101" s="73"/>
      <c r="HU101" s="73"/>
      <c r="HV101" s="73"/>
      <c r="HW101" s="73"/>
      <c r="HX101" s="73"/>
      <c r="HY101" s="73"/>
      <c r="HZ101" s="73"/>
      <c r="IA101" s="73"/>
      <c r="IB101" s="73"/>
      <c r="IC101" s="73"/>
      <c r="ID101" s="73"/>
      <c r="IE101" s="73"/>
      <c r="IF101" s="73"/>
      <c r="IG101" s="73"/>
      <c r="IH101" s="73"/>
      <c r="II101" s="73"/>
      <c r="IJ101" s="73"/>
      <c r="IK101" s="73"/>
    </row>
    <row r="102" spans="1:245">
      <c r="B102" s="62"/>
      <c r="C102" s="59"/>
      <c r="D102" s="59"/>
      <c r="E102" s="59"/>
      <c r="F102" s="168"/>
      <c r="G102" s="59"/>
      <c r="H102" s="59"/>
      <c r="I102" s="59"/>
      <c r="J102" s="59"/>
      <c r="K102" s="59"/>
      <c r="L102" s="59"/>
      <c r="M102" s="59"/>
      <c r="N102" s="59"/>
      <c r="O102" s="59"/>
      <c r="P102" s="59"/>
      <c r="Q102" s="59"/>
      <c r="R102" s="59"/>
      <c r="S102" s="59"/>
      <c r="T102" s="59"/>
      <c r="U102" s="59"/>
      <c r="V102" s="59"/>
      <c r="W102" s="59"/>
      <c r="X102" s="59"/>
      <c r="Y102" s="59"/>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s="73"/>
      <c r="AZ102" s="73"/>
      <c r="BA102" s="73"/>
      <c r="BB102" s="73"/>
      <c r="BC102" s="73"/>
      <c r="BD102" s="73"/>
      <c r="BE102" s="73"/>
      <c r="BF102" s="73"/>
      <c r="BG102" s="73"/>
      <c r="BH102" s="73"/>
      <c r="BI102" s="73"/>
      <c r="BJ102" s="73"/>
      <c r="BK102" s="73"/>
      <c r="BL102" s="73"/>
      <c r="BM102" s="73"/>
      <c r="BN102" s="73"/>
      <c r="BO102" s="73"/>
      <c r="BP102" s="73"/>
      <c r="BQ102" s="73"/>
      <c r="BR102" s="73"/>
      <c r="BS102" s="73"/>
      <c r="BT102" s="73"/>
      <c r="BU102" s="73"/>
      <c r="BV102" s="73"/>
      <c r="BW102" s="73"/>
      <c r="BX102" s="73"/>
      <c r="BY102" s="73"/>
      <c r="BZ102" s="73"/>
      <c r="CA102" s="73"/>
      <c r="CB102" s="73"/>
      <c r="CC102" s="73"/>
      <c r="CD102" s="73"/>
      <c r="CE102" s="73"/>
      <c r="CF102" s="73"/>
      <c r="CG102" s="73"/>
      <c r="CH102" s="73"/>
      <c r="CI102" s="73"/>
      <c r="CJ102" s="73"/>
      <c r="CK102" s="73"/>
      <c r="CL102" s="73"/>
      <c r="CM102" s="73"/>
      <c r="CN102" s="73"/>
      <c r="CO102" s="73"/>
      <c r="CP102" s="73"/>
      <c r="CQ102" s="73"/>
      <c r="CR102" s="73"/>
      <c r="CS102" s="73"/>
      <c r="CT102" s="73"/>
      <c r="CU102" s="73"/>
      <c r="CV102" s="73"/>
      <c r="CW102" s="73"/>
      <c r="CX102" s="73"/>
      <c r="CY102" s="73"/>
      <c r="CZ102" s="73"/>
      <c r="DA102" s="73"/>
      <c r="DB102" s="73"/>
      <c r="DC102" s="73"/>
      <c r="DD102" s="73"/>
      <c r="DE102" s="73"/>
      <c r="DF102" s="73"/>
      <c r="DG102" s="73"/>
      <c r="DH102" s="73"/>
      <c r="DI102" s="73"/>
      <c r="DJ102" s="73"/>
      <c r="DK102" s="73"/>
      <c r="DL102" s="73"/>
      <c r="DM102" s="73"/>
      <c r="DN102" s="73"/>
      <c r="DO102" s="73"/>
      <c r="DP102" s="73"/>
      <c r="DQ102" s="73"/>
      <c r="DR102" s="73"/>
      <c r="DS102" s="73"/>
      <c r="DT102" s="73"/>
      <c r="DU102" s="73"/>
      <c r="DV102" s="73"/>
      <c r="DW102" s="73"/>
      <c r="DX102" s="73"/>
      <c r="DY102" s="73"/>
      <c r="DZ102" s="73"/>
      <c r="EA102" s="73"/>
      <c r="EB102" s="73"/>
      <c r="EC102" s="73"/>
      <c r="ED102" s="73"/>
      <c r="EE102" s="73"/>
      <c r="EF102" s="73"/>
      <c r="EG102" s="73"/>
      <c r="EH102" s="73"/>
      <c r="EI102" s="73"/>
      <c r="EJ102" s="73"/>
      <c r="EK102" s="73"/>
      <c r="EL102" s="73"/>
      <c r="EM102" s="73"/>
      <c r="EN102" s="73"/>
      <c r="EO102" s="73"/>
      <c r="EP102" s="73"/>
      <c r="EQ102" s="73"/>
      <c r="ER102" s="73"/>
      <c r="ES102" s="73"/>
      <c r="ET102" s="73"/>
      <c r="EU102" s="73"/>
      <c r="EV102" s="73"/>
      <c r="EW102" s="73"/>
      <c r="EX102" s="73"/>
      <c r="EY102" s="73"/>
      <c r="EZ102" s="73"/>
      <c r="FA102" s="73"/>
      <c r="FB102" s="73"/>
      <c r="FC102" s="73"/>
      <c r="FD102" s="73"/>
      <c r="FE102" s="73"/>
      <c r="FF102" s="73"/>
      <c r="FG102" s="73"/>
      <c r="FH102" s="73"/>
      <c r="FI102" s="73"/>
      <c r="FJ102" s="73"/>
      <c r="FK102" s="73"/>
      <c r="FL102" s="73"/>
      <c r="FM102" s="73"/>
      <c r="FN102" s="73"/>
      <c r="FO102" s="73"/>
      <c r="FP102" s="73"/>
      <c r="FQ102" s="73"/>
      <c r="FR102" s="73"/>
      <c r="FS102" s="73"/>
      <c r="FT102" s="73"/>
      <c r="FU102" s="73"/>
      <c r="FV102" s="73"/>
      <c r="FW102" s="73"/>
      <c r="FX102" s="73"/>
      <c r="FY102" s="73"/>
      <c r="FZ102" s="73"/>
      <c r="GA102" s="73"/>
      <c r="GB102" s="73"/>
      <c r="GC102" s="73"/>
      <c r="GD102" s="73"/>
      <c r="GE102" s="73"/>
      <c r="GF102" s="73"/>
      <c r="GG102" s="73"/>
      <c r="GH102" s="73"/>
      <c r="GI102" s="73"/>
      <c r="GJ102" s="73"/>
      <c r="GK102" s="73"/>
      <c r="GL102" s="73"/>
      <c r="GM102" s="73"/>
      <c r="GN102" s="73"/>
      <c r="GO102" s="73"/>
      <c r="GP102" s="73"/>
      <c r="GQ102" s="73"/>
      <c r="GR102" s="73"/>
      <c r="GS102" s="73"/>
      <c r="GT102" s="73"/>
      <c r="GU102" s="73"/>
      <c r="GV102" s="73"/>
      <c r="GW102" s="73"/>
      <c r="GX102" s="73"/>
      <c r="GY102" s="73"/>
      <c r="GZ102" s="73"/>
      <c r="HA102" s="73"/>
      <c r="HB102" s="73"/>
      <c r="HC102" s="73"/>
      <c r="HD102" s="73"/>
      <c r="HE102" s="73"/>
      <c r="HF102" s="73"/>
      <c r="HG102" s="73"/>
      <c r="HH102" s="73"/>
      <c r="HI102" s="73"/>
      <c r="HJ102" s="73"/>
      <c r="HK102" s="73"/>
      <c r="HL102" s="73"/>
      <c r="HM102" s="73"/>
      <c r="HN102" s="73"/>
      <c r="HO102" s="73"/>
      <c r="HP102" s="73"/>
      <c r="HQ102" s="73"/>
      <c r="HR102" s="73"/>
      <c r="HS102" s="73"/>
      <c r="HT102" s="73"/>
      <c r="HU102" s="73"/>
      <c r="HV102" s="73"/>
      <c r="HW102" s="73"/>
      <c r="HX102" s="73"/>
      <c r="HY102" s="73"/>
      <c r="HZ102" s="73"/>
      <c r="IA102" s="73"/>
      <c r="IB102" s="73"/>
      <c r="IC102" s="73"/>
      <c r="ID102" s="73"/>
      <c r="IE102" s="73"/>
      <c r="IF102" s="73"/>
      <c r="IG102" s="73"/>
      <c r="IH102" s="73"/>
      <c r="II102" s="73"/>
      <c r="IJ102" s="73"/>
      <c r="IK102" s="73"/>
    </row>
    <row r="103" spans="1:245">
      <c r="A103" s="56" t="s">
        <v>37</v>
      </c>
      <c r="B103" s="77" t="s">
        <v>2</v>
      </c>
      <c r="C103" s="78" t="s">
        <v>38</v>
      </c>
      <c r="D103" s="78" t="s">
        <v>39</v>
      </c>
      <c r="E103" s="78"/>
      <c r="F103" s="168"/>
      <c r="G103" s="59"/>
      <c r="H103" s="59"/>
      <c r="I103" s="59"/>
      <c r="J103" s="59"/>
      <c r="K103" s="59"/>
      <c r="L103" s="59"/>
      <c r="M103" s="59"/>
      <c r="N103" s="59"/>
      <c r="O103" s="59"/>
      <c r="P103" s="59"/>
      <c r="Q103" s="59"/>
      <c r="R103" s="59"/>
      <c r="S103" s="59"/>
      <c r="T103" s="59"/>
      <c r="U103" s="59"/>
      <c r="V103" s="59"/>
      <c r="W103" s="59"/>
      <c r="X103" s="59"/>
      <c r="Y103" s="59"/>
      <c r="Z103" s="71"/>
      <c r="AA103" s="71"/>
      <c r="AB103" s="71"/>
      <c r="AC103" s="71"/>
      <c r="AD103" s="71"/>
      <c r="AE103" s="71"/>
      <c r="AF103" s="71"/>
      <c r="AG103" s="71"/>
      <c r="AH103" s="71"/>
      <c r="AI103" s="71"/>
      <c r="AJ103" s="71"/>
      <c r="AK103" s="71"/>
      <c r="AL103" s="71"/>
      <c r="AM103" s="71"/>
      <c r="AN103" s="71"/>
      <c r="AO103" s="71"/>
      <c r="AP103" s="71"/>
      <c r="AQ103" s="71"/>
      <c r="AR103" s="71"/>
      <c r="AS103" s="71"/>
      <c r="AT103" s="71"/>
      <c r="AU103" s="71"/>
      <c r="AV103" s="71"/>
      <c r="AW103" s="71"/>
      <c r="AX103" s="71"/>
      <c r="AY103" s="71"/>
      <c r="AZ103" s="71"/>
      <c r="BA103" s="71"/>
      <c r="BB103" s="71"/>
      <c r="BC103" s="71"/>
      <c r="BD103" s="71"/>
      <c r="BE103" s="71"/>
      <c r="BF103" s="71"/>
      <c r="BG103" s="71"/>
      <c r="BH103" s="71"/>
      <c r="BI103" s="71"/>
      <c r="BJ103" s="71"/>
      <c r="BK103" s="71"/>
      <c r="BL103" s="71"/>
      <c r="BM103" s="71"/>
      <c r="BN103" s="71"/>
      <c r="BO103" s="71"/>
      <c r="BP103" s="71"/>
      <c r="BQ103" s="71"/>
      <c r="BR103" s="71"/>
      <c r="BS103" s="71"/>
      <c r="BT103" s="71"/>
      <c r="BU103" s="71"/>
      <c r="BV103" s="71"/>
      <c r="BW103" s="71"/>
      <c r="BX103" s="71"/>
      <c r="BY103" s="71"/>
      <c r="BZ103" s="71"/>
      <c r="CA103" s="71"/>
      <c r="CB103" s="71"/>
      <c r="CC103" s="71"/>
      <c r="CD103" s="71"/>
      <c r="CE103" s="71"/>
      <c r="CF103" s="71"/>
      <c r="CG103" s="71"/>
      <c r="CH103" s="71"/>
      <c r="CI103" s="71"/>
      <c r="CJ103" s="71"/>
      <c r="CK103" s="71"/>
      <c r="CL103" s="71"/>
      <c r="CM103" s="71"/>
      <c r="CN103" s="71"/>
      <c r="CO103" s="71"/>
      <c r="CP103" s="71"/>
      <c r="CQ103" s="71"/>
      <c r="CR103" s="71"/>
      <c r="CS103" s="71"/>
      <c r="CT103" s="71"/>
      <c r="CU103" s="71"/>
      <c r="CV103" s="71"/>
      <c r="CW103" s="71"/>
      <c r="CX103" s="71"/>
      <c r="CY103" s="71"/>
      <c r="CZ103" s="71"/>
      <c r="DA103" s="71"/>
      <c r="DB103" s="71"/>
      <c r="DC103" s="71"/>
      <c r="DD103" s="71"/>
      <c r="DE103" s="71"/>
      <c r="DF103" s="71"/>
      <c r="DG103" s="71"/>
      <c r="DH103" s="71"/>
      <c r="DI103" s="71"/>
      <c r="DJ103" s="71"/>
      <c r="DK103" s="71"/>
      <c r="DL103" s="71"/>
      <c r="DM103" s="71"/>
      <c r="DN103" s="71"/>
      <c r="DO103" s="71"/>
      <c r="DP103" s="71"/>
      <c r="DQ103" s="71"/>
      <c r="DR103" s="71"/>
      <c r="DS103" s="71"/>
      <c r="DT103" s="71"/>
      <c r="DU103" s="71"/>
      <c r="DV103" s="71"/>
      <c r="DW103" s="71"/>
      <c r="DX103" s="71"/>
      <c r="DY103" s="71"/>
      <c r="DZ103" s="71"/>
      <c r="EA103" s="71"/>
      <c r="EB103" s="71"/>
      <c r="EC103" s="71"/>
      <c r="ED103" s="71"/>
      <c r="EE103" s="71"/>
      <c r="EF103" s="71"/>
      <c r="EG103" s="71"/>
      <c r="EH103" s="71"/>
      <c r="EI103" s="71"/>
      <c r="EJ103" s="71"/>
      <c r="EK103" s="71"/>
      <c r="EL103" s="71"/>
      <c r="EM103" s="71"/>
      <c r="EN103" s="71"/>
      <c r="EO103" s="71"/>
      <c r="EP103" s="71"/>
      <c r="EQ103" s="71"/>
      <c r="ER103" s="71"/>
      <c r="ES103" s="71"/>
      <c r="ET103" s="71"/>
      <c r="EU103" s="71"/>
      <c r="EV103" s="71"/>
      <c r="EW103" s="71"/>
      <c r="EX103" s="71"/>
      <c r="EY103" s="71"/>
      <c r="EZ103" s="71"/>
      <c r="FA103" s="71"/>
      <c r="FB103" s="71"/>
      <c r="FC103" s="71"/>
      <c r="FD103" s="71"/>
      <c r="FE103" s="71"/>
      <c r="FF103" s="71"/>
      <c r="FG103" s="71"/>
      <c r="FH103" s="71"/>
      <c r="FI103" s="71"/>
      <c r="FJ103" s="71"/>
      <c r="FK103" s="71"/>
      <c r="FL103" s="71"/>
      <c r="FM103" s="71"/>
      <c r="FN103" s="71"/>
      <c r="FO103" s="71"/>
      <c r="FP103" s="71"/>
      <c r="FQ103" s="71"/>
      <c r="FR103" s="71"/>
      <c r="FS103" s="71"/>
      <c r="FT103" s="71"/>
      <c r="FU103" s="71"/>
      <c r="FV103" s="71"/>
      <c r="FW103" s="71"/>
      <c r="FX103" s="71"/>
      <c r="FY103" s="71"/>
      <c r="FZ103" s="71"/>
      <c r="GA103" s="71"/>
      <c r="GB103" s="71"/>
      <c r="GC103" s="71"/>
      <c r="GD103" s="71"/>
      <c r="GE103" s="71"/>
      <c r="GF103" s="71"/>
      <c r="GG103" s="71"/>
      <c r="GH103" s="71"/>
      <c r="GI103" s="71"/>
      <c r="GJ103" s="71"/>
      <c r="GK103" s="71"/>
      <c r="GL103" s="71"/>
      <c r="GM103" s="71"/>
      <c r="GN103" s="71"/>
      <c r="GO103" s="71"/>
      <c r="GP103" s="71"/>
      <c r="GQ103" s="71"/>
      <c r="GR103" s="71"/>
      <c r="GS103" s="71"/>
      <c r="GT103" s="71"/>
      <c r="GU103" s="71"/>
      <c r="GV103" s="71"/>
      <c r="GW103" s="71"/>
      <c r="GX103" s="71"/>
      <c r="GY103" s="71"/>
      <c r="GZ103" s="71"/>
      <c r="HA103" s="71"/>
      <c r="HB103" s="71"/>
      <c r="HC103" s="71"/>
      <c r="HD103" s="71"/>
      <c r="HE103" s="71"/>
      <c r="HF103" s="71"/>
      <c r="HG103" s="71"/>
      <c r="HH103" s="71"/>
      <c r="HI103" s="71"/>
      <c r="HJ103" s="71"/>
      <c r="HK103" s="71"/>
      <c r="HL103" s="71"/>
      <c r="HM103" s="71"/>
      <c r="HN103" s="71"/>
      <c r="HO103" s="71"/>
      <c r="HP103" s="71"/>
      <c r="HQ103" s="71"/>
      <c r="HR103" s="71"/>
      <c r="HS103" s="71"/>
      <c r="HT103" s="71"/>
      <c r="HU103" s="71"/>
      <c r="HV103" s="71"/>
      <c r="HW103" s="71"/>
      <c r="HX103" s="71"/>
      <c r="HY103" s="71"/>
      <c r="HZ103" s="71"/>
      <c r="IA103" s="71"/>
      <c r="IB103" s="71"/>
      <c r="IC103" s="71"/>
      <c r="ID103" s="71"/>
      <c r="IE103" s="71"/>
      <c r="IF103" s="71"/>
      <c r="IG103" s="71"/>
      <c r="IH103" s="71"/>
      <c r="II103" s="71"/>
      <c r="IJ103" s="71"/>
      <c r="IK103" s="71"/>
    </row>
    <row r="104" spans="1:245" ht="16">
      <c r="A104" s="79" t="str">
        <f>A96</f>
        <v>Albert</v>
      </c>
      <c r="B104" s="80">
        <f>IRR($E104:$Y104)</f>
        <v>0.26829113050568232</v>
      </c>
      <c r="C104" s="81">
        <f>NPV('4-Tier'!$D$3,'4-Tier Investor  Calc'!$F104:$Y104)+E104</f>
        <v>301530.86337503628</v>
      </c>
      <c r="D104" s="82">
        <f>-SUM(F104:$Y104)/E104</f>
        <v>26.350591837121712</v>
      </c>
      <c r="E104" s="67">
        <f>-'4-Tier'!D6</f>
        <v>-36624.999999999949</v>
      </c>
      <c r="F104" s="168">
        <f>F96+F101</f>
        <v>1750.8339331068889</v>
      </c>
      <c r="G104" s="59">
        <f t="shared" ref="G104:Y104" si="71">G96+G101</f>
        <v>2786.5622630051212</v>
      </c>
      <c r="H104" s="59">
        <f t="shared" si="71"/>
        <v>2958.487327868103</v>
      </c>
      <c r="I104" s="59">
        <f t="shared" si="71"/>
        <v>3135.5701446769708</v>
      </c>
      <c r="J104" s="59">
        <f t="shared" si="71"/>
        <v>3317.9654459901067</v>
      </c>
      <c r="K104" s="59">
        <f t="shared" si="71"/>
        <v>3505.8326063426371</v>
      </c>
      <c r="L104" s="59">
        <f t="shared" si="71"/>
        <v>3699.3357815057434</v>
      </c>
      <c r="M104" s="59">
        <f t="shared" si="71"/>
        <v>3898.6440519237431</v>
      </c>
      <c r="N104" s="59">
        <f t="shared" si="71"/>
        <v>4103.9315704542832</v>
      </c>
      <c r="O104" s="59">
        <f t="shared" si="71"/>
        <v>4315.3777145407366</v>
      </c>
      <c r="P104" s="59">
        <f t="shared" si="71"/>
        <v>4533.1672429497885</v>
      </c>
      <c r="Q104" s="59">
        <f t="shared" si="71"/>
        <v>4757.4904572111091</v>
      </c>
      <c r="R104" s="59">
        <f t="shared" si="71"/>
        <v>4988.5433679002708</v>
      </c>
      <c r="S104" s="59">
        <f t="shared" si="71"/>
        <v>5226.527865910105</v>
      </c>
      <c r="T104" s="59">
        <f>T96+T101</f>
        <v>912112.15626119578</v>
      </c>
      <c r="U104" s="59">
        <f t="shared" si="71"/>
        <v>0</v>
      </c>
      <c r="V104" s="59">
        <f t="shared" si="71"/>
        <v>0</v>
      </c>
      <c r="W104" s="59">
        <f t="shared" si="71"/>
        <v>0</v>
      </c>
      <c r="X104" s="59">
        <f t="shared" si="71"/>
        <v>0</v>
      </c>
      <c r="Y104" s="59">
        <f t="shared" si="71"/>
        <v>0</v>
      </c>
      <c r="Z104" s="71"/>
      <c r="AA104" s="71"/>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c r="BB104" s="71"/>
      <c r="BC104" s="71"/>
      <c r="BD104" s="71"/>
      <c r="BE104" s="71"/>
      <c r="BF104" s="71"/>
      <c r="BG104" s="71"/>
      <c r="BH104" s="71"/>
      <c r="BI104" s="71"/>
      <c r="BJ104" s="71"/>
      <c r="BK104" s="71"/>
      <c r="BL104" s="71"/>
      <c r="BM104" s="71"/>
      <c r="BN104" s="71"/>
      <c r="BO104" s="71"/>
      <c r="BP104" s="71"/>
      <c r="BQ104" s="71"/>
      <c r="BR104" s="71"/>
      <c r="BS104" s="71"/>
      <c r="BT104" s="71"/>
      <c r="BU104" s="71"/>
      <c r="BV104" s="71"/>
      <c r="BW104" s="71"/>
      <c r="BX104" s="71"/>
      <c r="BY104" s="71"/>
      <c r="BZ104" s="71"/>
      <c r="CA104" s="71"/>
      <c r="CB104" s="71"/>
      <c r="CC104" s="71"/>
      <c r="CD104" s="71"/>
      <c r="CE104" s="71"/>
      <c r="CF104" s="71"/>
      <c r="CG104" s="71"/>
      <c r="CH104" s="71"/>
      <c r="CI104" s="71"/>
      <c r="CJ104" s="71"/>
      <c r="CK104" s="71"/>
      <c r="CL104" s="71"/>
      <c r="CM104" s="71"/>
      <c r="CN104" s="71"/>
      <c r="CO104" s="71"/>
      <c r="CP104" s="71"/>
      <c r="CQ104" s="71"/>
      <c r="CR104" s="71"/>
      <c r="CS104" s="71"/>
      <c r="CT104" s="71"/>
      <c r="CU104" s="71"/>
      <c r="CV104" s="71"/>
      <c r="CW104" s="71"/>
      <c r="CX104" s="71"/>
      <c r="CY104" s="71"/>
      <c r="CZ104" s="71"/>
      <c r="DA104" s="71"/>
      <c r="DB104" s="71"/>
      <c r="DC104" s="71"/>
      <c r="DD104" s="71"/>
      <c r="DE104" s="71"/>
      <c r="DF104" s="71"/>
      <c r="DG104" s="71"/>
      <c r="DH104" s="71"/>
      <c r="DI104" s="71"/>
      <c r="DJ104" s="71"/>
      <c r="DK104" s="71"/>
      <c r="DL104" s="71"/>
      <c r="DM104" s="71"/>
      <c r="DN104" s="71"/>
      <c r="DO104" s="71"/>
      <c r="DP104" s="71"/>
      <c r="DQ104" s="71"/>
      <c r="DR104" s="71"/>
      <c r="DS104" s="71"/>
      <c r="DT104" s="71"/>
      <c r="DU104" s="71"/>
      <c r="DV104" s="71"/>
      <c r="DW104" s="71"/>
      <c r="DX104" s="71"/>
      <c r="DY104" s="71"/>
      <c r="DZ104" s="71"/>
      <c r="EA104" s="71"/>
      <c r="EB104" s="71"/>
      <c r="EC104" s="71"/>
      <c r="ED104" s="71"/>
      <c r="EE104" s="71"/>
      <c r="EF104" s="71"/>
      <c r="EG104" s="71"/>
      <c r="EH104" s="71"/>
      <c r="EI104" s="71"/>
      <c r="EJ104" s="71"/>
      <c r="EK104" s="71"/>
      <c r="EL104" s="71"/>
      <c r="EM104" s="71"/>
      <c r="EN104" s="71"/>
      <c r="EO104" s="71"/>
      <c r="EP104" s="71"/>
      <c r="EQ104" s="71"/>
      <c r="ER104" s="71"/>
      <c r="ES104" s="71"/>
      <c r="ET104" s="71"/>
      <c r="EU104" s="71"/>
      <c r="EV104" s="71"/>
      <c r="EW104" s="71"/>
      <c r="EX104" s="71"/>
      <c r="EY104" s="71"/>
      <c r="EZ104" s="71"/>
      <c r="FA104" s="71"/>
      <c r="FB104" s="71"/>
      <c r="FC104" s="71"/>
      <c r="FD104" s="71"/>
      <c r="FE104" s="71"/>
      <c r="FF104" s="71"/>
      <c r="FG104" s="71"/>
      <c r="FH104" s="71"/>
      <c r="FI104" s="71"/>
      <c r="FJ104" s="71"/>
      <c r="FK104" s="71"/>
      <c r="FL104" s="71"/>
      <c r="FM104" s="71"/>
      <c r="FN104" s="71"/>
      <c r="FO104" s="71"/>
      <c r="FP104" s="71"/>
      <c r="FQ104" s="71"/>
      <c r="FR104" s="71"/>
      <c r="FS104" s="71"/>
      <c r="FT104" s="71"/>
      <c r="FU104" s="71"/>
      <c r="FV104" s="71"/>
      <c r="FW104" s="71"/>
      <c r="FX104" s="71"/>
      <c r="FY104" s="71"/>
      <c r="FZ104" s="71"/>
      <c r="GA104" s="71"/>
      <c r="GB104" s="71"/>
      <c r="GC104" s="71"/>
      <c r="GD104" s="71"/>
      <c r="GE104" s="71"/>
      <c r="GF104" s="71"/>
      <c r="GG104" s="71"/>
      <c r="GH104" s="71"/>
      <c r="GI104" s="71"/>
      <c r="GJ104" s="71"/>
      <c r="GK104" s="71"/>
      <c r="GL104" s="71"/>
      <c r="GM104" s="71"/>
      <c r="GN104" s="71"/>
      <c r="GO104" s="71"/>
      <c r="GP104" s="71"/>
      <c r="GQ104" s="71"/>
      <c r="GR104" s="71"/>
      <c r="GS104" s="71"/>
      <c r="GT104" s="71"/>
      <c r="GU104" s="71"/>
      <c r="GV104" s="71"/>
      <c r="GW104" s="71"/>
      <c r="GX104" s="71"/>
      <c r="GY104" s="71"/>
      <c r="GZ104" s="71"/>
      <c r="HA104" s="71"/>
      <c r="HB104" s="71"/>
      <c r="HC104" s="71"/>
      <c r="HD104" s="71"/>
      <c r="HE104" s="71"/>
      <c r="HF104" s="71"/>
      <c r="HG104" s="71"/>
      <c r="HH104" s="71"/>
      <c r="HI104" s="71"/>
      <c r="HJ104" s="71"/>
      <c r="HK104" s="71"/>
      <c r="HL104" s="71"/>
      <c r="HM104" s="71"/>
      <c r="HN104" s="71"/>
      <c r="HO104" s="71"/>
      <c r="HP104" s="71"/>
      <c r="HQ104" s="71"/>
      <c r="HR104" s="71"/>
      <c r="HS104" s="71"/>
      <c r="HT104" s="71"/>
      <c r="HU104" s="71"/>
      <c r="HV104" s="71"/>
      <c r="HW104" s="71"/>
      <c r="HX104" s="71"/>
      <c r="HY104" s="71"/>
      <c r="HZ104" s="71"/>
      <c r="IA104" s="71"/>
      <c r="IB104" s="71"/>
      <c r="IC104" s="71"/>
      <c r="ID104" s="71"/>
      <c r="IE104" s="71"/>
      <c r="IF104" s="71"/>
      <c r="IG104" s="71"/>
      <c r="IH104" s="71"/>
      <c r="II104" s="71"/>
      <c r="IJ104" s="71"/>
      <c r="IK104" s="71"/>
    </row>
    <row r="105" spans="1:245" ht="16">
      <c r="A105" s="79" t="str">
        <f t="shared" ref="A105:A108" si="72">A97</f>
        <v>Bobby</v>
      </c>
      <c r="B105" s="80">
        <f t="shared" ref="B105:B108" si="73">IRR($E105:$Y105)</f>
        <v>0.11999999999996502</v>
      </c>
      <c r="C105" s="81">
        <f>NPV('4-Tier'!$D$3,'4-Tier Investor  Calc'!$F105:$Y105)+E105</f>
        <v>137124.0796230399</v>
      </c>
      <c r="D105" s="82">
        <f>-SUM(F105:$Y105)/E105</f>
        <v>3.5729553048039628</v>
      </c>
      <c r="E105" s="67">
        <f>-'4-Tier'!D7</f>
        <v>-256374.99999999997</v>
      </c>
      <c r="F105" s="168">
        <f>F97</f>
        <v>12255.837531748239</v>
      </c>
      <c r="G105" s="59">
        <f t="shared" ref="G105:Y108" si="74">G97</f>
        <v>19505.935841035873</v>
      </c>
      <c r="H105" s="59">
        <f t="shared" si="74"/>
        <v>20709.411295076749</v>
      </c>
      <c r="I105" s="59">
        <f t="shared" si="74"/>
        <v>21948.991012738828</v>
      </c>
      <c r="J105" s="59">
        <f t="shared" si="74"/>
        <v>23225.758121930772</v>
      </c>
      <c r="K105" s="59">
        <f t="shared" si="74"/>
        <v>24540.82824439849</v>
      </c>
      <c r="L105" s="59">
        <f t="shared" si="74"/>
        <v>25895.35047054023</v>
      </c>
      <c r="M105" s="59">
        <f t="shared" si="74"/>
        <v>27290.508363466237</v>
      </c>
      <c r="N105" s="59">
        <f t="shared" si="74"/>
        <v>28727.520993180013</v>
      </c>
      <c r="O105" s="59">
        <f t="shared" si="74"/>
        <v>30207.644001785193</v>
      </c>
      <c r="P105" s="59">
        <f t="shared" si="74"/>
        <v>31732.170700648559</v>
      </c>
      <c r="Q105" s="59">
        <f t="shared" si="74"/>
        <v>33302.433200477804</v>
      </c>
      <c r="R105" s="59">
        <f t="shared" si="74"/>
        <v>34919.803575301929</v>
      </c>
      <c r="S105" s="59">
        <f t="shared" si="74"/>
        <v>36585.695061370774</v>
      </c>
      <c r="T105" s="59">
        <f t="shared" si="74"/>
        <v>545168.52785541606</v>
      </c>
      <c r="U105" s="59">
        <f t="shared" si="74"/>
        <v>0</v>
      </c>
      <c r="V105" s="59">
        <f t="shared" si="74"/>
        <v>0</v>
      </c>
      <c r="W105" s="59">
        <f t="shared" si="74"/>
        <v>0</v>
      </c>
      <c r="X105" s="59">
        <f t="shared" si="74"/>
        <v>0</v>
      </c>
      <c r="Y105" s="59">
        <f t="shared" si="74"/>
        <v>0</v>
      </c>
      <c r="Z105" s="76"/>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c r="BI105" s="76"/>
      <c r="BJ105" s="76"/>
      <c r="BK105" s="76"/>
      <c r="BL105" s="76"/>
      <c r="BM105" s="76"/>
      <c r="BN105" s="76"/>
      <c r="BO105" s="76"/>
      <c r="BP105" s="76"/>
      <c r="BQ105" s="76"/>
      <c r="BR105" s="76"/>
      <c r="BS105" s="76"/>
      <c r="BT105" s="76"/>
      <c r="BU105" s="76"/>
      <c r="BV105" s="76"/>
      <c r="BW105" s="76"/>
      <c r="BX105" s="76"/>
      <c r="BY105" s="76"/>
      <c r="BZ105" s="76"/>
      <c r="CA105" s="76"/>
      <c r="CB105" s="76"/>
      <c r="CC105" s="76"/>
      <c r="CD105" s="76"/>
      <c r="CE105" s="76"/>
      <c r="CF105" s="76"/>
      <c r="CG105" s="76"/>
      <c r="CH105" s="76"/>
      <c r="CI105" s="76"/>
      <c r="CJ105" s="76"/>
      <c r="CK105" s="76"/>
      <c r="CL105" s="76"/>
      <c r="CM105" s="76"/>
      <c r="CN105" s="76"/>
      <c r="CO105" s="76"/>
      <c r="CP105" s="76"/>
      <c r="CQ105" s="76"/>
      <c r="CR105" s="76"/>
      <c r="CS105" s="76"/>
      <c r="CT105" s="76"/>
      <c r="CU105" s="76"/>
      <c r="CV105" s="76"/>
      <c r="CW105" s="76"/>
      <c r="CX105" s="76"/>
      <c r="CY105" s="76"/>
      <c r="CZ105" s="76"/>
      <c r="DA105" s="76"/>
      <c r="DB105" s="76"/>
      <c r="DC105" s="76"/>
      <c r="DD105" s="76"/>
      <c r="DE105" s="76"/>
      <c r="DF105" s="76"/>
      <c r="DG105" s="76"/>
      <c r="DH105" s="76"/>
      <c r="DI105" s="76"/>
      <c r="DJ105" s="76"/>
      <c r="DK105" s="76"/>
      <c r="DL105" s="76"/>
      <c r="DM105" s="76"/>
      <c r="DN105" s="76"/>
      <c r="DO105" s="76"/>
      <c r="DP105" s="76"/>
      <c r="DQ105" s="76"/>
      <c r="DR105" s="76"/>
      <c r="DS105" s="76"/>
      <c r="DT105" s="76"/>
      <c r="DU105" s="76"/>
      <c r="DV105" s="76"/>
      <c r="DW105" s="76"/>
      <c r="DX105" s="76"/>
      <c r="DY105" s="76"/>
      <c r="DZ105" s="76"/>
      <c r="EA105" s="76"/>
      <c r="EB105" s="76"/>
      <c r="EC105" s="76"/>
      <c r="ED105" s="76"/>
      <c r="EE105" s="76"/>
      <c r="EF105" s="76"/>
      <c r="EG105" s="76"/>
      <c r="EH105" s="76"/>
      <c r="EI105" s="76"/>
      <c r="EJ105" s="76"/>
      <c r="EK105" s="76"/>
      <c r="EL105" s="76"/>
      <c r="EM105" s="76"/>
      <c r="EN105" s="76"/>
      <c r="EO105" s="76"/>
      <c r="EP105" s="76"/>
      <c r="EQ105" s="76"/>
      <c r="ER105" s="76"/>
      <c r="ES105" s="76"/>
      <c r="ET105" s="76"/>
      <c r="EU105" s="76"/>
      <c r="EV105" s="76"/>
      <c r="EW105" s="76"/>
      <c r="EX105" s="76"/>
      <c r="EY105" s="76"/>
      <c r="EZ105" s="76"/>
      <c r="FA105" s="76"/>
      <c r="FB105" s="76"/>
      <c r="FC105" s="76"/>
      <c r="FD105" s="76"/>
      <c r="FE105" s="76"/>
      <c r="FF105" s="76"/>
      <c r="FG105" s="76"/>
      <c r="FH105" s="76"/>
      <c r="FI105" s="76"/>
      <c r="FJ105" s="76"/>
      <c r="FK105" s="76"/>
      <c r="FL105" s="76"/>
      <c r="FM105" s="76"/>
      <c r="FN105" s="76"/>
      <c r="FO105" s="76"/>
      <c r="FP105" s="76"/>
      <c r="FQ105" s="76"/>
      <c r="FR105" s="76"/>
      <c r="FS105" s="76"/>
      <c r="FT105" s="76"/>
      <c r="FU105" s="76"/>
      <c r="FV105" s="76"/>
      <c r="FW105" s="76"/>
      <c r="FX105" s="76"/>
      <c r="FY105" s="76"/>
      <c r="FZ105" s="76"/>
      <c r="GA105" s="76"/>
      <c r="GB105" s="76"/>
      <c r="GC105" s="76"/>
      <c r="GD105" s="76"/>
      <c r="GE105" s="76"/>
      <c r="GF105" s="76"/>
      <c r="GG105" s="76"/>
      <c r="GH105" s="76"/>
      <c r="GI105" s="76"/>
      <c r="GJ105" s="76"/>
      <c r="GK105" s="76"/>
      <c r="GL105" s="76"/>
      <c r="GM105" s="76"/>
      <c r="GN105" s="76"/>
      <c r="GO105" s="76"/>
      <c r="GP105" s="76"/>
      <c r="GQ105" s="76"/>
      <c r="GR105" s="76"/>
      <c r="GS105" s="76"/>
      <c r="GT105" s="76"/>
      <c r="GU105" s="76"/>
      <c r="GV105" s="76"/>
      <c r="GW105" s="76"/>
      <c r="GX105" s="76"/>
      <c r="GY105" s="76"/>
      <c r="GZ105" s="76"/>
      <c r="HA105" s="76"/>
      <c r="HB105" s="76"/>
      <c r="HC105" s="76"/>
      <c r="HD105" s="76"/>
      <c r="HE105" s="76"/>
      <c r="HF105" s="76"/>
      <c r="HG105" s="76"/>
      <c r="HH105" s="76"/>
      <c r="HI105" s="76"/>
      <c r="HJ105" s="76"/>
      <c r="HK105" s="76"/>
      <c r="HL105" s="76"/>
      <c r="HM105" s="76"/>
      <c r="HN105" s="76"/>
      <c r="HO105" s="76"/>
      <c r="HP105" s="76"/>
      <c r="HQ105" s="76"/>
      <c r="HR105" s="76"/>
      <c r="HS105" s="76"/>
      <c r="HT105" s="76"/>
      <c r="HU105" s="76"/>
      <c r="HV105" s="76"/>
      <c r="HW105" s="76"/>
      <c r="HX105" s="76"/>
      <c r="HY105" s="76"/>
      <c r="HZ105" s="76"/>
      <c r="IA105" s="76"/>
      <c r="IB105" s="76"/>
      <c r="IC105" s="76"/>
      <c r="ID105" s="76"/>
      <c r="IE105" s="76"/>
      <c r="IF105" s="76"/>
      <c r="IG105" s="76"/>
      <c r="IH105" s="76"/>
      <c r="II105" s="76"/>
      <c r="IJ105" s="76"/>
      <c r="IK105" s="76"/>
    </row>
    <row r="106" spans="1:245" ht="16">
      <c r="A106" s="79" t="str">
        <f t="shared" si="72"/>
        <v>Carl</v>
      </c>
      <c r="B106" s="80">
        <f t="shared" si="73"/>
        <v>0.11999999999996502</v>
      </c>
      <c r="C106" s="81">
        <f>NPV('4-Tier'!$D$3,'4-Tier Investor  Calc'!$F106:$Y106)+E106</f>
        <v>97945.771159314201</v>
      </c>
      <c r="D106" s="82">
        <f>-SUM(F106:$Y106)/E106</f>
        <v>3.572955304803962</v>
      </c>
      <c r="E106" s="67">
        <f>-'4-Tier'!D8</f>
        <v>-183125</v>
      </c>
      <c r="F106" s="168">
        <f t="shared" ref="F106:U108" si="75">F98</f>
        <v>8754.1696655344585</v>
      </c>
      <c r="G106" s="59">
        <f t="shared" si="75"/>
        <v>13932.811315025629</v>
      </c>
      <c r="H106" s="59">
        <f t="shared" si="75"/>
        <v>14792.436639340536</v>
      </c>
      <c r="I106" s="59">
        <f t="shared" si="75"/>
        <v>15677.850723384883</v>
      </c>
      <c r="J106" s="59">
        <f t="shared" si="75"/>
        <v>16589.827229950559</v>
      </c>
      <c r="K106" s="59">
        <f t="shared" si="75"/>
        <v>17529.163031713211</v>
      </c>
      <c r="L106" s="59">
        <f t="shared" si="75"/>
        <v>18496.678907528738</v>
      </c>
      <c r="M106" s="59">
        <f t="shared" si="75"/>
        <v>19493.220259618738</v>
      </c>
      <c r="N106" s="59">
        <f t="shared" si="75"/>
        <v>20519.657852271441</v>
      </c>
      <c r="O106" s="59">
        <f t="shared" si="75"/>
        <v>21576.888572703712</v>
      </c>
      <c r="P106" s="59">
        <f t="shared" si="75"/>
        <v>22665.836214748968</v>
      </c>
      <c r="Q106" s="59">
        <f t="shared" si="75"/>
        <v>23787.452286055573</v>
      </c>
      <c r="R106" s="59">
        <f t="shared" si="75"/>
        <v>24942.71683950138</v>
      </c>
      <c r="S106" s="59">
        <f t="shared" si="75"/>
        <v>26132.639329550559</v>
      </c>
      <c r="T106" s="59">
        <f t="shared" si="75"/>
        <v>389406.09132529714</v>
      </c>
      <c r="U106" s="59">
        <f t="shared" si="75"/>
        <v>0</v>
      </c>
      <c r="V106" s="59">
        <f t="shared" si="74"/>
        <v>0</v>
      </c>
      <c r="W106" s="59">
        <f t="shared" si="74"/>
        <v>0</v>
      </c>
      <c r="X106" s="59">
        <f t="shared" si="74"/>
        <v>0</v>
      </c>
      <c r="Y106" s="59">
        <f t="shared" si="74"/>
        <v>0</v>
      </c>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9"/>
      <c r="BR106" s="59"/>
      <c r="BS106" s="59"/>
      <c r="BT106" s="59"/>
      <c r="BU106" s="59"/>
      <c r="BV106" s="59"/>
      <c r="BW106" s="59"/>
      <c r="BX106" s="59"/>
      <c r="BY106" s="59"/>
      <c r="BZ106" s="59"/>
      <c r="CA106" s="59"/>
      <c r="CB106" s="59"/>
      <c r="CC106" s="59"/>
      <c r="CD106" s="59"/>
      <c r="CE106" s="59"/>
      <c r="CF106" s="59"/>
      <c r="CG106" s="59"/>
      <c r="CH106" s="59"/>
      <c r="CI106" s="59"/>
      <c r="CJ106" s="59"/>
      <c r="CK106" s="59"/>
      <c r="CL106" s="59"/>
      <c r="CM106" s="59"/>
      <c r="CN106" s="59"/>
      <c r="CO106" s="59"/>
      <c r="CP106" s="59"/>
      <c r="CQ106" s="59"/>
      <c r="CR106" s="59"/>
      <c r="CS106" s="59"/>
      <c r="CT106" s="59"/>
      <c r="CU106" s="59"/>
      <c r="CV106" s="59"/>
      <c r="CW106" s="59"/>
      <c r="CX106" s="59"/>
      <c r="CY106" s="59"/>
      <c r="CZ106" s="59"/>
      <c r="DA106" s="59"/>
      <c r="DB106" s="59"/>
      <c r="DC106" s="59"/>
      <c r="DD106" s="59"/>
      <c r="DE106" s="59"/>
      <c r="DF106" s="59"/>
      <c r="DG106" s="59"/>
      <c r="DH106" s="59"/>
      <c r="DI106" s="59"/>
      <c r="DJ106" s="59"/>
      <c r="DK106" s="59"/>
      <c r="DL106" s="59"/>
      <c r="DM106" s="59"/>
      <c r="DN106" s="59"/>
      <c r="DO106" s="59"/>
      <c r="DP106" s="59"/>
      <c r="DQ106" s="59"/>
      <c r="DR106" s="59"/>
      <c r="DS106" s="59"/>
      <c r="DT106" s="59"/>
      <c r="DU106" s="59"/>
      <c r="DV106" s="59"/>
      <c r="DW106" s="59"/>
      <c r="DX106" s="59"/>
      <c r="DY106" s="59"/>
      <c r="DZ106" s="59"/>
      <c r="EA106" s="59"/>
      <c r="EB106" s="59"/>
      <c r="EC106" s="59"/>
      <c r="ED106" s="59"/>
      <c r="EE106" s="59"/>
      <c r="EF106" s="59"/>
      <c r="EG106" s="59"/>
      <c r="EH106" s="59"/>
      <c r="EI106" s="59"/>
      <c r="EJ106" s="59"/>
      <c r="EK106" s="59"/>
      <c r="EL106" s="59"/>
      <c r="EM106" s="59"/>
      <c r="EN106" s="59"/>
      <c r="EO106" s="59"/>
      <c r="EP106" s="59"/>
      <c r="EQ106" s="59"/>
      <c r="ER106" s="59"/>
      <c r="ES106" s="59"/>
      <c r="ET106" s="59"/>
      <c r="EU106" s="59"/>
      <c r="EV106" s="59"/>
      <c r="EW106" s="59"/>
      <c r="EX106" s="59"/>
      <c r="EY106" s="59"/>
      <c r="EZ106" s="59"/>
      <c r="FA106" s="59"/>
      <c r="FB106" s="59"/>
      <c r="FC106" s="59"/>
      <c r="FD106" s="59"/>
      <c r="FE106" s="59"/>
      <c r="FF106" s="59"/>
      <c r="FG106" s="59"/>
      <c r="FH106" s="59"/>
      <c r="FI106" s="59"/>
      <c r="FJ106" s="59"/>
      <c r="FK106" s="59"/>
      <c r="FL106" s="59"/>
      <c r="FM106" s="59"/>
      <c r="FN106" s="59"/>
      <c r="FO106" s="59"/>
      <c r="FP106" s="59"/>
      <c r="FQ106" s="59"/>
      <c r="FR106" s="59"/>
      <c r="FS106" s="59"/>
      <c r="FT106" s="59"/>
      <c r="FU106" s="59"/>
      <c r="FV106" s="59"/>
      <c r="FW106" s="59"/>
      <c r="FX106" s="59"/>
      <c r="FY106" s="59"/>
      <c r="FZ106" s="59"/>
      <c r="GA106" s="59"/>
      <c r="GB106" s="59"/>
      <c r="GC106" s="59"/>
      <c r="GD106" s="59"/>
      <c r="GE106" s="59"/>
      <c r="GF106" s="59"/>
      <c r="GG106" s="59"/>
      <c r="GH106" s="59"/>
      <c r="GI106" s="59"/>
      <c r="GJ106" s="59"/>
      <c r="GK106" s="59"/>
      <c r="GL106" s="59"/>
      <c r="GM106" s="59"/>
      <c r="GN106" s="59"/>
      <c r="GO106" s="59"/>
      <c r="GP106" s="59"/>
      <c r="GQ106" s="59"/>
      <c r="GR106" s="59"/>
      <c r="GS106" s="59"/>
      <c r="GT106" s="59"/>
      <c r="GU106" s="59"/>
      <c r="GV106" s="59"/>
      <c r="GW106" s="59"/>
      <c r="GX106" s="59"/>
      <c r="GY106" s="59"/>
      <c r="GZ106" s="59"/>
      <c r="HA106" s="59"/>
      <c r="HB106" s="59"/>
      <c r="HC106" s="59"/>
      <c r="HD106" s="59"/>
      <c r="HE106" s="59"/>
      <c r="HF106" s="59"/>
      <c r="HG106" s="59"/>
      <c r="HH106" s="59"/>
      <c r="HI106" s="59"/>
      <c r="HJ106" s="59"/>
      <c r="HK106" s="59"/>
      <c r="HL106" s="59"/>
      <c r="HM106" s="59"/>
      <c r="HN106" s="59"/>
      <c r="HO106" s="59"/>
      <c r="HP106" s="59"/>
      <c r="HQ106" s="59"/>
      <c r="HR106" s="59"/>
      <c r="HS106" s="59"/>
      <c r="HT106" s="59"/>
      <c r="HU106" s="59"/>
      <c r="HV106" s="59"/>
      <c r="HW106" s="59"/>
      <c r="HX106" s="59"/>
      <c r="HY106" s="59"/>
      <c r="HZ106" s="59"/>
      <c r="IA106" s="59"/>
      <c r="IB106" s="59"/>
      <c r="IC106" s="59"/>
      <c r="ID106" s="59"/>
      <c r="IE106" s="59"/>
      <c r="IF106" s="59"/>
      <c r="IG106" s="59"/>
      <c r="IH106" s="59"/>
      <c r="II106" s="59"/>
      <c r="IJ106" s="59"/>
      <c r="IK106" s="59"/>
    </row>
    <row r="107" spans="1:245" ht="16">
      <c r="A107" s="79" t="str">
        <f t="shared" si="72"/>
        <v>Derek</v>
      </c>
      <c r="B107" s="80">
        <f t="shared" si="73"/>
        <v>0.11999999999996502</v>
      </c>
      <c r="C107" s="81">
        <f>NPV('4-Tier'!$D$3,'4-Tier Investor  Calc'!$F107:$Y107)+E107</f>
        <v>78356.616927451338</v>
      </c>
      <c r="D107" s="82">
        <f>-SUM(F107:$Y107)/E107</f>
        <v>3.5729553048039611</v>
      </c>
      <c r="E107" s="67">
        <f>-'4-Tier'!D9</f>
        <v>-146500</v>
      </c>
      <c r="F107" s="168">
        <f t="shared" si="75"/>
        <v>7003.3357324275657</v>
      </c>
      <c r="G107" s="59">
        <f t="shared" si="74"/>
        <v>11146.249052020503</v>
      </c>
      <c r="H107" s="59">
        <f t="shared" si="74"/>
        <v>11833.949311472428</v>
      </c>
      <c r="I107" s="59">
        <f t="shared" si="74"/>
        <v>12542.280578707905</v>
      </c>
      <c r="J107" s="59">
        <f t="shared" si="74"/>
        <v>13271.861783960445</v>
      </c>
      <c r="K107" s="59">
        <f t="shared" si="74"/>
        <v>14023.330425370565</v>
      </c>
      <c r="L107" s="59">
        <f t="shared" si="74"/>
        <v>14797.343126022992</v>
      </c>
      <c r="M107" s="59">
        <f t="shared" si="74"/>
        <v>15594.57620769499</v>
      </c>
      <c r="N107" s="59">
        <f t="shared" si="74"/>
        <v>16415.726281817155</v>
      </c>
      <c r="O107" s="59">
        <f t="shared" si="74"/>
        <v>17261.510858162968</v>
      </c>
      <c r="P107" s="59">
        <f t="shared" si="74"/>
        <v>18132.668971799172</v>
      </c>
      <c r="Q107" s="59">
        <f t="shared" si="74"/>
        <v>19029.961828844454</v>
      </c>
      <c r="R107" s="59">
        <f t="shared" si="74"/>
        <v>19954.173471601098</v>
      </c>
      <c r="S107" s="59">
        <f t="shared" si="74"/>
        <v>20906.111463640438</v>
      </c>
      <c r="T107" s="59">
        <f t="shared" si="74"/>
        <v>311524.87306023767</v>
      </c>
      <c r="U107" s="59">
        <f t="shared" si="74"/>
        <v>0</v>
      </c>
      <c r="V107" s="59">
        <f t="shared" si="74"/>
        <v>0</v>
      </c>
      <c r="W107" s="59">
        <f t="shared" si="74"/>
        <v>0</v>
      </c>
      <c r="X107" s="59">
        <f t="shared" si="74"/>
        <v>0</v>
      </c>
      <c r="Y107" s="59">
        <f t="shared" si="74"/>
        <v>0</v>
      </c>
      <c r="Z107" s="59"/>
      <c r="AA107" s="59"/>
      <c r="AB107" s="59"/>
      <c r="AC107" s="59"/>
      <c r="AD107" s="59"/>
      <c r="AE107" s="59"/>
      <c r="AF107" s="59"/>
      <c r="AG107" s="59"/>
      <c r="AH107" s="59"/>
      <c r="AI107" s="59"/>
      <c r="AJ107" s="59"/>
      <c r="AK107" s="59"/>
      <c r="AL107" s="59"/>
      <c r="AM107" s="59"/>
      <c r="AN107" s="59"/>
      <c r="AO107" s="59"/>
      <c r="AP107" s="59"/>
      <c r="AQ107" s="59"/>
      <c r="AR107" s="59"/>
      <c r="AS107" s="59"/>
      <c r="AT107" s="59"/>
      <c r="AU107" s="59"/>
      <c r="AV107" s="59"/>
      <c r="AW107" s="59"/>
      <c r="AX107" s="59"/>
      <c r="AY107" s="59"/>
      <c r="AZ107" s="59"/>
      <c r="BA107" s="59"/>
      <c r="BB107" s="59"/>
      <c r="BC107" s="59"/>
      <c r="BD107" s="59"/>
      <c r="BE107" s="59"/>
      <c r="BF107" s="59"/>
      <c r="BG107" s="59"/>
      <c r="BH107" s="59"/>
      <c r="BI107" s="59"/>
      <c r="BJ107" s="59"/>
      <c r="BK107" s="59"/>
      <c r="BL107" s="59"/>
      <c r="BM107" s="59"/>
      <c r="BN107" s="59"/>
      <c r="BO107" s="59"/>
      <c r="BP107" s="59"/>
      <c r="BQ107" s="59"/>
      <c r="BR107" s="59"/>
      <c r="BS107" s="59"/>
      <c r="BT107" s="59"/>
      <c r="BU107" s="59"/>
      <c r="BV107" s="59"/>
      <c r="BW107" s="59"/>
      <c r="BX107" s="59"/>
      <c r="BY107" s="59"/>
      <c r="BZ107" s="59"/>
      <c r="CA107" s="59"/>
      <c r="CB107" s="59"/>
      <c r="CC107" s="59"/>
      <c r="CD107" s="59"/>
      <c r="CE107" s="59"/>
      <c r="CF107" s="59"/>
      <c r="CG107" s="59"/>
      <c r="CH107" s="59"/>
      <c r="CI107" s="59"/>
      <c r="CJ107" s="59"/>
      <c r="CK107" s="59"/>
      <c r="CL107" s="59"/>
      <c r="CM107" s="59"/>
      <c r="CN107" s="59"/>
      <c r="CO107" s="59"/>
      <c r="CP107" s="59"/>
      <c r="CQ107" s="59"/>
      <c r="CR107" s="59"/>
      <c r="CS107" s="59"/>
      <c r="CT107" s="59"/>
      <c r="CU107" s="59"/>
      <c r="CV107" s="59"/>
      <c r="CW107" s="59"/>
      <c r="CX107" s="59"/>
      <c r="CY107" s="59"/>
      <c r="CZ107" s="59"/>
      <c r="DA107" s="59"/>
      <c r="DB107" s="59"/>
      <c r="DC107" s="59"/>
      <c r="DD107" s="59"/>
      <c r="DE107" s="59"/>
      <c r="DF107" s="59"/>
      <c r="DG107" s="59"/>
      <c r="DH107" s="59"/>
      <c r="DI107" s="59"/>
      <c r="DJ107" s="59"/>
      <c r="DK107" s="59"/>
      <c r="DL107" s="59"/>
      <c r="DM107" s="59"/>
      <c r="DN107" s="59"/>
      <c r="DO107" s="59"/>
      <c r="DP107" s="59"/>
      <c r="DQ107" s="59"/>
      <c r="DR107" s="59"/>
      <c r="DS107" s="59"/>
      <c r="DT107" s="59"/>
      <c r="DU107" s="59"/>
      <c r="DV107" s="59"/>
      <c r="DW107" s="59"/>
      <c r="DX107" s="59"/>
      <c r="DY107" s="59"/>
      <c r="DZ107" s="59"/>
      <c r="EA107" s="59"/>
      <c r="EB107" s="59"/>
      <c r="EC107" s="59"/>
      <c r="ED107" s="59"/>
      <c r="EE107" s="59"/>
      <c r="EF107" s="59"/>
      <c r="EG107" s="59"/>
      <c r="EH107" s="59"/>
      <c r="EI107" s="59"/>
      <c r="EJ107" s="59"/>
      <c r="EK107" s="59"/>
      <c r="EL107" s="59"/>
      <c r="EM107" s="59"/>
      <c r="EN107" s="59"/>
      <c r="EO107" s="59"/>
      <c r="EP107" s="59"/>
      <c r="EQ107" s="59"/>
      <c r="ER107" s="59"/>
      <c r="ES107" s="59"/>
      <c r="ET107" s="59"/>
      <c r="EU107" s="59"/>
      <c r="EV107" s="59"/>
      <c r="EW107" s="59"/>
      <c r="EX107" s="59"/>
      <c r="EY107" s="59"/>
      <c r="EZ107" s="59"/>
      <c r="FA107" s="59"/>
      <c r="FB107" s="59"/>
      <c r="FC107" s="59"/>
      <c r="FD107" s="59"/>
      <c r="FE107" s="59"/>
      <c r="FF107" s="59"/>
      <c r="FG107" s="59"/>
      <c r="FH107" s="59"/>
      <c r="FI107" s="59"/>
      <c r="FJ107" s="59"/>
      <c r="FK107" s="59"/>
      <c r="FL107" s="59"/>
      <c r="FM107" s="59"/>
      <c r="FN107" s="59"/>
      <c r="FO107" s="59"/>
      <c r="FP107" s="59"/>
      <c r="FQ107" s="59"/>
      <c r="FR107" s="59"/>
      <c r="FS107" s="59"/>
      <c r="FT107" s="59"/>
      <c r="FU107" s="59"/>
      <c r="FV107" s="59"/>
      <c r="FW107" s="59"/>
      <c r="FX107" s="59"/>
      <c r="FY107" s="59"/>
      <c r="FZ107" s="59"/>
      <c r="GA107" s="59"/>
      <c r="GB107" s="59"/>
      <c r="GC107" s="59"/>
      <c r="GD107" s="59"/>
      <c r="GE107" s="59"/>
      <c r="GF107" s="59"/>
      <c r="GG107" s="59"/>
      <c r="GH107" s="59"/>
      <c r="GI107" s="59"/>
      <c r="GJ107" s="59"/>
      <c r="GK107" s="59"/>
      <c r="GL107" s="59"/>
      <c r="GM107" s="59"/>
      <c r="GN107" s="59"/>
      <c r="GO107" s="59"/>
      <c r="GP107" s="59"/>
      <c r="GQ107" s="59"/>
      <c r="GR107" s="59"/>
      <c r="GS107" s="59"/>
      <c r="GT107" s="59"/>
      <c r="GU107" s="59"/>
      <c r="GV107" s="59"/>
      <c r="GW107" s="59"/>
      <c r="GX107" s="59"/>
      <c r="GY107" s="59"/>
      <c r="GZ107" s="59"/>
      <c r="HA107" s="59"/>
      <c r="HB107" s="59"/>
      <c r="HC107" s="59"/>
      <c r="HD107" s="59"/>
      <c r="HE107" s="59"/>
      <c r="HF107" s="59"/>
      <c r="HG107" s="59"/>
      <c r="HH107" s="59"/>
      <c r="HI107" s="59"/>
      <c r="HJ107" s="59"/>
      <c r="HK107" s="59"/>
      <c r="HL107" s="59"/>
      <c r="HM107" s="59"/>
      <c r="HN107" s="59"/>
      <c r="HO107" s="59"/>
      <c r="HP107" s="59"/>
      <c r="HQ107" s="59"/>
      <c r="HR107" s="59"/>
      <c r="HS107" s="59"/>
      <c r="HT107" s="59"/>
      <c r="HU107" s="59"/>
      <c r="HV107" s="59"/>
      <c r="HW107" s="59"/>
      <c r="HX107" s="59"/>
      <c r="HY107" s="59"/>
      <c r="HZ107" s="59"/>
      <c r="IA107" s="59"/>
      <c r="IB107" s="59"/>
      <c r="IC107" s="59"/>
      <c r="ID107" s="59"/>
      <c r="IE107" s="59"/>
      <c r="IF107" s="59"/>
      <c r="IG107" s="59"/>
      <c r="IH107" s="59"/>
      <c r="II107" s="59"/>
      <c r="IJ107" s="59"/>
      <c r="IK107" s="59"/>
    </row>
    <row r="108" spans="1:245" ht="16">
      <c r="A108" s="79" t="str">
        <f t="shared" si="72"/>
        <v>Elizabeth</v>
      </c>
      <c r="B108" s="80">
        <f t="shared" si="73"/>
        <v>0.11999999999996502</v>
      </c>
      <c r="C108" s="81">
        <f>NPV('4-Tier'!$D$3,'4-Tier Investor  Calc'!$F108:$Y108)+E108</f>
        <v>58767.462695588532</v>
      </c>
      <c r="D108" s="82">
        <f>-SUM(F108:$Y108)/E108</f>
        <v>3.572955304803962</v>
      </c>
      <c r="E108" s="67">
        <f>-'4-Tier'!D10</f>
        <v>-109875</v>
      </c>
      <c r="F108" s="168">
        <f t="shared" si="75"/>
        <v>5252.5017993206748</v>
      </c>
      <c r="G108" s="59">
        <f t="shared" si="74"/>
        <v>8359.6867890153753</v>
      </c>
      <c r="H108" s="59">
        <f t="shared" si="74"/>
        <v>8875.4619836043221</v>
      </c>
      <c r="I108" s="59">
        <f t="shared" si="74"/>
        <v>9406.710434030927</v>
      </c>
      <c r="J108" s="59">
        <f t="shared" si="74"/>
        <v>9953.8963379703328</v>
      </c>
      <c r="K108" s="59">
        <f t="shared" si="74"/>
        <v>10517.497819027923</v>
      </c>
      <c r="L108" s="59">
        <f t="shared" si="74"/>
        <v>11098.007344517244</v>
      </c>
      <c r="M108" s="59">
        <f t="shared" si="74"/>
        <v>11695.932155771246</v>
      </c>
      <c r="N108" s="59">
        <f t="shared" si="74"/>
        <v>12311.794711362869</v>
      </c>
      <c r="O108" s="59">
        <f t="shared" si="74"/>
        <v>12946.133143622232</v>
      </c>
      <c r="P108" s="59">
        <f t="shared" si="74"/>
        <v>13599.501728849385</v>
      </c>
      <c r="Q108" s="59">
        <f t="shared" si="74"/>
        <v>14272.471371633346</v>
      </c>
      <c r="R108" s="59">
        <f t="shared" si="74"/>
        <v>14965.630103700831</v>
      </c>
      <c r="S108" s="59">
        <f t="shared" si="74"/>
        <v>15679.583597730334</v>
      </c>
      <c r="T108" s="59">
        <f t="shared" si="74"/>
        <v>233643.6547951783</v>
      </c>
      <c r="U108" s="59">
        <f t="shared" si="74"/>
        <v>0</v>
      </c>
      <c r="V108" s="59">
        <f t="shared" si="74"/>
        <v>0</v>
      </c>
      <c r="W108" s="59">
        <f t="shared" si="74"/>
        <v>0</v>
      </c>
      <c r="X108" s="59">
        <f t="shared" si="74"/>
        <v>0</v>
      </c>
      <c r="Y108" s="59">
        <f t="shared" si="74"/>
        <v>0</v>
      </c>
      <c r="Z108" s="59"/>
      <c r="AA108" s="59"/>
      <c r="AB108" s="59"/>
      <c r="AC108" s="59"/>
      <c r="AD108" s="59"/>
      <c r="AE108" s="59"/>
      <c r="AF108" s="59"/>
      <c r="AG108" s="59"/>
      <c r="AH108" s="59"/>
      <c r="AI108" s="59"/>
      <c r="AJ108" s="59"/>
      <c r="AK108" s="59"/>
      <c r="AL108" s="59"/>
      <c r="AM108" s="59"/>
      <c r="AN108" s="59"/>
      <c r="AO108" s="59"/>
      <c r="AP108" s="59"/>
      <c r="AQ108" s="59"/>
      <c r="AR108" s="59"/>
      <c r="AS108" s="59"/>
      <c r="AT108" s="59"/>
      <c r="AU108" s="59"/>
      <c r="AV108" s="59"/>
      <c r="AW108" s="59"/>
      <c r="AX108" s="59"/>
      <c r="AY108" s="59"/>
      <c r="AZ108" s="59"/>
      <c r="BA108" s="59"/>
      <c r="BB108" s="59"/>
      <c r="BC108" s="59"/>
      <c r="BD108" s="59"/>
      <c r="BE108" s="59"/>
      <c r="BF108" s="59"/>
      <c r="BG108" s="59"/>
      <c r="BH108" s="59"/>
      <c r="BI108" s="59"/>
      <c r="BJ108" s="59"/>
      <c r="BK108" s="59"/>
      <c r="BL108" s="59"/>
      <c r="BM108" s="59"/>
      <c r="BN108" s="59"/>
      <c r="BO108" s="59"/>
      <c r="BP108" s="59"/>
      <c r="BQ108" s="59"/>
      <c r="BR108" s="59"/>
      <c r="BS108" s="59"/>
      <c r="BT108" s="59"/>
      <c r="BU108" s="59"/>
      <c r="BV108" s="59"/>
      <c r="BW108" s="59"/>
      <c r="BX108" s="59"/>
      <c r="BY108" s="59"/>
      <c r="BZ108" s="59"/>
      <c r="CA108" s="59"/>
      <c r="CB108" s="59"/>
      <c r="CC108" s="59"/>
      <c r="CD108" s="59"/>
      <c r="CE108" s="59"/>
      <c r="CF108" s="59"/>
      <c r="CG108" s="59"/>
      <c r="CH108" s="59"/>
      <c r="CI108" s="59"/>
      <c r="CJ108" s="59"/>
      <c r="CK108" s="59"/>
      <c r="CL108" s="59"/>
      <c r="CM108" s="59"/>
      <c r="CN108" s="59"/>
      <c r="CO108" s="59"/>
      <c r="CP108" s="59"/>
      <c r="CQ108" s="59"/>
      <c r="CR108" s="59"/>
      <c r="CS108" s="59"/>
      <c r="CT108" s="59"/>
      <c r="CU108" s="59"/>
      <c r="CV108" s="59"/>
      <c r="CW108" s="59"/>
      <c r="CX108" s="59"/>
      <c r="CY108" s="59"/>
      <c r="CZ108" s="59"/>
      <c r="DA108" s="59"/>
      <c r="DB108" s="59"/>
      <c r="DC108" s="59"/>
      <c r="DD108" s="59"/>
      <c r="DE108" s="59"/>
      <c r="DF108" s="59"/>
      <c r="DG108" s="59"/>
      <c r="DH108" s="59"/>
      <c r="DI108" s="59"/>
      <c r="DJ108" s="59"/>
      <c r="DK108" s="59"/>
      <c r="DL108" s="59"/>
      <c r="DM108" s="59"/>
      <c r="DN108" s="59"/>
      <c r="DO108" s="59"/>
      <c r="DP108" s="59"/>
      <c r="DQ108" s="59"/>
      <c r="DR108" s="59"/>
      <c r="DS108" s="59"/>
      <c r="DT108" s="59"/>
      <c r="DU108" s="59"/>
      <c r="DV108" s="59"/>
      <c r="DW108" s="59"/>
      <c r="DX108" s="59"/>
      <c r="DY108" s="59"/>
      <c r="DZ108" s="59"/>
      <c r="EA108" s="59"/>
      <c r="EB108" s="59"/>
      <c r="EC108" s="59"/>
      <c r="ED108" s="59"/>
      <c r="EE108" s="59"/>
      <c r="EF108" s="59"/>
      <c r="EG108" s="59"/>
      <c r="EH108" s="59"/>
      <c r="EI108" s="59"/>
      <c r="EJ108" s="59"/>
      <c r="EK108" s="59"/>
      <c r="EL108" s="59"/>
      <c r="EM108" s="59"/>
      <c r="EN108" s="59"/>
      <c r="EO108" s="59"/>
      <c r="EP108" s="59"/>
      <c r="EQ108" s="59"/>
      <c r="ER108" s="59"/>
      <c r="ES108" s="59"/>
      <c r="ET108" s="59"/>
      <c r="EU108" s="59"/>
      <c r="EV108" s="59"/>
      <c r="EW108" s="59"/>
      <c r="EX108" s="59"/>
      <c r="EY108" s="59"/>
      <c r="EZ108" s="59"/>
      <c r="FA108" s="59"/>
      <c r="FB108" s="59"/>
      <c r="FC108" s="59"/>
      <c r="FD108" s="59"/>
      <c r="FE108" s="59"/>
      <c r="FF108" s="59"/>
      <c r="FG108" s="59"/>
      <c r="FH108" s="59"/>
      <c r="FI108" s="59"/>
      <c r="FJ108" s="59"/>
      <c r="FK108" s="59"/>
      <c r="FL108" s="59"/>
      <c r="FM108" s="59"/>
      <c r="FN108" s="59"/>
      <c r="FO108" s="59"/>
      <c r="FP108" s="59"/>
      <c r="FQ108" s="59"/>
      <c r="FR108" s="59"/>
      <c r="FS108" s="59"/>
      <c r="FT108" s="59"/>
      <c r="FU108" s="59"/>
      <c r="FV108" s="59"/>
      <c r="FW108" s="59"/>
      <c r="FX108" s="59"/>
      <c r="FY108" s="59"/>
      <c r="FZ108" s="59"/>
      <c r="GA108" s="59"/>
      <c r="GB108" s="59"/>
      <c r="GC108" s="59"/>
      <c r="GD108" s="59"/>
      <c r="GE108" s="59"/>
      <c r="GF108" s="59"/>
      <c r="GG108" s="59"/>
      <c r="GH108" s="59"/>
      <c r="GI108" s="59"/>
      <c r="GJ108" s="59"/>
      <c r="GK108" s="59"/>
      <c r="GL108" s="59"/>
      <c r="GM108" s="59"/>
      <c r="GN108" s="59"/>
      <c r="GO108" s="59"/>
      <c r="GP108" s="59"/>
      <c r="GQ108" s="59"/>
      <c r="GR108" s="59"/>
      <c r="GS108" s="59"/>
      <c r="GT108" s="59"/>
      <c r="GU108" s="59"/>
      <c r="GV108" s="59"/>
      <c r="GW108" s="59"/>
      <c r="GX108" s="59"/>
      <c r="GY108" s="59"/>
      <c r="GZ108" s="59"/>
      <c r="HA108" s="59"/>
      <c r="HB108" s="59"/>
      <c r="HC108" s="59"/>
      <c r="HD108" s="59"/>
      <c r="HE108" s="59"/>
      <c r="HF108" s="59"/>
      <c r="HG108" s="59"/>
      <c r="HH108" s="59"/>
      <c r="HI108" s="59"/>
      <c r="HJ108" s="59"/>
      <c r="HK108" s="59"/>
      <c r="HL108" s="59"/>
      <c r="HM108" s="59"/>
      <c r="HN108" s="59"/>
      <c r="HO108" s="59"/>
      <c r="HP108" s="59"/>
      <c r="HQ108" s="59"/>
      <c r="HR108" s="59"/>
      <c r="HS108" s="59"/>
      <c r="HT108" s="59"/>
      <c r="HU108" s="59"/>
      <c r="HV108" s="59"/>
      <c r="HW108" s="59"/>
      <c r="HX108" s="59"/>
      <c r="HY108" s="59"/>
      <c r="HZ108" s="59"/>
      <c r="IA108" s="59"/>
      <c r="IB108" s="59"/>
      <c r="IC108" s="59"/>
      <c r="ID108" s="59"/>
      <c r="IE108" s="59"/>
      <c r="IF108" s="59"/>
      <c r="IG108" s="59"/>
      <c r="IH108" s="59"/>
      <c r="II108" s="59"/>
      <c r="IJ108" s="59"/>
      <c r="IK108" s="59"/>
    </row>
    <row r="109" spans="1:245">
      <c r="Z109" s="59"/>
      <c r="AA109" s="59"/>
      <c r="AB109" s="59"/>
      <c r="AC109" s="59"/>
      <c r="AD109" s="59"/>
      <c r="AE109" s="59"/>
      <c r="AF109" s="59"/>
      <c r="AG109" s="59"/>
      <c r="AH109" s="59"/>
      <c r="AI109" s="59"/>
      <c r="AJ109" s="59"/>
      <c r="AK109" s="59"/>
      <c r="AL109" s="59"/>
      <c r="AM109" s="59"/>
      <c r="AN109" s="59"/>
      <c r="AO109" s="59"/>
      <c r="AP109" s="59"/>
      <c r="AQ109" s="59"/>
      <c r="AR109" s="59"/>
      <c r="AS109" s="59"/>
      <c r="AT109" s="59"/>
      <c r="AU109" s="59"/>
      <c r="AV109" s="59"/>
      <c r="AW109" s="59"/>
      <c r="AX109" s="59"/>
      <c r="AY109" s="59"/>
      <c r="AZ109" s="59"/>
      <c r="BA109" s="59"/>
      <c r="BB109" s="59"/>
      <c r="BC109" s="59"/>
      <c r="BD109" s="59"/>
      <c r="BE109" s="59"/>
      <c r="BF109" s="59"/>
      <c r="BG109" s="59"/>
      <c r="BH109" s="59"/>
      <c r="BI109" s="59"/>
      <c r="BJ109" s="59"/>
      <c r="BK109" s="59"/>
      <c r="BL109" s="59"/>
      <c r="BM109" s="59"/>
      <c r="BN109" s="59"/>
      <c r="BO109" s="59"/>
      <c r="BP109" s="59"/>
      <c r="BQ109" s="59"/>
      <c r="BR109" s="59"/>
      <c r="BS109" s="59"/>
      <c r="BT109" s="59"/>
      <c r="BU109" s="59"/>
      <c r="BV109" s="59"/>
      <c r="BW109" s="59"/>
      <c r="BX109" s="59"/>
      <c r="BY109" s="59"/>
      <c r="BZ109" s="59"/>
      <c r="CA109" s="59"/>
      <c r="CB109" s="59"/>
      <c r="CC109" s="59"/>
      <c r="CD109" s="59"/>
      <c r="CE109" s="59"/>
      <c r="CF109" s="59"/>
      <c r="CG109" s="59"/>
      <c r="CH109" s="59"/>
      <c r="CI109" s="59"/>
      <c r="CJ109" s="59"/>
      <c r="CK109" s="59"/>
      <c r="CL109" s="59"/>
      <c r="CM109" s="59"/>
      <c r="CN109" s="59"/>
      <c r="CO109" s="59"/>
      <c r="CP109" s="59"/>
      <c r="CQ109" s="59"/>
      <c r="CR109" s="59"/>
      <c r="CS109" s="59"/>
      <c r="CT109" s="59"/>
      <c r="CU109" s="59"/>
      <c r="CV109" s="59"/>
      <c r="CW109" s="59"/>
      <c r="CX109" s="59"/>
      <c r="CY109" s="59"/>
      <c r="CZ109" s="59"/>
      <c r="DA109" s="59"/>
      <c r="DB109" s="59"/>
      <c r="DC109" s="59"/>
      <c r="DD109" s="59"/>
      <c r="DE109" s="59"/>
      <c r="DF109" s="59"/>
      <c r="DG109" s="59"/>
      <c r="DH109" s="59"/>
      <c r="DI109" s="59"/>
      <c r="DJ109" s="59"/>
      <c r="DK109" s="59"/>
      <c r="DL109" s="59"/>
      <c r="DM109" s="59"/>
      <c r="DN109" s="59"/>
      <c r="DO109" s="59"/>
      <c r="DP109" s="59"/>
      <c r="DQ109" s="59"/>
      <c r="DR109" s="59"/>
      <c r="DS109" s="59"/>
      <c r="DT109" s="59"/>
      <c r="DU109" s="59"/>
      <c r="DV109" s="59"/>
      <c r="DW109" s="59"/>
      <c r="DX109" s="59"/>
      <c r="DY109" s="59"/>
      <c r="DZ109" s="59"/>
      <c r="EA109" s="59"/>
      <c r="EB109" s="59"/>
      <c r="EC109" s="59"/>
      <c r="ED109" s="59"/>
      <c r="EE109" s="59"/>
      <c r="EF109" s="59"/>
      <c r="EG109" s="59"/>
      <c r="EH109" s="59"/>
      <c r="EI109" s="59"/>
      <c r="EJ109" s="59"/>
      <c r="EK109" s="59"/>
      <c r="EL109" s="59"/>
      <c r="EM109" s="59"/>
      <c r="EN109" s="59"/>
      <c r="EO109" s="59"/>
      <c r="EP109" s="59"/>
      <c r="EQ109" s="59"/>
      <c r="ER109" s="59"/>
      <c r="ES109" s="59"/>
      <c r="ET109" s="59"/>
      <c r="EU109" s="59"/>
      <c r="EV109" s="59"/>
      <c r="EW109" s="59"/>
      <c r="EX109" s="59"/>
      <c r="EY109" s="59"/>
      <c r="EZ109" s="59"/>
      <c r="FA109" s="59"/>
      <c r="FB109" s="59"/>
      <c r="FC109" s="59"/>
      <c r="FD109" s="59"/>
      <c r="FE109" s="59"/>
      <c r="FF109" s="59"/>
      <c r="FG109" s="59"/>
      <c r="FH109" s="59"/>
      <c r="FI109" s="59"/>
      <c r="FJ109" s="59"/>
      <c r="FK109" s="59"/>
      <c r="FL109" s="59"/>
      <c r="FM109" s="59"/>
      <c r="FN109" s="59"/>
      <c r="FO109" s="59"/>
      <c r="FP109" s="59"/>
      <c r="FQ109" s="59"/>
      <c r="FR109" s="59"/>
      <c r="FS109" s="59"/>
      <c r="FT109" s="59"/>
      <c r="FU109" s="59"/>
      <c r="FV109" s="59"/>
      <c r="FW109" s="59"/>
      <c r="FX109" s="59"/>
      <c r="FY109" s="59"/>
      <c r="FZ109" s="59"/>
      <c r="GA109" s="59"/>
      <c r="GB109" s="59"/>
      <c r="GC109" s="59"/>
      <c r="GD109" s="59"/>
      <c r="GE109" s="59"/>
      <c r="GF109" s="59"/>
      <c r="GG109" s="59"/>
      <c r="GH109" s="59"/>
      <c r="GI109" s="59"/>
      <c r="GJ109" s="59"/>
      <c r="GK109" s="59"/>
      <c r="GL109" s="59"/>
      <c r="GM109" s="59"/>
      <c r="GN109" s="59"/>
      <c r="GO109" s="59"/>
      <c r="GP109" s="59"/>
      <c r="GQ109" s="59"/>
      <c r="GR109" s="59"/>
      <c r="GS109" s="59"/>
      <c r="GT109" s="59"/>
      <c r="GU109" s="59"/>
      <c r="GV109" s="59"/>
      <c r="GW109" s="59"/>
      <c r="GX109" s="59"/>
      <c r="GY109" s="59"/>
      <c r="GZ109" s="59"/>
      <c r="HA109" s="59"/>
      <c r="HB109" s="59"/>
      <c r="HC109" s="59"/>
      <c r="HD109" s="59"/>
      <c r="HE109" s="59"/>
      <c r="HF109" s="59"/>
      <c r="HG109" s="59"/>
      <c r="HH109" s="59"/>
      <c r="HI109" s="59"/>
      <c r="HJ109" s="59"/>
      <c r="HK109" s="59"/>
      <c r="HL109" s="59"/>
      <c r="HM109" s="59"/>
      <c r="HN109" s="59"/>
      <c r="HO109" s="59"/>
      <c r="HP109" s="59"/>
      <c r="HQ109" s="59"/>
      <c r="HR109" s="59"/>
      <c r="HS109" s="59"/>
      <c r="HT109" s="59"/>
      <c r="HU109" s="59"/>
      <c r="HV109" s="59"/>
      <c r="HW109" s="59"/>
      <c r="HX109" s="59"/>
      <c r="HY109" s="59"/>
      <c r="HZ109" s="59"/>
      <c r="IA109" s="59"/>
      <c r="IB109" s="59"/>
      <c r="IC109" s="59"/>
      <c r="ID109" s="59"/>
      <c r="IE109" s="59"/>
      <c r="IF109" s="59"/>
      <c r="IG109" s="59"/>
      <c r="IH109" s="59"/>
      <c r="II109" s="59"/>
      <c r="IJ109" s="59"/>
      <c r="IK109" s="59"/>
    </row>
    <row r="110" spans="1:245">
      <c r="D110" s="94" t="s">
        <v>67</v>
      </c>
      <c r="F110" s="170">
        <f>(1+'4-Tier'!$D$3)^'4-Tier Investor  Calc'!F2</f>
        <v>1.075</v>
      </c>
      <c r="G110" s="95">
        <f>(1+'4-Tier'!$D$3)^'4-Tier Investor  Calc'!G2</f>
        <v>1.1556249999999999</v>
      </c>
      <c r="H110" s="95">
        <f>(1+'4-Tier'!$D$3)^'4-Tier Investor  Calc'!H2</f>
        <v>1.2422968749999999</v>
      </c>
      <c r="I110" s="95">
        <f>(1+'4-Tier'!$D$3)^'4-Tier Investor  Calc'!I2</f>
        <v>1.3354691406249999</v>
      </c>
      <c r="J110" s="95">
        <f>(1+'4-Tier'!$D$3)^'4-Tier Investor  Calc'!J2</f>
        <v>1.4356293261718749</v>
      </c>
      <c r="K110" s="95">
        <f>(1+'4-Tier'!$D$3)^'4-Tier Investor  Calc'!K2</f>
        <v>1.5433015256347653</v>
      </c>
      <c r="L110" s="95">
        <f>(1+'4-Tier'!$D$3)^'4-Tier Investor  Calc'!L2</f>
        <v>1.6590491400573728</v>
      </c>
      <c r="M110" s="95">
        <f>(1+'4-Tier'!$D$3)^'4-Tier Investor  Calc'!M2</f>
        <v>1.7834778255616757</v>
      </c>
      <c r="N110" s="95">
        <f>(1+'4-Tier'!$D$3)^'4-Tier Investor  Calc'!N2</f>
        <v>1.9172386624788014</v>
      </c>
      <c r="O110" s="95">
        <f>(1+'4-Tier'!$D$3)^'4-Tier Investor  Calc'!O2</f>
        <v>2.0610315621647111</v>
      </c>
      <c r="P110" s="95">
        <f>(1+'4-Tier'!$D$3)^'4-Tier Investor  Calc'!P2</f>
        <v>2.2156089293270647</v>
      </c>
      <c r="Q110" s="95">
        <f>(1+'4-Tier'!$D$3)^'4-Tier Investor  Calc'!Q2</f>
        <v>2.3817795990265944</v>
      </c>
      <c r="R110" s="95">
        <f>(1+'4-Tier'!$D$3)^'4-Tier Investor  Calc'!R2</f>
        <v>2.5604130689535891</v>
      </c>
      <c r="S110" s="95">
        <f>(1+'4-Tier'!$D$3)^'4-Tier Investor  Calc'!S2</f>
        <v>2.7524440491251081</v>
      </c>
      <c r="T110" s="95">
        <f>(1+'4-Tier'!$D$3)^'4-Tier Investor  Calc'!T2</f>
        <v>2.9588773528094912</v>
      </c>
      <c r="U110" s="95">
        <f>(1+'4-Tier'!$D$3)^'4-Tier Investor  Calc'!U2</f>
        <v>3.1807931542702028</v>
      </c>
      <c r="V110" s="95">
        <f>(1+'4-Tier'!$D$3)^'4-Tier Investor  Calc'!V2</f>
        <v>3.4193526408404677</v>
      </c>
      <c r="W110" s="95">
        <f>(1+'4-Tier'!$D$3)^'4-Tier Investor  Calc'!W2</f>
        <v>3.6758040889035026</v>
      </c>
      <c r="X110" s="95">
        <f>(1+'4-Tier'!$D$3)^'4-Tier Investor  Calc'!X2</f>
        <v>3.9514893955712656</v>
      </c>
      <c r="Y110" s="95">
        <f>(1+'4-Tier'!$D$3)^'4-Tier Investor  Calc'!Y2</f>
        <v>4.2478511002391102</v>
      </c>
      <c r="Z110" s="59"/>
      <c r="AA110" s="59"/>
      <c r="AB110" s="59"/>
      <c r="AC110" s="59"/>
      <c r="AD110" s="59"/>
      <c r="AE110" s="59"/>
      <c r="AF110" s="59"/>
      <c r="AG110" s="59"/>
      <c r="AH110" s="59"/>
      <c r="AI110" s="59"/>
      <c r="AJ110" s="59"/>
      <c r="AK110" s="59"/>
      <c r="AL110" s="59"/>
      <c r="AM110" s="59"/>
      <c r="AN110" s="59"/>
      <c r="AO110" s="59"/>
      <c r="AP110" s="59"/>
      <c r="AQ110" s="59"/>
      <c r="AR110" s="59"/>
      <c r="AS110" s="59"/>
      <c r="AT110" s="59"/>
      <c r="AU110" s="59"/>
      <c r="AV110" s="59"/>
      <c r="AW110" s="59"/>
      <c r="AX110" s="59"/>
      <c r="AY110" s="59"/>
      <c r="AZ110" s="59"/>
      <c r="BA110" s="59"/>
      <c r="BB110" s="59"/>
      <c r="BC110" s="59"/>
      <c r="BD110" s="59"/>
      <c r="BE110" s="59"/>
      <c r="BF110" s="59"/>
      <c r="BG110" s="59"/>
      <c r="BH110" s="59"/>
      <c r="BI110" s="59"/>
      <c r="BJ110" s="59"/>
      <c r="BK110" s="59"/>
      <c r="BL110" s="59"/>
      <c r="BM110" s="59"/>
      <c r="BN110" s="59"/>
      <c r="BO110" s="59"/>
      <c r="BP110" s="59"/>
      <c r="BQ110" s="59"/>
      <c r="BR110" s="59"/>
      <c r="BS110" s="59"/>
      <c r="BT110" s="59"/>
      <c r="BU110" s="59"/>
      <c r="BV110" s="59"/>
      <c r="BW110" s="59"/>
      <c r="BX110" s="59"/>
      <c r="BY110" s="59"/>
      <c r="BZ110" s="59"/>
      <c r="CA110" s="59"/>
      <c r="CB110" s="59"/>
      <c r="CC110" s="59"/>
      <c r="CD110" s="59"/>
      <c r="CE110" s="59"/>
      <c r="CF110" s="59"/>
      <c r="CG110" s="59"/>
      <c r="CH110" s="59"/>
      <c r="CI110" s="59"/>
      <c r="CJ110" s="59"/>
      <c r="CK110" s="59"/>
      <c r="CL110" s="59"/>
      <c r="CM110" s="59"/>
      <c r="CN110" s="59"/>
      <c r="CO110" s="59"/>
      <c r="CP110" s="59"/>
      <c r="CQ110" s="59"/>
      <c r="CR110" s="59"/>
      <c r="CS110" s="59"/>
      <c r="CT110" s="59"/>
      <c r="CU110" s="59"/>
      <c r="CV110" s="59"/>
      <c r="CW110" s="59"/>
      <c r="CX110" s="59"/>
      <c r="CY110" s="59"/>
      <c r="CZ110" s="59"/>
      <c r="DA110" s="59"/>
      <c r="DB110" s="59"/>
      <c r="DC110" s="59"/>
      <c r="DD110" s="59"/>
      <c r="DE110" s="59"/>
      <c r="DF110" s="59"/>
      <c r="DG110" s="59"/>
      <c r="DH110" s="59"/>
      <c r="DI110" s="59"/>
      <c r="DJ110" s="59"/>
      <c r="DK110" s="59"/>
      <c r="DL110" s="59"/>
      <c r="DM110" s="59"/>
      <c r="DN110" s="59"/>
      <c r="DO110" s="59"/>
      <c r="DP110" s="59"/>
      <c r="DQ110" s="59"/>
      <c r="DR110" s="59"/>
      <c r="DS110" s="59"/>
      <c r="DT110" s="59"/>
      <c r="DU110" s="59"/>
      <c r="DV110" s="59"/>
      <c r="DW110" s="59"/>
      <c r="DX110" s="59"/>
      <c r="DY110" s="59"/>
      <c r="DZ110" s="59"/>
      <c r="EA110" s="59"/>
      <c r="EB110" s="59"/>
      <c r="EC110" s="59"/>
      <c r="ED110" s="59"/>
      <c r="EE110" s="59"/>
      <c r="EF110" s="59"/>
      <c r="EG110" s="59"/>
      <c r="EH110" s="59"/>
      <c r="EI110" s="59"/>
      <c r="EJ110" s="59"/>
      <c r="EK110" s="59"/>
      <c r="EL110" s="59"/>
      <c r="EM110" s="59"/>
      <c r="EN110" s="59"/>
      <c r="EO110" s="59"/>
      <c r="EP110" s="59"/>
      <c r="EQ110" s="59"/>
      <c r="ER110" s="59"/>
      <c r="ES110" s="59"/>
      <c r="ET110" s="59"/>
      <c r="EU110" s="59"/>
      <c r="EV110" s="59"/>
      <c r="EW110" s="59"/>
      <c r="EX110" s="59"/>
      <c r="EY110" s="59"/>
      <c r="EZ110" s="59"/>
      <c r="FA110" s="59"/>
      <c r="FB110" s="59"/>
      <c r="FC110" s="59"/>
      <c r="FD110" s="59"/>
      <c r="FE110" s="59"/>
      <c r="FF110" s="59"/>
      <c r="FG110" s="59"/>
      <c r="FH110" s="59"/>
      <c r="FI110" s="59"/>
      <c r="FJ110" s="59"/>
      <c r="FK110" s="59"/>
      <c r="FL110" s="59"/>
      <c r="FM110" s="59"/>
      <c r="FN110" s="59"/>
      <c r="FO110" s="59"/>
      <c r="FP110" s="59"/>
      <c r="FQ110" s="59"/>
      <c r="FR110" s="59"/>
      <c r="FS110" s="59"/>
      <c r="FT110" s="59"/>
      <c r="FU110" s="59"/>
      <c r="FV110" s="59"/>
      <c r="FW110" s="59"/>
      <c r="FX110" s="59"/>
      <c r="FY110" s="59"/>
      <c r="FZ110" s="59"/>
      <c r="GA110" s="59"/>
      <c r="GB110" s="59"/>
      <c r="GC110" s="59"/>
      <c r="GD110" s="59"/>
      <c r="GE110" s="59"/>
      <c r="GF110" s="59"/>
      <c r="GG110" s="59"/>
      <c r="GH110" s="59"/>
      <c r="GI110" s="59"/>
      <c r="GJ110" s="59"/>
      <c r="GK110" s="59"/>
      <c r="GL110" s="59"/>
      <c r="GM110" s="59"/>
      <c r="GN110" s="59"/>
      <c r="GO110" s="59"/>
      <c r="GP110" s="59"/>
      <c r="GQ110" s="59"/>
      <c r="GR110" s="59"/>
      <c r="GS110" s="59"/>
      <c r="GT110" s="59"/>
      <c r="GU110" s="59"/>
      <c r="GV110" s="59"/>
      <c r="GW110" s="59"/>
      <c r="GX110" s="59"/>
      <c r="GY110" s="59"/>
      <c r="GZ110" s="59"/>
      <c r="HA110" s="59"/>
      <c r="HB110" s="59"/>
      <c r="HC110" s="59"/>
      <c r="HD110" s="59"/>
      <c r="HE110" s="59"/>
      <c r="HF110" s="59"/>
      <c r="HG110" s="59"/>
      <c r="HH110" s="59"/>
      <c r="HI110" s="59"/>
      <c r="HJ110" s="59"/>
      <c r="HK110" s="59"/>
      <c r="HL110" s="59"/>
      <c r="HM110" s="59"/>
      <c r="HN110" s="59"/>
      <c r="HO110" s="59"/>
      <c r="HP110" s="59"/>
      <c r="HQ110" s="59"/>
      <c r="HR110" s="59"/>
      <c r="HS110" s="59"/>
      <c r="HT110" s="59"/>
      <c r="HU110" s="59"/>
      <c r="HV110" s="59"/>
      <c r="HW110" s="59"/>
      <c r="HX110" s="59"/>
      <c r="HY110" s="59"/>
      <c r="HZ110" s="59"/>
      <c r="IA110" s="59"/>
      <c r="IB110" s="59"/>
      <c r="IC110" s="59"/>
      <c r="ID110" s="59"/>
      <c r="IE110" s="59"/>
      <c r="IF110" s="59"/>
      <c r="IG110" s="59"/>
      <c r="IH110" s="59"/>
      <c r="II110" s="59"/>
      <c r="IJ110" s="59"/>
      <c r="IK110" s="59"/>
    </row>
    <row r="111" spans="1:245">
      <c r="D111" s="60"/>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59"/>
      <c r="AZ111" s="59"/>
      <c r="BA111" s="59"/>
      <c r="BB111" s="59"/>
      <c r="BC111" s="59"/>
      <c r="BD111" s="59"/>
      <c r="BE111" s="59"/>
      <c r="BF111" s="59"/>
      <c r="BG111" s="59"/>
      <c r="BH111" s="59"/>
      <c r="BI111" s="59"/>
      <c r="BJ111" s="59"/>
      <c r="BK111" s="59"/>
      <c r="BL111" s="59"/>
      <c r="BM111" s="59"/>
      <c r="BN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CM111" s="59"/>
      <c r="CN111" s="59"/>
      <c r="CO111" s="59"/>
      <c r="CP111" s="59"/>
      <c r="CQ111" s="59"/>
      <c r="CR111" s="59"/>
      <c r="CS111" s="59"/>
      <c r="CT111" s="59"/>
      <c r="CU111" s="59"/>
      <c r="CV111" s="59"/>
      <c r="CW111" s="59"/>
      <c r="CX111" s="59"/>
      <c r="CY111" s="59"/>
      <c r="CZ111" s="59"/>
      <c r="DA111" s="59"/>
      <c r="DB111" s="59"/>
      <c r="DC111" s="59"/>
      <c r="DD111" s="59"/>
      <c r="DE111" s="59"/>
      <c r="DF111" s="59"/>
      <c r="DG111" s="59"/>
      <c r="DH111" s="59"/>
      <c r="DI111" s="59"/>
      <c r="DJ111" s="59"/>
      <c r="DK111" s="59"/>
      <c r="DL111" s="59"/>
      <c r="DM111" s="59"/>
      <c r="DN111" s="59"/>
      <c r="DO111" s="59"/>
      <c r="DP111" s="59"/>
      <c r="DQ111" s="59"/>
      <c r="DR111" s="59"/>
      <c r="DS111" s="59"/>
      <c r="DT111" s="59"/>
      <c r="DU111" s="59"/>
      <c r="DV111" s="59"/>
      <c r="DW111" s="59"/>
      <c r="DX111" s="59"/>
      <c r="DY111" s="59"/>
      <c r="DZ111" s="59"/>
      <c r="EA111" s="59"/>
      <c r="EB111" s="59"/>
      <c r="EC111" s="59"/>
      <c r="ED111" s="59"/>
      <c r="EE111" s="59"/>
      <c r="EF111" s="59"/>
      <c r="EG111" s="59"/>
      <c r="EH111" s="59"/>
      <c r="EI111" s="59"/>
      <c r="EJ111" s="59"/>
      <c r="EK111" s="59"/>
      <c r="EL111" s="59"/>
      <c r="EM111" s="59"/>
      <c r="EN111" s="59"/>
      <c r="EO111" s="59"/>
      <c r="EP111" s="59"/>
      <c r="EQ111" s="59"/>
      <c r="ER111" s="59"/>
      <c r="ES111" s="59"/>
      <c r="ET111" s="59"/>
      <c r="EU111" s="59"/>
      <c r="EV111" s="59"/>
      <c r="EW111" s="59"/>
      <c r="EX111" s="59"/>
      <c r="EY111" s="59"/>
      <c r="EZ111" s="59"/>
      <c r="FA111" s="59"/>
      <c r="FB111" s="59"/>
      <c r="FC111" s="59"/>
      <c r="FD111" s="59"/>
      <c r="FE111" s="59"/>
      <c r="FF111" s="59"/>
      <c r="FG111" s="59"/>
      <c r="FH111" s="59"/>
      <c r="FI111" s="59"/>
      <c r="FJ111" s="59"/>
      <c r="FK111" s="59"/>
      <c r="FL111" s="59"/>
      <c r="FM111" s="59"/>
      <c r="FN111" s="59"/>
      <c r="FO111" s="59"/>
      <c r="FP111" s="59"/>
      <c r="FQ111" s="59"/>
      <c r="FR111" s="59"/>
      <c r="FS111" s="59"/>
      <c r="FT111" s="59"/>
      <c r="FU111" s="59"/>
      <c r="FV111" s="59"/>
      <c r="FW111" s="59"/>
      <c r="FX111" s="59"/>
      <c r="FY111" s="59"/>
      <c r="FZ111" s="59"/>
      <c r="GA111" s="59"/>
      <c r="GB111" s="59"/>
      <c r="GC111" s="59"/>
      <c r="GD111" s="59"/>
      <c r="GE111" s="59"/>
      <c r="GF111" s="59"/>
      <c r="GG111" s="59"/>
      <c r="GH111" s="59"/>
      <c r="GI111" s="59"/>
      <c r="GJ111" s="59"/>
      <c r="GK111" s="59"/>
      <c r="GL111" s="59"/>
      <c r="GM111" s="59"/>
      <c r="GN111" s="59"/>
      <c r="GO111" s="59"/>
      <c r="GP111" s="59"/>
      <c r="GQ111" s="59"/>
      <c r="GR111" s="59"/>
      <c r="GS111" s="59"/>
      <c r="GT111" s="59"/>
      <c r="GU111" s="59"/>
      <c r="GV111" s="59"/>
      <c r="GW111" s="59"/>
      <c r="GX111" s="59"/>
      <c r="GY111" s="59"/>
      <c r="GZ111" s="59"/>
      <c r="HA111" s="59"/>
      <c r="HB111" s="59"/>
      <c r="HC111" s="59"/>
      <c r="HD111" s="59"/>
      <c r="HE111" s="59"/>
      <c r="HF111" s="59"/>
      <c r="HG111" s="59"/>
      <c r="HH111" s="59"/>
      <c r="HI111" s="59"/>
      <c r="HJ111" s="59"/>
      <c r="HK111" s="59"/>
      <c r="HL111" s="59"/>
      <c r="HM111" s="59"/>
      <c r="HN111" s="59"/>
      <c r="HO111" s="59"/>
      <c r="HP111" s="59"/>
      <c r="HQ111" s="59"/>
      <c r="HR111" s="59"/>
      <c r="HS111" s="59"/>
      <c r="HT111" s="59"/>
      <c r="HU111" s="59"/>
      <c r="HV111" s="59"/>
      <c r="HW111" s="59"/>
      <c r="HX111" s="59"/>
      <c r="HY111" s="59"/>
      <c r="HZ111" s="59"/>
      <c r="IA111" s="59"/>
      <c r="IB111" s="59"/>
      <c r="IC111" s="59"/>
      <c r="ID111" s="59"/>
      <c r="IE111" s="59"/>
      <c r="IF111" s="59"/>
      <c r="IG111" s="59"/>
      <c r="IH111" s="59"/>
      <c r="II111" s="59"/>
      <c r="IJ111" s="59"/>
      <c r="IK111" s="59"/>
    </row>
    <row r="112" spans="1:245">
      <c r="D112" s="78" t="s">
        <v>4</v>
      </c>
      <c r="Z112" s="59"/>
      <c r="AA112" s="59"/>
      <c r="AB112" s="59"/>
      <c r="AC112" s="59"/>
      <c r="AD112" s="59"/>
      <c r="AE112" s="59"/>
      <c r="AF112" s="59"/>
      <c r="AG112" s="59"/>
      <c r="AH112" s="59"/>
      <c r="AI112" s="59"/>
      <c r="AJ112" s="59"/>
      <c r="AK112" s="59"/>
      <c r="AL112" s="59"/>
      <c r="AM112" s="59"/>
      <c r="AN112" s="59"/>
      <c r="AO112" s="59"/>
      <c r="AP112" s="59"/>
      <c r="AQ112" s="59"/>
      <c r="AR112" s="59"/>
      <c r="AS112" s="59"/>
      <c r="AT112" s="59"/>
      <c r="AU112" s="59"/>
      <c r="AV112" s="59"/>
      <c r="AW112" s="59"/>
      <c r="AX112" s="59"/>
      <c r="AY112" s="59"/>
      <c r="AZ112" s="59"/>
      <c r="BA112" s="59"/>
      <c r="BB112" s="59"/>
      <c r="BC112" s="59"/>
      <c r="BD112" s="59"/>
      <c r="BE112" s="59"/>
      <c r="BF112" s="59"/>
      <c r="BG112" s="59"/>
      <c r="BH112" s="59"/>
      <c r="BI112" s="59"/>
      <c r="BJ112" s="59"/>
      <c r="BK112" s="59"/>
      <c r="BL112" s="59"/>
      <c r="BM112" s="59"/>
      <c r="BN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CM112" s="59"/>
      <c r="CN112" s="59"/>
      <c r="CO112" s="59"/>
      <c r="CP112" s="59"/>
      <c r="CQ112" s="59"/>
      <c r="CR112" s="59"/>
      <c r="CS112" s="59"/>
      <c r="CT112" s="59"/>
      <c r="CU112" s="59"/>
      <c r="CV112" s="59"/>
      <c r="CW112" s="59"/>
      <c r="CX112" s="59"/>
      <c r="CY112" s="59"/>
      <c r="CZ112" s="59"/>
      <c r="DA112" s="59"/>
      <c r="DB112" s="59"/>
      <c r="DC112" s="59"/>
      <c r="DD112" s="59"/>
      <c r="DE112" s="59"/>
      <c r="DF112" s="59"/>
      <c r="DG112" s="59"/>
      <c r="DH112" s="59"/>
      <c r="DI112" s="59"/>
      <c r="DJ112" s="59"/>
      <c r="DK112" s="59"/>
      <c r="DL112" s="59"/>
      <c r="DM112" s="59"/>
      <c r="DN112" s="59"/>
      <c r="DO112" s="59"/>
      <c r="DP112" s="59"/>
      <c r="DQ112" s="59"/>
      <c r="DR112" s="59"/>
      <c r="DS112" s="59"/>
      <c r="DT112" s="59"/>
      <c r="DU112" s="59"/>
      <c r="DV112" s="59"/>
      <c r="DW112" s="59"/>
      <c r="DX112" s="59"/>
      <c r="DY112" s="59"/>
      <c r="DZ112" s="59"/>
      <c r="EA112" s="59"/>
      <c r="EB112" s="59"/>
      <c r="EC112" s="59"/>
      <c r="ED112" s="59"/>
      <c r="EE112" s="59"/>
      <c r="EF112" s="59"/>
      <c r="EG112" s="59"/>
      <c r="EH112" s="59"/>
      <c r="EI112" s="59"/>
      <c r="EJ112" s="59"/>
      <c r="EK112" s="59"/>
      <c r="EL112" s="59"/>
      <c r="EM112" s="59"/>
      <c r="EN112" s="59"/>
      <c r="EO112" s="59"/>
      <c r="EP112" s="59"/>
      <c r="EQ112" s="59"/>
      <c r="ER112" s="59"/>
      <c r="ES112" s="59"/>
      <c r="ET112" s="59"/>
      <c r="EU112" s="59"/>
      <c r="EV112" s="59"/>
      <c r="EW112" s="59"/>
      <c r="EX112" s="59"/>
      <c r="EY112" s="59"/>
      <c r="EZ112" s="59"/>
      <c r="FA112" s="59"/>
      <c r="FB112" s="59"/>
      <c r="FC112" s="59"/>
      <c r="FD112" s="59"/>
      <c r="FE112" s="59"/>
      <c r="FF112" s="59"/>
      <c r="FG112" s="59"/>
      <c r="FH112" s="59"/>
      <c r="FI112" s="59"/>
      <c r="FJ112" s="59"/>
      <c r="FK112" s="59"/>
      <c r="FL112" s="59"/>
      <c r="FM112" s="59"/>
      <c r="FN112" s="59"/>
      <c r="FO112" s="59"/>
      <c r="FP112" s="59"/>
      <c r="FQ112" s="59"/>
      <c r="FR112" s="59"/>
      <c r="FS112" s="59"/>
      <c r="FT112" s="59"/>
      <c r="FU112" s="59"/>
      <c r="FV112" s="59"/>
      <c r="FW112" s="59"/>
      <c r="FX112" s="59"/>
      <c r="FY112" s="59"/>
      <c r="FZ112" s="59"/>
      <c r="GA112" s="59"/>
      <c r="GB112" s="59"/>
      <c r="GC112" s="59"/>
      <c r="GD112" s="59"/>
      <c r="GE112" s="59"/>
      <c r="GF112" s="59"/>
      <c r="GG112" s="59"/>
      <c r="GH112" s="59"/>
      <c r="GI112" s="59"/>
      <c r="GJ112" s="59"/>
      <c r="GK112" s="59"/>
      <c r="GL112" s="59"/>
      <c r="GM112" s="59"/>
      <c r="GN112" s="59"/>
      <c r="GO112" s="59"/>
      <c r="GP112" s="59"/>
      <c r="GQ112" s="59"/>
      <c r="GR112" s="59"/>
      <c r="GS112" s="59"/>
      <c r="GT112" s="59"/>
      <c r="GU112" s="59"/>
      <c r="GV112" s="59"/>
      <c r="GW112" s="59"/>
      <c r="GX112" s="59"/>
      <c r="GY112" s="59"/>
      <c r="GZ112" s="59"/>
      <c r="HA112" s="59"/>
      <c r="HB112" s="59"/>
      <c r="HC112" s="59"/>
      <c r="HD112" s="59"/>
      <c r="HE112" s="59"/>
      <c r="HF112" s="59"/>
      <c r="HG112" s="59"/>
      <c r="HH112" s="59"/>
      <c r="HI112" s="59"/>
      <c r="HJ112" s="59"/>
      <c r="HK112" s="59"/>
      <c r="HL112" s="59"/>
      <c r="HM112" s="59"/>
      <c r="HN112" s="59"/>
      <c r="HO112" s="59"/>
      <c r="HP112" s="59"/>
      <c r="HQ112" s="59"/>
      <c r="HR112" s="59"/>
      <c r="HS112" s="59"/>
      <c r="HT112" s="59"/>
      <c r="HU112" s="59"/>
      <c r="HV112" s="59"/>
      <c r="HW112" s="59"/>
      <c r="HX112" s="59"/>
      <c r="HY112" s="59"/>
      <c r="HZ112" s="59"/>
      <c r="IA112" s="59"/>
      <c r="IB112" s="59"/>
      <c r="IC112" s="59"/>
      <c r="ID112" s="59"/>
      <c r="IE112" s="59"/>
      <c r="IF112" s="59"/>
      <c r="IG112" s="59"/>
      <c r="IH112" s="59"/>
      <c r="II112" s="59"/>
      <c r="IJ112" s="59"/>
      <c r="IK112" s="59"/>
    </row>
    <row r="113" spans="4:245">
      <c r="D113" s="82">
        <f>SUM(F113:Y113)/-E104</f>
        <v>9.2329245972706246</v>
      </c>
      <c r="F113" s="168">
        <f>F104/F$110</f>
        <v>1628.6827284715246</v>
      </c>
      <c r="G113" s="59">
        <f t="shared" ref="G113:Y117" si="76">G104/G$110</f>
        <v>2411.3032021677632</v>
      </c>
      <c r="H113" s="59">
        <f t="shared" si="76"/>
        <v>2381.4656443276517</v>
      </c>
      <c r="I113" s="59">
        <f t="shared" si="76"/>
        <v>2347.9165854851003</v>
      </c>
      <c r="J113" s="59">
        <f t="shared" si="76"/>
        <v>2311.1574732438121</v>
      </c>
      <c r="K113" s="59">
        <f t="shared" si="76"/>
        <v>2271.6446190906704</v>
      </c>
      <c r="L113" s="59">
        <f t="shared" si="76"/>
        <v>2229.7927723694875</v>
      </c>
      <c r="M113" s="59">
        <f t="shared" si="76"/>
        <v>2185.978427119458</v>
      </c>
      <c r="N113" s="59">
        <f t="shared" si="76"/>
        <v>2140.5428811602947</v>
      </c>
      <c r="O113" s="59">
        <f t="shared" si="76"/>
        <v>2093.7950654226156</v>
      </c>
      <c r="P113" s="59">
        <f t="shared" si="76"/>
        <v>2046.0141602365827</v>
      </c>
      <c r="Q113" s="59">
        <f t="shared" si="76"/>
        <v>1997.4520140971231</v>
      </c>
      <c r="R113" s="59">
        <f t="shared" si="76"/>
        <v>1948.3353793140222</v>
      </c>
      <c r="S113" s="59">
        <f t="shared" si="76"/>
        <v>1898.8679779236236</v>
      </c>
      <c r="T113" s="59">
        <f t="shared" si="76"/>
        <v>308262.91444460646</v>
      </c>
      <c r="U113" s="59">
        <f t="shared" si="76"/>
        <v>0</v>
      </c>
      <c r="V113" s="59">
        <f t="shared" si="76"/>
        <v>0</v>
      </c>
      <c r="W113" s="59">
        <f t="shared" si="76"/>
        <v>0</v>
      </c>
      <c r="X113" s="59">
        <f t="shared" si="76"/>
        <v>0</v>
      </c>
      <c r="Y113" s="59">
        <f t="shared" si="76"/>
        <v>0</v>
      </c>
    </row>
    <row r="114" spans="4:245">
      <c r="D114" s="82">
        <f>SUM(F114:Y114)/-E105</f>
        <v>1.5348574534297021</v>
      </c>
      <c r="F114" s="168">
        <f t="shared" ref="F114:U117" si="77">F105/F$110</f>
        <v>11400.779099300687</v>
      </c>
      <c r="G114" s="59">
        <f t="shared" si="77"/>
        <v>16879.122415174363</v>
      </c>
      <c r="H114" s="59">
        <f t="shared" si="77"/>
        <v>16670.259510293585</v>
      </c>
      <c r="I114" s="59">
        <f t="shared" si="77"/>
        <v>16435.416098395726</v>
      </c>
      <c r="J114" s="59">
        <f t="shared" si="77"/>
        <v>16178.102312706702</v>
      </c>
      <c r="K114" s="59">
        <f t="shared" si="77"/>
        <v>15901.512333634713</v>
      </c>
      <c r="L114" s="59">
        <f t="shared" si="77"/>
        <v>15608.549406586428</v>
      </c>
      <c r="M114" s="59">
        <f t="shared" si="77"/>
        <v>15301.848989836226</v>
      </c>
      <c r="N114" s="59">
        <f t="shared" si="77"/>
        <v>14983.800168122078</v>
      </c>
      <c r="O114" s="59">
        <f t="shared" si="77"/>
        <v>14656.565457958326</v>
      </c>
      <c r="P114" s="59">
        <f t="shared" si="77"/>
        <v>14322.099121656098</v>
      </c>
      <c r="Q114" s="59">
        <f t="shared" si="77"/>
        <v>13982.164098679877</v>
      </c>
      <c r="R114" s="59">
        <f t="shared" si="77"/>
        <v>13638.347655198169</v>
      </c>
      <c r="S114" s="59">
        <f t="shared" si="77"/>
        <v>13292.075845465379</v>
      </c>
      <c r="T114" s="59">
        <f t="shared" si="77"/>
        <v>184248.43711003152</v>
      </c>
      <c r="U114" s="59">
        <f t="shared" si="77"/>
        <v>0</v>
      </c>
      <c r="V114" s="59">
        <f t="shared" si="76"/>
        <v>0</v>
      </c>
      <c r="W114" s="59">
        <f t="shared" si="76"/>
        <v>0</v>
      </c>
      <c r="X114" s="59">
        <f t="shared" si="76"/>
        <v>0</v>
      </c>
      <c r="Y114" s="59">
        <f t="shared" si="76"/>
        <v>0</v>
      </c>
    </row>
    <row r="115" spans="4:245">
      <c r="D115" s="82">
        <f>SUM(F115:Y115)/-E106</f>
        <v>1.5348574534297021</v>
      </c>
      <c r="F115" s="168">
        <f t="shared" si="77"/>
        <v>8143.4136423576365</v>
      </c>
      <c r="G115" s="59">
        <f t="shared" si="76"/>
        <v>12056.516010838835</v>
      </c>
      <c r="H115" s="59">
        <f t="shared" si="76"/>
        <v>11907.328221638276</v>
      </c>
      <c r="I115" s="59">
        <f t="shared" si="76"/>
        <v>11739.582927425523</v>
      </c>
      <c r="J115" s="59">
        <f t="shared" si="76"/>
        <v>11555.787366219078</v>
      </c>
      <c r="K115" s="59">
        <f t="shared" si="76"/>
        <v>11358.22309545337</v>
      </c>
      <c r="L115" s="59">
        <f t="shared" si="76"/>
        <v>11148.963861847449</v>
      </c>
      <c r="M115" s="59">
        <f t="shared" si="76"/>
        <v>10929.892135597303</v>
      </c>
      <c r="N115" s="59">
        <f t="shared" si="76"/>
        <v>10702.714405801486</v>
      </c>
      <c r="O115" s="59">
        <f t="shared" si="76"/>
        <v>10468.975327113092</v>
      </c>
      <c r="P115" s="59">
        <f t="shared" si="76"/>
        <v>10230.070801182925</v>
      </c>
      <c r="Q115" s="59">
        <f t="shared" si="76"/>
        <v>9987.2600704856268</v>
      </c>
      <c r="R115" s="59">
        <f t="shared" si="76"/>
        <v>9741.6768965701212</v>
      </c>
      <c r="S115" s="59">
        <f t="shared" si="76"/>
        <v>9494.3398896181297</v>
      </c>
      <c r="T115" s="59">
        <f t="shared" si="76"/>
        <v>131606.02650716534</v>
      </c>
      <c r="U115" s="59">
        <f t="shared" si="76"/>
        <v>0</v>
      </c>
      <c r="V115" s="59">
        <f t="shared" si="76"/>
        <v>0</v>
      </c>
      <c r="W115" s="59">
        <f t="shared" si="76"/>
        <v>0</v>
      </c>
      <c r="X115" s="59">
        <f t="shared" si="76"/>
        <v>0</v>
      </c>
      <c r="Y115" s="59">
        <f t="shared" si="76"/>
        <v>0</v>
      </c>
    </row>
    <row r="116" spans="4:245">
      <c r="D116" s="82">
        <f>SUM(F116:Y116)/-E107</f>
        <v>1.5348574534297019</v>
      </c>
      <c r="E116" s="60"/>
      <c r="F116" s="168">
        <f t="shared" si="77"/>
        <v>6514.7309138861083</v>
      </c>
      <c r="G116" s="59">
        <f t="shared" si="76"/>
        <v>9645.2128086710691</v>
      </c>
      <c r="H116" s="59">
        <f t="shared" si="76"/>
        <v>9525.8625773106196</v>
      </c>
      <c r="I116" s="59">
        <f t="shared" si="76"/>
        <v>9391.6663419404176</v>
      </c>
      <c r="J116" s="59">
        <f t="shared" si="76"/>
        <v>9244.6298929752611</v>
      </c>
      <c r="K116" s="59">
        <f t="shared" si="76"/>
        <v>9086.5784763626925</v>
      </c>
      <c r="L116" s="59">
        <f t="shared" si="76"/>
        <v>8919.1710894779608</v>
      </c>
      <c r="M116" s="59">
        <f t="shared" si="76"/>
        <v>8743.9137084778431</v>
      </c>
      <c r="N116" s="59">
        <f t="shared" si="76"/>
        <v>8562.1715246411895</v>
      </c>
      <c r="O116" s="59">
        <f t="shared" si="76"/>
        <v>8375.1802616904733</v>
      </c>
      <c r="P116" s="59">
        <f t="shared" si="76"/>
        <v>8184.056640946339</v>
      </c>
      <c r="Q116" s="59">
        <f t="shared" si="76"/>
        <v>7989.8080563884996</v>
      </c>
      <c r="R116" s="59">
        <f t="shared" si="76"/>
        <v>7793.3415172560944</v>
      </c>
      <c r="S116" s="59">
        <f t="shared" si="76"/>
        <v>7595.4719116945007</v>
      </c>
      <c r="T116" s="59">
        <f t="shared" si="76"/>
        <v>105284.82120573227</v>
      </c>
      <c r="U116" s="59">
        <f t="shared" si="76"/>
        <v>0</v>
      </c>
      <c r="V116" s="59">
        <f t="shared" si="76"/>
        <v>0</v>
      </c>
      <c r="W116" s="59">
        <f t="shared" si="76"/>
        <v>0</v>
      </c>
      <c r="X116" s="59">
        <f t="shared" si="76"/>
        <v>0</v>
      </c>
      <c r="Y116" s="59">
        <f t="shared" si="76"/>
        <v>0</v>
      </c>
    </row>
    <row r="117" spans="4:245">
      <c r="D117" s="82">
        <f>SUM(F117:Y117)/-E108</f>
        <v>1.5348574534297021</v>
      </c>
      <c r="F117" s="168">
        <f t="shared" si="77"/>
        <v>4886.048185414581</v>
      </c>
      <c r="G117" s="59">
        <f t="shared" si="76"/>
        <v>7233.9096065033</v>
      </c>
      <c r="H117" s="59">
        <f t="shared" si="76"/>
        <v>7144.3969329829661</v>
      </c>
      <c r="I117" s="59">
        <f t="shared" si="76"/>
        <v>7043.7497564553114</v>
      </c>
      <c r="J117" s="59">
        <f t="shared" si="76"/>
        <v>6933.4724197314445</v>
      </c>
      <c r="K117" s="59">
        <f t="shared" si="76"/>
        <v>6814.9338572720198</v>
      </c>
      <c r="L117" s="59">
        <f t="shared" si="76"/>
        <v>6689.3783171084706</v>
      </c>
      <c r="M117" s="59">
        <f t="shared" si="76"/>
        <v>6557.9352813583837</v>
      </c>
      <c r="N117" s="59">
        <f t="shared" si="76"/>
        <v>6421.6286434808944</v>
      </c>
      <c r="O117" s="59">
        <f t="shared" si="76"/>
        <v>6281.3851962678573</v>
      </c>
      <c r="P117" s="59">
        <f t="shared" si="76"/>
        <v>6138.042480709757</v>
      </c>
      <c r="Q117" s="59">
        <f t="shared" si="76"/>
        <v>5992.356042291377</v>
      </c>
      <c r="R117" s="59">
        <f t="shared" si="76"/>
        <v>5845.006137942074</v>
      </c>
      <c r="S117" s="59">
        <f t="shared" si="76"/>
        <v>5696.603933770878</v>
      </c>
      <c r="T117" s="59">
        <f t="shared" si="76"/>
        <v>78963.615904299222</v>
      </c>
      <c r="U117" s="59">
        <f t="shared" si="76"/>
        <v>0</v>
      </c>
      <c r="V117" s="59">
        <f t="shared" si="76"/>
        <v>0</v>
      </c>
      <c r="W117" s="59">
        <f t="shared" si="76"/>
        <v>0</v>
      </c>
      <c r="X117" s="59">
        <f t="shared" si="76"/>
        <v>0</v>
      </c>
      <c r="Y117" s="59">
        <f t="shared" si="76"/>
        <v>0</v>
      </c>
      <c r="Z117" s="59"/>
      <c r="AA117" s="59"/>
      <c r="AB117" s="59"/>
      <c r="AC117" s="59"/>
      <c r="AD117" s="59"/>
      <c r="AE117" s="59"/>
      <c r="AF117" s="59"/>
      <c r="AG117" s="59"/>
      <c r="AH117" s="59"/>
      <c r="AI117" s="59"/>
      <c r="AJ117" s="59"/>
      <c r="AK117" s="59"/>
      <c r="AL117" s="59"/>
      <c r="AM117" s="59"/>
      <c r="AN117" s="59"/>
      <c r="AO117" s="59"/>
      <c r="AP117" s="59"/>
      <c r="AQ117" s="59"/>
      <c r="AR117" s="59"/>
      <c r="AS117" s="59"/>
      <c r="AT117" s="59"/>
      <c r="AU117" s="59"/>
      <c r="AV117" s="59"/>
      <c r="AW117" s="59"/>
      <c r="AX117" s="59"/>
      <c r="AY117" s="59"/>
      <c r="AZ117" s="59"/>
      <c r="BA117" s="59"/>
      <c r="BB117" s="59"/>
      <c r="BC117" s="59"/>
      <c r="BD117" s="59"/>
      <c r="BE117" s="59"/>
      <c r="BF117" s="59"/>
      <c r="BG117" s="59"/>
      <c r="BH117" s="59"/>
      <c r="BI117" s="59"/>
      <c r="BJ117" s="59"/>
      <c r="BK117" s="59"/>
      <c r="BL117" s="59"/>
      <c r="BM117" s="59"/>
      <c r="BN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CM117" s="59"/>
      <c r="CN117" s="59"/>
      <c r="CO117" s="59"/>
      <c r="CP117" s="59"/>
      <c r="CQ117" s="59"/>
      <c r="CR117" s="59"/>
      <c r="CS117" s="59"/>
      <c r="CT117" s="59"/>
      <c r="CU117" s="59"/>
      <c r="CV117" s="59"/>
      <c r="CW117" s="59"/>
      <c r="CX117" s="59"/>
      <c r="CY117" s="59"/>
      <c r="CZ117" s="59"/>
      <c r="DA117" s="59"/>
      <c r="DB117" s="59"/>
      <c r="DC117" s="59"/>
      <c r="DD117" s="59"/>
      <c r="DE117" s="59"/>
      <c r="DF117" s="59"/>
      <c r="DG117" s="59"/>
      <c r="DH117" s="59"/>
      <c r="DI117" s="59"/>
      <c r="DJ117" s="59"/>
      <c r="DK117" s="59"/>
      <c r="DL117" s="59"/>
      <c r="DM117" s="59"/>
      <c r="DN117" s="59"/>
      <c r="DO117" s="59"/>
      <c r="DP117" s="59"/>
      <c r="DQ117" s="59"/>
      <c r="DR117" s="59"/>
      <c r="DS117" s="59"/>
      <c r="DT117" s="59"/>
      <c r="DU117" s="59"/>
      <c r="DV117" s="59"/>
      <c r="DW117" s="59"/>
      <c r="DX117" s="59"/>
      <c r="DY117" s="59"/>
      <c r="DZ117" s="59"/>
      <c r="EA117" s="59"/>
      <c r="EB117" s="59"/>
      <c r="EC117" s="59"/>
      <c r="ED117" s="59"/>
      <c r="EE117" s="59"/>
      <c r="EF117" s="59"/>
      <c r="EG117" s="59"/>
      <c r="EH117" s="59"/>
      <c r="EI117" s="59"/>
      <c r="EJ117" s="59"/>
      <c r="EK117" s="59"/>
      <c r="EL117" s="59"/>
      <c r="EM117" s="59"/>
      <c r="EN117" s="59"/>
      <c r="EO117" s="59"/>
      <c r="EP117" s="59"/>
      <c r="EQ117" s="59"/>
      <c r="ER117" s="59"/>
      <c r="ES117" s="59"/>
      <c r="ET117" s="59"/>
      <c r="EU117" s="59"/>
      <c r="EV117" s="59"/>
      <c r="EW117" s="59"/>
      <c r="EX117" s="59"/>
      <c r="EY117" s="59"/>
      <c r="EZ117" s="59"/>
      <c r="FA117" s="59"/>
      <c r="FB117" s="59"/>
      <c r="FC117" s="59"/>
      <c r="FD117" s="59"/>
      <c r="FE117" s="59"/>
      <c r="FF117" s="59"/>
      <c r="FG117" s="59"/>
      <c r="FH117" s="59"/>
      <c r="FI117" s="59"/>
      <c r="FJ117" s="59"/>
      <c r="FK117" s="59"/>
      <c r="FL117" s="59"/>
      <c r="FM117" s="59"/>
      <c r="FN117" s="59"/>
      <c r="FO117" s="59"/>
      <c r="FP117" s="59"/>
      <c r="FQ117" s="59"/>
      <c r="FR117" s="59"/>
      <c r="FS117" s="59"/>
      <c r="FT117" s="59"/>
      <c r="FU117" s="59"/>
      <c r="FV117" s="59"/>
      <c r="FW117" s="59"/>
      <c r="FX117" s="59"/>
      <c r="FY117" s="59"/>
      <c r="FZ117" s="59"/>
      <c r="GA117" s="59"/>
      <c r="GB117" s="59"/>
      <c r="GC117" s="59"/>
      <c r="GD117" s="59"/>
      <c r="GE117" s="59"/>
      <c r="GF117" s="59"/>
      <c r="GG117" s="59"/>
      <c r="GH117" s="59"/>
      <c r="GI117" s="59"/>
      <c r="GJ117" s="59"/>
      <c r="GK117" s="59"/>
      <c r="GL117" s="59"/>
      <c r="GM117" s="59"/>
      <c r="GN117" s="59"/>
      <c r="GO117" s="59"/>
      <c r="GP117" s="59"/>
      <c r="GQ117" s="59"/>
      <c r="GR117" s="59"/>
      <c r="GS117" s="59"/>
      <c r="GT117" s="59"/>
      <c r="GU117" s="59"/>
      <c r="GV117" s="59"/>
      <c r="GW117" s="59"/>
      <c r="GX117" s="59"/>
      <c r="GY117" s="59"/>
      <c r="GZ117" s="59"/>
      <c r="HA117" s="59"/>
      <c r="HB117" s="59"/>
      <c r="HC117" s="59"/>
      <c r="HD117" s="59"/>
      <c r="HE117" s="59"/>
      <c r="HF117" s="59"/>
      <c r="HG117" s="59"/>
      <c r="HH117" s="59"/>
      <c r="HI117" s="59"/>
      <c r="HJ117" s="59"/>
      <c r="HK117" s="59"/>
      <c r="HL117" s="59"/>
      <c r="HM117" s="59"/>
      <c r="HN117" s="59"/>
      <c r="HO117" s="59"/>
      <c r="HP117" s="59"/>
      <c r="HQ117" s="59"/>
      <c r="HR117" s="59"/>
      <c r="HS117" s="59"/>
      <c r="HT117" s="59"/>
      <c r="HU117" s="59"/>
      <c r="HV117" s="59"/>
      <c r="HW117" s="59"/>
      <c r="HX117" s="59"/>
      <c r="HY117" s="59"/>
      <c r="HZ117" s="59"/>
      <c r="IA117" s="59"/>
      <c r="IB117" s="59"/>
      <c r="IC117" s="59"/>
      <c r="ID117" s="59"/>
      <c r="IE117" s="59"/>
      <c r="IF117" s="59"/>
      <c r="IG117" s="59"/>
      <c r="IH117" s="59"/>
      <c r="II117" s="59"/>
      <c r="IJ117" s="59"/>
      <c r="IK117" s="59"/>
    </row>
    <row r="118" spans="4:245">
      <c r="Z118" s="59"/>
      <c r="AA118" s="59"/>
      <c r="AB118" s="59"/>
      <c r="AC118" s="59"/>
      <c r="AD118" s="59"/>
      <c r="AE118" s="59"/>
      <c r="AF118" s="59"/>
      <c r="AG118" s="59"/>
      <c r="AH118" s="59"/>
      <c r="AI118" s="59"/>
      <c r="AJ118" s="59"/>
      <c r="AK118" s="59"/>
      <c r="AL118" s="59"/>
      <c r="AM118" s="59"/>
      <c r="AN118" s="59"/>
      <c r="AO118" s="59"/>
      <c r="AP118" s="59"/>
      <c r="AQ118" s="59"/>
      <c r="AR118" s="59"/>
      <c r="AS118" s="59"/>
      <c r="AT118" s="59"/>
      <c r="AU118" s="59"/>
      <c r="AV118" s="59"/>
      <c r="AW118" s="59"/>
      <c r="AX118" s="59"/>
      <c r="AY118" s="59"/>
      <c r="AZ118" s="59"/>
      <c r="BA118" s="59"/>
      <c r="BB118" s="59"/>
      <c r="BC118" s="59"/>
      <c r="BD118" s="59"/>
      <c r="BE118" s="59"/>
      <c r="BF118" s="59"/>
      <c r="BG118" s="59"/>
      <c r="BH118" s="59"/>
      <c r="BI118" s="59"/>
      <c r="BJ118" s="59"/>
      <c r="BK118" s="59"/>
      <c r="BL118" s="59"/>
      <c r="BM118" s="59"/>
      <c r="BN118" s="59"/>
      <c r="BO118" s="59"/>
      <c r="BP118" s="59"/>
      <c r="BQ118" s="59"/>
      <c r="BR118" s="59"/>
      <c r="BS118" s="59"/>
      <c r="BT118" s="59"/>
      <c r="BU118" s="59"/>
      <c r="BV118" s="59"/>
      <c r="BW118" s="59"/>
      <c r="BX118" s="59"/>
      <c r="BY118" s="59"/>
      <c r="BZ118" s="59"/>
      <c r="CA118" s="59"/>
      <c r="CB118" s="59"/>
      <c r="CC118" s="59"/>
      <c r="CD118" s="59"/>
      <c r="CE118" s="59"/>
      <c r="CF118" s="59"/>
      <c r="CG118" s="59"/>
      <c r="CH118" s="59"/>
      <c r="CI118" s="59"/>
      <c r="CJ118" s="59"/>
      <c r="CK118" s="59"/>
      <c r="CL118" s="59"/>
      <c r="CM118" s="59"/>
      <c r="CN118" s="59"/>
      <c r="CO118" s="59"/>
      <c r="CP118" s="59"/>
      <c r="CQ118" s="59"/>
      <c r="CR118" s="59"/>
      <c r="CS118" s="59"/>
      <c r="CT118" s="59"/>
      <c r="CU118" s="59"/>
      <c r="CV118" s="59"/>
      <c r="CW118" s="59"/>
      <c r="CX118" s="59"/>
      <c r="CY118" s="59"/>
      <c r="CZ118" s="59"/>
      <c r="DA118" s="59"/>
      <c r="DB118" s="59"/>
      <c r="DC118" s="59"/>
      <c r="DD118" s="59"/>
      <c r="DE118" s="59"/>
      <c r="DF118" s="59"/>
      <c r="DG118" s="59"/>
      <c r="DH118" s="59"/>
      <c r="DI118" s="59"/>
      <c r="DJ118" s="59"/>
      <c r="DK118" s="59"/>
      <c r="DL118" s="59"/>
      <c r="DM118" s="59"/>
      <c r="DN118" s="59"/>
      <c r="DO118" s="59"/>
      <c r="DP118" s="59"/>
      <c r="DQ118" s="59"/>
      <c r="DR118" s="59"/>
      <c r="DS118" s="59"/>
      <c r="DT118" s="59"/>
      <c r="DU118" s="59"/>
      <c r="DV118" s="59"/>
      <c r="DW118" s="59"/>
      <c r="DX118" s="59"/>
      <c r="DY118" s="59"/>
      <c r="DZ118" s="59"/>
      <c r="EA118" s="59"/>
      <c r="EB118" s="59"/>
      <c r="EC118" s="59"/>
      <c r="ED118" s="59"/>
      <c r="EE118" s="59"/>
      <c r="EF118" s="59"/>
      <c r="EG118" s="59"/>
      <c r="EH118" s="59"/>
      <c r="EI118" s="59"/>
      <c r="EJ118" s="59"/>
      <c r="EK118" s="59"/>
      <c r="EL118" s="59"/>
      <c r="EM118" s="59"/>
      <c r="EN118" s="59"/>
      <c r="EO118" s="59"/>
      <c r="EP118" s="59"/>
      <c r="EQ118" s="59"/>
      <c r="ER118" s="59"/>
      <c r="ES118" s="59"/>
      <c r="ET118" s="59"/>
      <c r="EU118" s="59"/>
      <c r="EV118" s="59"/>
      <c r="EW118" s="59"/>
      <c r="EX118" s="59"/>
      <c r="EY118" s="59"/>
      <c r="EZ118" s="59"/>
      <c r="FA118" s="59"/>
      <c r="FB118" s="59"/>
      <c r="FC118" s="59"/>
      <c r="FD118" s="59"/>
      <c r="FE118" s="59"/>
      <c r="FF118" s="59"/>
      <c r="FG118" s="59"/>
      <c r="FH118" s="59"/>
      <c r="FI118" s="59"/>
      <c r="FJ118" s="59"/>
      <c r="FK118" s="59"/>
      <c r="FL118" s="59"/>
      <c r="FM118" s="59"/>
      <c r="FN118" s="59"/>
      <c r="FO118" s="59"/>
      <c r="FP118" s="59"/>
      <c r="FQ118" s="59"/>
      <c r="FR118" s="59"/>
      <c r="FS118" s="59"/>
      <c r="FT118" s="59"/>
      <c r="FU118" s="59"/>
      <c r="FV118" s="59"/>
      <c r="FW118" s="59"/>
      <c r="FX118" s="59"/>
      <c r="FY118" s="59"/>
      <c r="FZ118" s="59"/>
      <c r="GA118" s="59"/>
      <c r="GB118" s="59"/>
      <c r="GC118" s="59"/>
      <c r="GD118" s="59"/>
      <c r="GE118" s="59"/>
      <c r="GF118" s="59"/>
      <c r="GG118" s="59"/>
      <c r="GH118" s="59"/>
      <c r="GI118" s="59"/>
      <c r="GJ118" s="59"/>
      <c r="GK118" s="59"/>
      <c r="GL118" s="59"/>
      <c r="GM118" s="59"/>
      <c r="GN118" s="59"/>
      <c r="GO118" s="59"/>
      <c r="GP118" s="59"/>
      <c r="GQ118" s="59"/>
      <c r="GR118" s="59"/>
      <c r="GS118" s="59"/>
      <c r="GT118" s="59"/>
      <c r="GU118" s="59"/>
      <c r="GV118" s="59"/>
      <c r="GW118" s="59"/>
      <c r="GX118" s="59"/>
      <c r="GY118" s="59"/>
      <c r="GZ118" s="59"/>
      <c r="HA118" s="59"/>
      <c r="HB118" s="59"/>
      <c r="HC118" s="59"/>
      <c r="HD118" s="59"/>
      <c r="HE118" s="59"/>
      <c r="HF118" s="59"/>
      <c r="HG118" s="59"/>
      <c r="HH118" s="59"/>
      <c r="HI118" s="59"/>
      <c r="HJ118" s="59"/>
      <c r="HK118" s="59"/>
      <c r="HL118" s="59"/>
      <c r="HM118" s="59"/>
      <c r="HN118" s="59"/>
      <c r="HO118" s="59"/>
      <c r="HP118" s="59"/>
      <c r="HQ118" s="59"/>
      <c r="HR118" s="59"/>
      <c r="HS118" s="59"/>
      <c r="HT118" s="59"/>
      <c r="HU118" s="59"/>
      <c r="HV118" s="59"/>
      <c r="HW118" s="59"/>
      <c r="HX118" s="59"/>
      <c r="HY118" s="59"/>
      <c r="HZ118" s="59"/>
      <c r="IA118" s="59"/>
      <c r="IB118" s="59"/>
      <c r="IC118" s="59"/>
      <c r="ID118" s="59"/>
      <c r="IE118" s="59"/>
      <c r="IF118" s="59"/>
      <c r="IG118" s="59"/>
      <c r="IH118" s="59"/>
      <c r="II118" s="59"/>
      <c r="IJ118" s="59"/>
      <c r="IK118" s="59"/>
    </row>
    <row r="119" spans="4:245">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c r="BC119" s="59"/>
      <c r="BD119" s="59"/>
      <c r="BE119" s="59"/>
      <c r="BF119" s="59"/>
      <c r="BG119" s="59"/>
      <c r="BH119" s="59"/>
      <c r="BI119" s="59"/>
      <c r="BJ119" s="59"/>
      <c r="BK119" s="59"/>
      <c r="BL119" s="59"/>
      <c r="BM119" s="59"/>
      <c r="BN119" s="59"/>
      <c r="BO119" s="59"/>
      <c r="BP119" s="59"/>
      <c r="BQ119" s="59"/>
      <c r="BR119" s="59"/>
      <c r="BS119" s="59"/>
      <c r="BT119" s="59"/>
      <c r="BU119" s="59"/>
      <c r="BV119" s="59"/>
      <c r="BW119" s="59"/>
      <c r="BX119" s="59"/>
      <c r="BY119" s="59"/>
      <c r="BZ119" s="59"/>
      <c r="CA119" s="59"/>
      <c r="CB119" s="59"/>
      <c r="CC119" s="59"/>
      <c r="CD119" s="59"/>
      <c r="CE119" s="59"/>
      <c r="CF119" s="59"/>
      <c r="CG119" s="59"/>
      <c r="CH119" s="59"/>
      <c r="CI119" s="59"/>
      <c r="CJ119" s="59"/>
      <c r="CK119" s="59"/>
      <c r="CL119" s="59"/>
      <c r="CM119" s="59"/>
      <c r="CN119" s="59"/>
      <c r="CO119" s="59"/>
      <c r="CP119" s="59"/>
      <c r="CQ119" s="59"/>
      <c r="CR119" s="59"/>
      <c r="CS119" s="59"/>
      <c r="CT119" s="59"/>
      <c r="CU119" s="59"/>
      <c r="CV119" s="59"/>
      <c r="CW119" s="59"/>
      <c r="CX119" s="59"/>
      <c r="CY119" s="59"/>
      <c r="CZ119" s="59"/>
      <c r="DA119" s="59"/>
      <c r="DB119" s="59"/>
      <c r="DC119" s="59"/>
      <c r="DD119" s="59"/>
      <c r="DE119" s="59"/>
      <c r="DF119" s="59"/>
      <c r="DG119" s="59"/>
      <c r="DH119" s="59"/>
      <c r="DI119" s="59"/>
      <c r="DJ119" s="59"/>
      <c r="DK119" s="59"/>
      <c r="DL119" s="59"/>
      <c r="DM119" s="59"/>
      <c r="DN119" s="59"/>
      <c r="DO119" s="59"/>
      <c r="DP119" s="59"/>
      <c r="DQ119" s="59"/>
      <c r="DR119" s="59"/>
      <c r="DS119" s="59"/>
      <c r="DT119" s="59"/>
      <c r="DU119" s="59"/>
      <c r="DV119" s="59"/>
      <c r="DW119" s="59"/>
      <c r="DX119" s="59"/>
      <c r="DY119" s="59"/>
      <c r="DZ119" s="59"/>
      <c r="EA119" s="59"/>
      <c r="EB119" s="59"/>
      <c r="EC119" s="59"/>
      <c r="ED119" s="59"/>
      <c r="EE119" s="59"/>
      <c r="EF119" s="59"/>
      <c r="EG119" s="59"/>
      <c r="EH119" s="59"/>
      <c r="EI119" s="59"/>
      <c r="EJ119" s="59"/>
      <c r="EK119" s="59"/>
      <c r="EL119" s="59"/>
      <c r="EM119" s="59"/>
      <c r="EN119" s="59"/>
      <c r="EO119" s="59"/>
      <c r="EP119" s="59"/>
      <c r="EQ119" s="59"/>
      <c r="ER119" s="59"/>
      <c r="ES119" s="59"/>
      <c r="ET119" s="59"/>
      <c r="EU119" s="59"/>
      <c r="EV119" s="59"/>
      <c r="EW119" s="59"/>
      <c r="EX119" s="59"/>
      <c r="EY119" s="59"/>
      <c r="EZ119" s="59"/>
      <c r="FA119" s="59"/>
      <c r="FB119" s="59"/>
      <c r="FC119" s="59"/>
      <c r="FD119" s="59"/>
      <c r="FE119" s="59"/>
      <c r="FF119" s="59"/>
      <c r="FG119" s="59"/>
      <c r="FH119" s="59"/>
      <c r="FI119" s="59"/>
      <c r="FJ119" s="59"/>
      <c r="FK119" s="59"/>
      <c r="FL119" s="59"/>
      <c r="FM119" s="59"/>
      <c r="FN119" s="59"/>
      <c r="FO119" s="59"/>
      <c r="FP119" s="59"/>
      <c r="FQ119" s="59"/>
      <c r="FR119" s="59"/>
      <c r="FS119" s="59"/>
      <c r="FT119" s="59"/>
      <c r="FU119" s="59"/>
      <c r="FV119" s="59"/>
      <c r="FW119" s="59"/>
      <c r="FX119" s="59"/>
      <c r="FY119" s="59"/>
      <c r="FZ119" s="59"/>
      <c r="GA119" s="59"/>
      <c r="GB119" s="59"/>
      <c r="GC119" s="59"/>
      <c r="GD119" s="59"/>
      <c r="GE119" s="59"/>
      <c r="GF119" s="59"/>
      <c r="GG119" s="59"/>
      <c r="GH119" s="59"/>
      <c r="GI119" s="59"/>
      <c r="GJ119" s="59"/>
      <c r="GK119" s="59"/>
      <c r="GL119" s="59"/>
      <c r="GM119" s="59"/>
      <c r="GN119" s="59"/>
      <c r="GO119" s="59"/>
      <c r="GP119" s="59"/>
      <c r="GQ119" s="59"/>
      <c r="GR119" s="59"/>
      <c r="GS119" s="59"/>
      <c r="GT119" s="59"/>
      <c r="GU119" s="59"/>
      <c r="GV119" s="59"/>
      <c r="GW119" s="59"/>
      <c r="GX119" s="59"/>
      <c r="GY119" s="59"/>
      <c r="GZ119" s="59"/>
      <c r="HA119" s="59"/>
      <c r="HB119" s="59"/>
      <c r="HC119" s="59"/>
      <c r="HD119" s="59"/>
      <c r="HE119" s="59"/>
      <c r="HF119" s="59"/>
      <c r="HG119" s="59"/>
      <c r="HH119" s="59"/>
      <c r="HI119" s="59"/>
      <c r="HJ119" s="59"/>
      <c r="HK119" s="59"/>
      <c r="HL119" s="59"/>
      <c r="HM119" s="59"/>
      <c r="HN119" s="59"/>
      <c r="HO119" s="59"/>
      <c r="HP119" s="59"/>
      <c r="HQ119" s="59"/>
      <c r="HR119" s="59"/>
      <c r="HS119" s="59"/>
      <c r="HT119" s="59"/>
      <c r="HU119" s="59"/>
      <c r="HV119" s="59"/>
      <c r="HW119" s="59"/>
      <c r="HX119" s="59"/>
      <c r="HY119" s="59"/>
      <c r="HZ119" s="59"/>
      <c r="IA119" s="59"/>
      <c r="IB119" s="59"/>
      <c r="IC119" s="59"/>
      <c r="ID119" s="59"/>
      <c r="IE119" s="59"/>
      <c r="IF119" s="59"/>
      <c r="IG119" s="59"/>
      <c r="IH119" s="59"/>
      <c r="II119" s="59"/>
      <c r="IJ119" s="59"/>
      <c r="IK119" s="59"/>
    </row>
    <row r="120" spans="4:245">
      <c r="Z120" s="59"/>
      <c r="AA120" s="59"/>
      <c r="AB120" s="59"/>
      <c r="AC120" s="59"/>
      <c r="AD120" s="59"/>
      <c r="AE120" s="59"/>
      <c r="AF120" s="59"/>
      <c r="AG120" s="59"/>
      <c r="AH120" s="59"/>
      <c r="AI120" s="59"/>
      <c r="AJ120" s="59"/>
      <c r="AK120" s="59"/>
      <c r="AL120" s="59"/>
      <c r="AM120" s="59"/>
      <c r="AN120" s="59"/>
      <c r="AO120" s="59"/>
      <c r="AP120" s="59"/>
      <c r="AQ120" s="59"/>
      <c r="AR120" s="59"/>
      <c r="AS120" s="59"/>
      <c r="AT120" s="59"/>
      <c r="AU120" s="59"/>
      <c r="AV120" s="59"/>
      <c r="AW120" s="59"/>
      <c r="AX120" s="59"/>
      <c r="AY120" s="59"/>
      <c r="AZ120" s="59"/>
      <c r="BA120" s="59"/>
      <c r="BB120" s="59"/>
      <c r="BC120" s="59"/>
      <c r="BD120" s="59"/>
      <c r="BE120" s="59"/>
      <c r="BF120" s="59"/>
      <c r="BG120" s="59"/>
      <c r="BH120" s="59"/>
      <c r="BI120" s="59"/>
      <c r="BJ120" s="59"/>
      <c r="BK120" s="59"/>
      <c r="BL120" s="59"/>
      <c r="BM120" s="59"/>
      <c r="BN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c r="CM120" s="59"/>
      <c r="CN120" s="59"/>
      <c r="CO120" s="59"/>
      <c r="CP120" s="59"/>
      <c r="CQ120" s="59"/>
      <c r="CR120" s="59"/>
      <c r="CS120" s="59"/>
      <c r="CT120" s="59"/>
      <c r="CU120" s="59"/>
      <c r="CV120" s="59"/>
      <c r="CW120" s="59"/>
      <c r="CX120" s="59"/>
      <c r="CY120" s="59"/>
      <c r="CZ120" s="59"/>
      <c r="DA120" s="59"/>
      <c r="DB120" s="59"/>
      <c r="DC120" s="59"/>
      <c r="DD120" s="59"/>
      <c r="DE120" s="59"/>
      <c r="DF120" s="59"/>
      <c r="DG120" s="59"/>
      <c r="DH120" s="59"/>
      <c r="DI120" s="59"/>
      <c r="DJ120" s="59"/>
      <c r="DK120" s="59"/>
      <c r="DL120" s="59"/>
      <c r="DM120" s="59"/>
      <c r="DN120" s="59"/>
      <c r="DO120" s="59"/>
      <c r="DP120" s="59"/>
      <c r="DQ120" s="59"/>
      <c r="DR120" s="59"/>
      <c r="DS120" s="59"/>
      <c r="DT120" s="59"/>
      <c r="DU120" s="59"/>
      <c r="DV120" s="59"/>
      <c r="DW120" s="59"/>
      <c r="DX120" s="59"/>
      <c r="DY120" s="59"/>
      <c r="DZ120" s="59"/>
      <c r="EA120" s="59"/>
      <c r="EB120" s="59"/>
      <c r="EC120" s="59"/>
      <c r="ED120" s="59"/>
      <c r="EE120" s="59"/>
      <c r="EF120" s="59"/>
      <c r="EG120" s="59"/>
      <c r="EH120" s="59"/>
      <c r="EI120" s="59"/>
      <c r="EJ120" s="59"/>
      <c r="EK120" s="59"/>
      <c r="EL120" s="59"/>
      <c r="EM120" s="59"/>
      <c r="EN120" s="59"/>
      <c r="EO120" s="59"/>
      <c r="EP120" s="59"/>
      <c r="EQ120" s="59"/>
      <c r="ER120" s="59"/>
      <c r="ES120" s="59"/>
      <c r="ET120" s="59"/>
      <c r="EU120" s="59"/>
      <c r="EV120" s="59"/>
      <c r="EW120" s="59"/>
      <c r="EX120" s="59"/>
      <c r="EY120" s="59"/>
      <c r="EZ120" s="59"/>
      <c r="FA120" s="59"/>
      <c r="FB120" s="59"/>
      <c r="FC120" s="59"/>
      <c r="FD120" s="59"/>
      <c r="FE120" s="59"/>
      <c r="FF120" s="59"/>
      <c r="FG120" s="59"/>
      <c r="FH120" s="59"/>
      <c r="FI120" s="59"/>
      <c r="FJ120" s="59"/>
      <c r="FK120" s="59"/>
      <c r="FL120" s="59"/>
      <c r="FM120" s="59"/>
      <c r="FN120" s="59"/>
      <c r="FO120" s="59"/>
      <c r="FP120" s="59"/>
      <c r="FQ120" s="59"/>
      <c r="FR120" s="59"/>
      <c r="FS120" s="59"/>
      <c r="FT120" s="59"/>
      <c r="FU120" s="59"/>
      <c r="FV120" s="59"/>
      <c r="FW120" s="59"/>
      <c r="FX120" s="59"/>
      <c r="FY120" s="59"/>
      <c r="FZ120" s="59"/>
      <c r="GA120" s="59"/>
      <c r="GB120" s="59"/>
      <c r="GC120" s="59"/>
      <c r="GD120" s="59"/>
      <c r="GE120" s="59"/>
      <c r="GF120" s="59"/>
      <c r="GG120" s="59"/>
      <c r="GH120" s="59"/>
      <c r="GI120" s="59"/>
      <c r="GJ120" s="59"/>
      <c r="GK120" s="59"/>
      <c r="GL120" s="59"/>
      <c r="GM120" s="59"/>
      <c r="GN120" s="59"/>
      <c r="GO120" s="59"/>
      <c r="GP120" s="59"/>
      <c r="GQ120" s="59"/>
      <c r="GR120" s="59"/>
      <c r="GS120" s="59"/>
      <c r="GT120" s="59"/>
      <c r="GU120" s="59"/>
      <c r="GV120" s="59"/>
      <c r="GW120" s="59"/>
      <c r="GX120" s="59"/>
      <c r="GY120" s="59"/>
      <c r="GZ120" s="59"/>
      <c r="HA120" s="59"/>
      <c r="HB120" s="59"/>
      <c r="HC120" s="59"/>
      <c r="HD120" s="59"/>
      <c r="HE120" s="59"/>
      <c r="HF120" s="59"/>
      <c r="HG120" s="59"/>
      <c r="HH120" s="59"/>
      <c r="HI120" s="59"/>
      <c r="HJ120" s="59"/>
      <c r="HK120" s="59"/>
      <c r="HL120" s="59"/>
      <c r="HM120" s="59"/>
      <c r="HN120" s="59"/>
      <c r="HO120" s="59"/>
      <c r="HP120" s="59"/>
      <c r="HQ120" s="59"/>
      <c r="HR120" s="59"/>
      <c r="HS120" s="59"/>
      <c r="HT120" s="59"/>
      <c r="HU120" s="59"/>
      <c r="HV120" s="59"/>
      <c r="HW120" s="59"/>
      <c r="HX120" s="59"/>
      <c r="HY120" s="59"/>
      <c r="HZ120" s="59"/>
      <c r="IA120" s="59"/>
      <c r="IB120" s="59"/>
      <c r="IC120" s="59"/>
      <c r="ID120" s="59"/>
      <c r="IE120" s="59"/>
      <c r="IF120" s="59"/>
      <c r="IG120" s="59"/>
      <c r="IH120" s="59"/>
      <c r="II120" s="59"/>
      <c r="IJ120" s="59"/>
      <c r="IK120" s="59"/>
    </row>
    <row r="121" spans="4:245">
      <c r="Z121" s="59"/>
      <c r="AA121" s="59"/>
      <c r="AB121" s="59"/>
      <c r="AC121" s="59"/>
      <c r="AD121" s="59"/>
      <c r="AE121" s="59"/>
      <c r="AF121" s="59"/>
      <c r="AG121" s="59"/>
      <c r="AH121" s="59"/>
      <c r="AI121" s="59"/>
      <c r="AJ121" s="59"/>
      <c r="AK121" s="59"/>
      <c r="AL121" s="59"/>
      <c r="AM121" s="59"/>
      <c r="AN121" s="59"/>
      <c r="AO121" s="59"/>
      <c r="AP121" s="59"/>
      <c r="AQ121" s="59"/>
      <c r="AR121" s="59"/>
      <c r="AS121" s="59"/>
      <c r="AT121" s="59"/>
      <c r="AU121" s="59"/>
      <c r="AV121" s="59"/>
      <c r="AW121" s="59"/>
      <c r="AX121" s="59"/>
      <c r="AY121" s="59"/>
      <c r="AZ121" s="59"/>
      <c r="BA121" s="59"/>
      <c r="BB121" s="59"/>
      <c r="BC121" s="59"/>
      <c r="BD121" s="59"/>
      <c r="BE121" s="59"/>
      <c r="BF121" s="59"/>
      <c r="BG121" s="59"/>
      <c r="BH121" s="59"/>
      <c r="BI121" s="59"/>
      <c r="BJ121" s="59"/>
      <c r="BK121" s="59"/>
      <c r="BL121" s="59"/>
      <c r="BM121" s="59"/>
      <c r="BN121" s="59"/>
      <c r="BO121" s="59"/>
      <c r="BP121" s="59"/>
      <c r="BQ121" s="59"/>
      <c r="BR121" s="59"/>
      <c r="BS121" s="59"/>
      <c r="BT121" s="59"/>
      <c r="BU121" s="59"/>
      <c r="BV121" s="59"/>
      <c r="BW121" s="59"/>
      <c r="BX121" s="59"/>
      <c r="BY121" s="59"/>
      <c r="BZ121" s="59"/>
      <c r="CA121" s="59"/>
      <c r="CB121" s="59"/>
      <c r="CC121" s="59"/>
      <c r="CD121" s="59"/>
      <c r="CE121" s="59"/>
      <c r="CF121" s="59"/>
      <c r="CG121" s="59"/>
      <c r="CH121" s="59"/>
      <c r="CI121" s="59"/>
      <c r="CJ121" s="59"/>
      <c r="CK121" s="59"/>
      <c r="CL121" s="59"/>
      <c r="CM121" s="59"/>
      <c r="CN121" s="59"/>
      <c r="CO121" s="59"/>
      <c r="CP121" s="59"/>
      <c r="CQ121" s="59"/>
      <c r="CR121" s="59"/>
      <c r="CS121" s="59"/>
      <c r="CT121" s="59"/>
      <c r="CU121" s="59"/>
      <c r="CV121" s="59"/>
      <c r="CW121" s="59"/>
      <c r="CX121" s="59"/>
      <c r="CY121" s="59"/>
      <c r="CZ121" s="59"/>
      <c r="DA121" s="59"/>
      <c r="DB121" s="59"/>
      <c r="DC121" s="59"/>
      <c r="DD121" s="59"/>
      <c r="DE121" s="59"/>
      <c r="DF121" s="59"/>
      <c r="DG121" s="59"/>
      <c r="DH121" s="59"/>
      <c r="DI121" s="59"/>
      <c r="DJ121" s="59"/>
      <c r="DK121" s="59"/>
      <c r="DL121" s="59"/>
      <c r="DM121" s="59"/>
      <c r="DN121" s="59"/>
      <c r="DO121" s="59"/>
      <c r="DP121" s="59"/>
      <c r="DQ121" s="59"/>
      <c r="DR121" s="59"/>
      <c r="DS121" s="59"/>
      <c r="DT121" s="59"/>
      <c r="DU121" s="59"/>
      <c r="DV121" s="59"/>
      <c r="DW121" s="59"/>
      <c r="DX121" s="59"/>
      <c r="DY121" s="59"/>
      <c r="DZ121" s="59"/>
      <c r="EA121" s="59"/>
      <c r="EB121" s="59"/>
      <c r="EC121" s="59"/>
      <c r="ED121" s="59"/>
      <c r="EE121" s="59"/>
      <c r="EF121" s="59"/>
      <c r="EG121" s="59"/>
      <c r="EH121" s="59"/>
      <c r="EI121" s="59"/>
      <c r="EJ121" s="59"/>
      <c r="EK121" s="59"/>
      <c r="EL121" s="59"/>
      <c r="EM121" s="59"/>
      <c r="EN121" s="59"/>
      <c r="EO121" s="59"/>
      <c r="EP121" s="59"/>
      <c r="EQ121" s="59"/>
      <c r="ER121" s="59"/>
      <c r="ES121" s="59"/>
      <c r="ET121" s="59"/>
      <c r="EU121" s="59"/>
      <c r="EV121" s="59"/>
      <c r="EW121" s="59"/>
      <c r="EX121" s="59"/>
      <c r="EY121" s="59"/>
      <c r="EZ121" s="59"/>
      <c r="FA121" s="59"/>
      <c r="FB121" s="59"/>
      <c r="FC121" s="59"/>
      <c r="FD121" s="59"/>
      <c r="FE121" s="59"/>
      <c r="FF121" s="59"/>
      <c r="FG121" s="59"/>
      <c r="FH121" s="59"/>
      <c r="FI121" s="59"/>
      <c r="FJ121" s="59"/>
      <c r="FK121" s="59"/>
      <c r="FL121" s="59"/>
      <c r="FM121" s="59"/>
      <c r="FN121" s="59"/>
      <c r="FO121" s="59"/>
      <c r="FP121" s="59"/>
      <c r="FQ121" s="59"/>
      <c r="FR121" s="59"/>
      <c r="FS121" s="59"/>
      <c r="FT121" s="59"/>
      <c r="FU121" s="59"/>
      <c r="FV121" s="59"/>
      <c r="FW121" s="59"/>
      <c r="FX121" s="59"/>
      <c r="FY121" s="59"/>
      <c r="FZ121" s="59"/>
      <c r="GA121" s="59"/>
      <c r="GB121" s="59"/>
      <c r="GC121" s="59"/>
      <c r="GD121" s="59"/>
      <c r="GE121" s="59"/>
      <c r="GF121" s="59"/>
      <c r="GG121" s="59"/>
      <c r="GH121" s="59"/>
      <c r="GI121" s="59"/>
      <c r="GJ121" s="59"/>
      <c r="GK121" s="59"/>
      <c r="GL121" s="59"/>
      <c r="GM121" s="59"/>
      <c r="GN121" s="59"/>
      <c r="GO121" s="59"/>
      <c r="GP121" s="59"/>
      <c r="GQ121" s="59"/>
      <c r="GR121" s="59"/>
      <c r="GS121" s="59"/>
      <c r="GT121" s="59"/>
      <c r="GU121" s="59"/>
      <c r="GV121" s="59"/>
      <c r="GW121" s="59"/>
      <c r="GX121" s="59"/>
      <c r="GY121" s="59"/>
      <c r="GZ121" s="59"/>
      <c r="HA121" s="59"/>
      <c r="HB121" s="59"/>
      <c r="HC121" s="59"/>
      <c r="HD121" s="59"/>
      <c r="HE121" s="59"/>
      <c r="HF121" s="59"/>
      <c r="HG121" s="59"/>
      <c r="HH121" s="59"/>
      <c r="HI121" s="59"/>
      <c r="HJ121" s="59"/>
      <c r="HK121" s="59"/>
      <c r="HL121" s="59"/>
      <c r="HM121" s="59"/>
      <c r="HN121" s="59"/>
      <c r="HO121" s="59"/>
      <c r="HP121" s="59"/>
      <c r="HQ121" s="59"/>
      <c r="HR121" s="59"/>
      <c r="HS121" s="59"/>
      <c r="HT121" s="59"/>
      <c r="HU121" s="59"/>
      <c r="HV121" s="59"/>
      <c r="HW121" s="59"/>
      <c r="HX121" s="59"/>
      <c r="HY121" s="59"/>
      <c r="HZ121" s="59"/>
      <c r="IA121" s="59"/>
      <c r="IB121" s="59"/>
      <c r="IC121" s="59"/>
      <c r="ID121" s="59"/>
      <c r="IE121" s="59"/>
      <c r="IF121" s="59"/>
      <c r="IG121" s="59"/>
      <c r="IH121" s="59"/>
      <c r="II121" s="59"/>
      <c r="IJ121" s="59"/>
      <c r="IK121" s="59"/>
    </row>
  </sheetData>
  <sheetProtection formatCells="0" formatColumns="0" formatRows="0"/>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R2311"/>
  <sheetViews>
    <sheetView showGridLines="0" zoomScale="145" zoomScaleNormal="145" zoomScaleSheetLayoutView="100" zoomScalePageLayoutView="145" workbookViewId="0">
      <selection activeCell="C3" sqref="C3"/>
    </sheetView>
  </sheetViews>
  <sheetFormatPr baseColWidth="10" defaultColWidth="19.5" defaultRowHeight="13"/>
  <cols>
    <col min="1" max="1" width="1.83203125" style="84" customWidth="1"/>
    <col min="2" max="2" width="34" style="83" customWidth="1"/>
    <col min="3" max="3" width="14.33203125" style="83" bestFit="1" customWidth="1"/>
    <col min="4" max="23" width="13.5" style="83" customWidth="1"/>
    <col min="24" max="16384" width="19.5" style="84"/>
  </cols>
  <sheetData>
    <row r="1" spans="2:96">
      <c r="B1" s="189" t="s">
        <v>78</v>
      </c>
      <c r="C1" s="189"/>
      <c r="D1" s="189"/>
      <c r="E1" s="189"/>
      <c r="F1" s="189"/>
      <c r="G1" s="189"/>
      <c r="H1" s="189"/>
      <c r="I1" s="189"/>
      <c r="J1" s="189"/>
      <c r="K1" s="189"/>
      <c r="L1" s="189"/>
      <c r="M1" s="189"/>
      <c r="N1" s="189"/>
      <c r="O1" s="189"/>
      <c r="P1" s="189"/>
      <c r="Q1" s="189"/>
      <c r="R1" s="189"/>
      <c r="S1" s="189"/>
      <c r="T1" s="189"/>
      <c r="U1" s="189"/>
      <c r="V1" s="189"/>
      <c r="W1" s="189"/>
    </row>
    <row r="2" spans="2:96" ht="12" customHeight="1" thickBot="1">
      <c r="B2" s="190"/>
      <c r="C2" s="190"/>
      <c r="D2" s="190"/>
      <c r="E2" s="190"/>
      <c r="F2" s="190"/>
      <c r="G2" s="190"/>
      <c r="H2" s="190"/>
      <c r="I2" s="190"/>
      <c r="J2" s="190"/>
      <c r="K2" s="190"/>
      <c r="L2" s="190"/>
      <c r="M2" s="190"/>
      <c r="N2" s="190"/>
      <c r="O2" s="190"/>
      <c r="P2" s="190"/>
      <c r="Q2" s="190"/>
      <c r="R2" s="190"/>
      <c r="S2" s="190"/>
      <c r="T2" s="190"/>
      <c r="U2" s="190"/>
      <c r="V2" s="190"/>
      <c r="W2" s="190"/>
      <c r="X2" s="99"/>
      <c r="Y2" s="99"/>
      <c r="Z2" s="99"/>
      <c r="AA2" s="99"/>
      <c r="BG2" s="85"/>
      <c r="BH2" s="85"/>
      <c r="BI2" s="85"/>
      <c r="BJ2" s="85"/>
      <c r="BK2" s="85"/>
      <c r="BL2" s="85"/>
      <c r="BM2" s="85"/>
      <c r="BN2" s="85"/>
      <c r="BO2" s="85"/>
      <c r="BP2" s="85"/>
      <c r="BQ2" s="85"/>
      <c r="BR2" s="85"/>
      <c r="BS2" s="85"/>
      <c r="BT2" s="85"/>
      <c r="BU2" s="85"/>
      <c r="BV2" s="85"/>
      <c r="BW2" s="85"/>
      <c r="BX2" s="85"/>
      <c r="BY2" s="85"/>
      <c r="BZ2" s="85"/>
      <c r="CA2" s="85"/>
      <c r="CB2" s="85"/>
      <c r="CC2" s="85"/>
      <c r="CD2" s="85"/>
      <c r="CE2" s="85"/>
      <c r="CF2" s="85"/>
      <c r="CG2" s="85"/>
      <c r="CH2" s="85"/>
      <c r="CI2" s="85"/>
      <c r="CJ2" s="85"/>
      <c r="CK2" s="85"/>
      <c r="CL2" s="85"/>
      <c r="CM2" s="85"/>
      <c r="CN2" s="85"/>
      <c r="CO2" s="85"/>
      <c r="CP2" s="85"/>
      <c r="CQ2" s="85"/>
      <c r="CR2" s="85"/>
    </row>
    <row r="3" spans="2:96" s="87" customFormat="1" ht="16">
      <c r="B3" s="171" t="s">
        <v>79</v>
      </c>
      <c r="C3" s="172">
        <v>1</v>
      </c>
      <c r="D3" s="104"/>
      <c r="E3" s="103"/>
      <c r="F3" s="103"/>
      <c r="G3" s="103"/>
      <c r="H3" s="103"/>
      <c r="I3" s="103"/>
      <c r="J3" s="103"/>
      <c r="K3" s="103"/>
      <c r="L3" s="103"/>
      <c r="M3" s="105"/>
      <c r="N3" s="104"/>
      <c r="O3" s="103"/>
      <c r="P3" s="103"/>
      <c r="Q3" s="103"/>
      <c r="R3" s="103"/>
      <c r="S3" s="103"/>
      <c r="T3" s="103"/>
      <c r="U3" s="103"/>
      <c r="V3" s="103"/>
      <c r="W3" s="105"/>
      <c r="X3" s="106"/>
      <c r="Y3" s="106"/>
      <c r="Z3" s="106"/>
      <c r="AA3" s="106"/>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row>
    <row r="4" spans="2:96" s="87" customFormat="1" ht="16">
      <c r="B4" s="107"/>
      <c r="C4" s="176">
        <v>1.064176616073792</v>
      </c>
      <c r="D4" s="186" t="s">
        <v>40</v>
      </c>
      <c r="E4" s="187"/>
      <c r="F4" s="187"/>
      <c r="G4" s="187"/>
      <c r="H4" s="187"/>
      <c r="I4" s="187"/>
      <c r="J4" s="187"/>
      <c r="K4" s="187"/>
      <c r="L4" s="187"/>
      <c r="M4" s="188"/>
      <c r="N4" s="186" t="s">
        <v>40</v>
      </c>
      <c r="O4" s="187"/>
      <c r="P4" s="187"/>
      <c r="Q4" s="187"/>
      <c r="R4" s="187"/>
      <c r="S4" s="187"/>
      <c r="T4" s="187"/>
      <c r="U4" s="187"/>
      <c r="V4" s="187"/>
      <c r="W4" s="188"/>
      <c r="X4" s="106"/>
      <c r="Y4" s="106"/>
      <c r="Z4" s="106"/>
      <c r="AA4" s="106"/>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row>
    <row r="5" spans="2:96" s="87" customFormat="1" ht="16">
      <c r="B5" s="109"/>
      <c r="C5" s="110" t="s">
        <v>41</v>
      </c>
      <c r="D5" s="111">
        <v>1</v>
      </c>
      <c r="E5" s="112">
        <v>2</v>
      </c>
      <c r="F5" s="112">
        <v>3</v>
      </c>
      <c r="G5" s="112">
        <v>4</v>
      </c>
      <c r="H5" s="112">
        <v>5</v>
      </c>
      <c r="I5" s="112">
        <v>6</v>
      </c>
      <c r="J5" s="112">
        <v>7</v>
      </c>
      <c r="K5" s="112">
        <v>8</v>
      </c>
      <c r="L5" s="112">
        <v>9</v>
      </c>
      <c r="M5" s="113">
        <v>10</v>
      </c>
      <c r="N5" s="111">
        <v>11</v>
      </c>
      <c r="O5" s="112">
        <v>12</v>
      </c>
      <c r="P5" s="112">
        <v>13</v>
      </c>
      <c r="Q5" s="112">
        <v>14</v>
      </c>
      <c r="R5" s="112">
        <v>15</v>
      </c>
      <c r="S5" s="112">
        <v>16</v>
      </c>
      <c r="T5" s="112">
        <v>17</v>
      </c>
      <c r="U5" s="112">
        <v>18</v>
      </c>
      <c r="V5" s="112">
        <v>19</v>
      </c>
      <c r="W5" s="113">
        <v>20</v>
      </c>
      <c r="X5" s="106"/>
      <c r="Y5" s="106"/>
      <c r="Z5" s="106"/>
      <c r="AA5" s="106"/>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row>
    <row r="6" spans="2:96" s="87" customFormat="1" ht="16">
      <c r="B6" s="114" t="s">
        <v>42</v>
      </c>
      <c r="C6" s="108"/>
      <c r="D6" s="128">
        <f>$C$3*Z6</f>
        <v>142826.08585876614</v>
      </c>
      <c r="E6" s="115">
        <f t="shared" ref="E6:W6" si="0">$C$3*AA6</f>
        <v>161856.13125000001</v>
      </c>
      <c r="F6" s="115">
        <f t="shared" si="0"/>
        <v>166711.81518750003</v>
      </c>
      <c r="G6" s="115">
        <f t="shared" si="0"/>
        <v>171713.169643125</v>
      </c>
      <c r="H6" s="115">
        <f t="shared" si="0"/>
        <v>176864.56473241877</v>
      </c>
      <c r="I6" s="115">
        <f t="shared" si="0"/>
        <v>182170.50167439133</v>
      </c>
      <c r="J6" s="115">
        <f t="shared" si="0"/>
        <v>187635.61672462308</v>
      </c>
      <c r="K6" s="115">
        <f t="shared" si="0"/>
        <v>193264.68522636176</v>
      </c>
      <c r="L6" s="115">
        <f t="shared" si="0"/>
        <v>199062.62578315265</v>
      </c>
      <c r="M6" s="116">
        <f t="shared" si="0"/>
        <v>205034.50455664721</v>
      </c>
      <c r="N6" s="115">
        <f t="shared" si="0"/>
        <v>211185.53969334665</v>
      </c>
      <c r="O6" s="115">
        <f t="shared" si="0"/>
        <v>217521.10588414705</v>
      </c>
      <c r="P6" s="115">
        <f t="shared" si="0"/>
        <v>224046.73906067148</v>
      </c>
      <c r="Q6" s="115">
        <f t="shared" si="0"/>
        <v>230768.14123249162</v>
      </c>
      <c r="R6" s="115">
        <f t="shared" si="0"/>
        <v>237691.18546946644</v>
      </c>
      <c r="S6" s="115">
        <f t="shared" si="0"/>
        <v>0</v>
      </c>
      <c r="T6" s="115">
        <f t="shared" si="0"/>
        <v>0</v>
      </c>
      <c r="U6" s="115">
        <f t="shared" si="0"/>
        <v>0</v>
      </c>
      <c r="V6" s="115">
        <f t="shared" si="0"/>
        <v>0</v>
      </c>
      <c r="W6" s="116">
        <f t="shared" si="0"/>
        <v>0</v>
      </c>
      <c r="X6" s="106"/>
      <c r="Y6" s="106"/>
      <c r="Z6" s="174">
        <v>142826.08585876614</v>
      </c>
      <c r="AA6" s="174">
        <v>161856.13125000001</v>
      </c>
      <c r="AB6" s="175">
        <v>166711.81518750003</v>
      </c>
      <c r="AC6" s="175">
        <v>171713.169643125</v>
      </c>
      <c r="AD6" s="175">
        <v>176864.56473241877</v>
      </c>
      <c r="AE6" s="175">
        <v>182170.50167439133</v>
      </c>
      <c r="AF6" s="175">
        <v>187635.61672462308</v>
      </c>
      <c r="AG6" s="175">
        <v>193264.68522636176</v>
      </c>
      <c r="AH6" s="175">
        <v>199062.62578315265</v>
      </c>
      <c r="AI6" s="175">
        <v>205034.50455664721</v>
      </c>
      <c r="AJ6" s="175">
        <v>211185.53969334665</v>
      </c>
      <c r="AK6" s="175">
        <v>217521.10588414705</v>
      </c>
      <c r="AL6" s="175">
        <v>224046.73906067148</v>
      </c>
      <c r="AM6" s="175">
        <v>230768.14123249162</v>
      </c>
      <c r="AN6" s="175">
        <v>237691.18546946644</v>
      </c>
      <c r="AO6" s="175">
        <v>0</v>
      </c>
      <c r="AP6" s="175">
        <v>0</v>
      </c>
      <c r="AQ6" s="175">
        <v>0</v>
      </c>
      <c r="AR6" s="175">
        <v>0</v>
      </c>
      <c r="AS6" s="175">
        <v>0</v>
      </c>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row>
    <row r="7" spans="2:96" s="87" customFormat="1" ht="16">
      <c r="B7" s="117" t="s">
        <v>43</v>
      </c>
      <c r="C7" s="108"/>
      <c r="D7" s="128">
        <v>-7988.5158653846165</v>
      </c>
      <c r="E7" s="115">
        <f>D7*(1.03)</f>
        <v>-8228.1713413461548</v>
      </c>
      <c r="F7" s="115">
        <f t="shared" ref="F7:R7" si="1">E7*(1.03)</f>
        <v>-8475.0164815865392</v>
      </c>
      <c r="G7" s="115">
        <f t="shared" si="1"/>
        <v>-8729.266976034136</v>
      </c>
      <c r="H7" s="115">
        <f t="shared" si="1"/>
        <v>-8991.1449853151607</v>
      </c>
      <c r="I7" s="115">
        <f t="shared" si="1"/>
        <v>-9260.8793348746167</v>
      </c>
      <c r="J7" s="115">
        <f t="shared" si="1"/>
        <v>-9538.7057149208558</v>
      </c>
      <c r="K7" s="115">
        <f t="shared" si="1"/>
        <v>-9824.8668863684816</v>
      </c>
      <c r="L7" s="115">
        <f t="shared" si="1"/>
        <v>-10119.612892959536</v>
      </c>
      <c r="M7" s="116">
        <f t="shared" si="1"/>
        <v>-10423.201279748322</v>
      </c>
      <c r="N7" s="115">
        <f t="shared" si="1"/>
        <v>-10735.897318140773</v>
      </c>
      <c r="O7" s="115">
        <f t="shared" si="1"/>
        <v>-11057.974237684995</v>
      </c>
      <c r="P7" s="115">
        <f t="shared" si="1"/>
        <v>-11389.713464815546</v>
      </c>
      <c r="Q7" s="115">
        <f t="shared" si="1"/>
        <v>-11731.404868760013</v>
      </c>
      <c r="R7" s="115">
        <f t="shared" si="1"/>
        <v>-12083.347014822813</v>
      </c>
      <c r="S7" s="115">
        <v>0</v>
      </c>
      <c r="T7" s="115">
        <v>0</v>
      </c>
      <c r="U7" s="115">
        <v>0</v>
      </c>
      <c r="V7" s="115">
        <v>0</v>
      </c>
      <c r="W7" s="116">
        <v>0</v>
      </c>
      <c r="X7" s="106"/>
      <c r="Y7" s="106"/>
      <c r="Z7" s="174">
        <v>-7988.5158653846165</v>
      </c>
      <c r="AA7" s="174">
        <v>-8228.1713413461548</v>
      </c>
      <c r="AB7" s="175">
        <v>-8475.0164815865392</v>
      </c>
      <c r="AC7" s="175">
        <v>-8729.266976034136</v>
      </c>
      <c r="AD7" s="175">
        <v>-8991.1449853151607</v>
      </c>
      <c r="AE7" s="175">
        <v>-9260.8793348746167</v>
      </c>
      <c r="AF7" s="175">
        <v>-9538.7057149208558</v>
      </c>
      <c r="AG7" s="175">
        <v>-9824.8668863684816</v>
      </c>
      <c r="AH7" s="175">
        <v>-10119.612892959536</v>
      </c>
      <c r="AI7" s="175">
        <v>-10423.201279748322</v>
      </c>
      <c r="AJ7" s="175">
        <v>-10735.897318140773</v>
      </c>
      <c r="AK7" s="175">
        <v>-11057.974237684995</v>
      </c>
      <c r="AL7" s="175">
        <v>-11389.713464815546</v>
      </c>
      <c r="AM7" s="175">
        <v>-11731.404868760013</v>
      </c>
      <c r="AN7" s="175">
        <v>-12083.347014822813</v>
      </c>
      <c r="AO7" s="175">
        <v>0</v>
      </c>
      <c r="AP7" s="175">
        <v>0</v>
      </c>
      <c r="AQ7" s="175">
        <v>0</v>
      </c>
      <c r="AR7" s="175">
        <v>0</v>
      </c>
      <c r="AS7" s="175">
        <v>0</v>
      </c>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row>
    <row r="8" spans="2:96" s="87" customFormat="1" ht="16">
      <c r="B8" s="117" t="s">
        <v>44</v>
      </c>
      <c r="C8" s="108"/>
      <c r="D8" s="173">
        <f>$C$3*Z8</f>
        <v>-18097.926682692309</v>
      </c>
      <c r="E8" s="118">
        <f t="shared" ref="E8:W8" si="2">$C$3*AA8</f>
        <v>-15488.625000000002</v>
      </c>
      <c r="F8" s="118">
        <f t="shared" si="2"/>
        <v>-15953.283750000002</v>
      </c>
      <c r="G8" s="118">
        <f t="shared" si="2"/>
        <v>-16431.882262500003</v>
      </c>
      <c r="H8" s="118">
        <f t="shared" si="2"/>
        <v>-16924.838730375006</v>
      </c>
      <c r="I8" s="118">
        <f t="shared" si="2"/>
        <v>-17432.583892286253</v>
      </c>
      <c r="J8" s="118">
        <f t="shared" si="2"/>
        <v>-17955.561409054841</v>
      </c>
      <c r="K8" s="118">
        <f t="shared" si="2"/>
        <v>-18494.228251326491</v>
      </c>
      <c r="L8" s="118">
        <f t="shared" si="2"/>
        <v>-19049.05509886628</v>
      </c>
      <c r="M8" s="119">
        <f t="shared" si="2"/>
        <v>-19620.526751832276</v>
      </c>
      <c r="N8" s="118">
        <f t="shared" si="2"/>
        <v>-20209.142554387246</v>
      </c>
      <c r="O8" s="118">
        <f t="shared" si="2"/>
        <v>-20815.416831018862</v>
      </c>
      <c r="P8" s="118">
        <f t="shared" si="2"/>
        <v>-21439.87933594943</v>
      </c>
      <c r="Q8" s="118">
        <f t="shared" si="2"/>
        <v>-22083.075716027903</v>
      </c>
      <c r="R8" s="118">
        <f t="shared" si="2"/>
        <v>-22745.567987508752</v>
      </c>
      <c r="S8" s="118">
        <f t="shared" si="2"/>
        <v>0</v>
      </c>
      <c r="T8" s="118">
        <f t="shared" si="2"/>
        <v>0</v>
      </c>
      <c r="U8" s="118">
        <f t="shared" si="2"/>
        <v>0</v>
      </c>
      <c r="V8" s="118">
        <f t="shared" si="2"/>
        <v>0</v>
      </c>
      <c r="W8" s="120">
        <f t="shared" si="2"/>
        <v>0</v>
      </c>
      <c r="X8" s="106"/>
      <c r="Y8" s="106"/>
      <c r="Z8" s="174">
        <v>-18097.926682692309</v>
      </c>
      <c r="AA8" s="174">
        <v>-15488.625000000002</v>
      </c>
      <c r="AB8" s="175">
        <v>-15953.283750000002</v>
      </c>
      <c r="AC8" s="175">
        <v>-16431.882262500003</v>
      </c>
      <c r="AD8" s="175">
        <v>-16924.838730375006</v>
      </c>
      <c r="AE8" s="175">
        <v>-17432.583892286253</v>
      </c>
      <c r="AF8" s="175">
        <v>-17955.561409054841</v>
      </c>
      <c r="AG8" s="175">
        <v>-18494.228251326491</v>
      </c>
      <c r="AH8" s="175">
        <v>-19049.05509886628</v>
      </c>
      <c r="AI8" s="175">
        <v>-19620.526751832276</v>
      </c>
      <c r="AJ8" s="175">
        <v>-20209.142554387246</v>
      </c>
      <c r="AK8" s="175">
        <v>-20815.416831018862</v>
      </c>
      <c r="AL8" s="175">
        <v>-21439.87933594943</v>
      </c>
      <c r="AM8" s="175">
        <v>-22083.075716027903</v>
      </c>
      <c r="AN8" s="175">
        <v>-22745.567987508752</v>
      </c>
      <c r="AO8" s="175">
        <v>0</v>
      </c>
      <c r="AP8" s="175">
        <v>0</v>
      </c>
      <c r="AQ8" s="175">
        <v>0</v>
      </c>
      <c r="AR8" s="175">
        <v>0</v>
      </c>
      <c r="AS8" s="175">
        <v>0</v>
      </c>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row>
    <row r="9" spans="2:96" s="87" customFormat="1" ht="16">
      <c r="B9" s="121" t="s">
        <v>45</v>
      </c>
      <c r="C9" s="122"/>
      <c r="D9" s="125">
        <f>D6+D7+D8</f>
        <v>116739.64331068919</v>
      </c>
      <c r="E9" s="123">
        <f t="shared" ref="E9:W9" si="3">E6+E7+E8</f>
        <v>138139.33490865387</v>
      </c>
      <c r="F9" s="123">
        <f t="shared" si="3"/>
        <v>142283.5149559135</v>
      </c>
      <c r="G9" s="123">
        <f t="shared" si="3"/>
        <v>146552.02040459088</v>
      </c>
      <c r="H9" s="123">
        <f t="shared" si="3"/>
        <v>150948.5810167286</v>
      </c>
      <c r="I9" s="123">
        <f t="shared" si="3"/>
        <v>155477.03844723044</v>
      </c>
      <c r="J9" s="123">
        <f t="shared" si="3"/>
        <v>160141.34960064737</v>
      </c>
      <c r="K9" s="123">
        <f t="shared" si="3"/>
        <v>164945.5900886668</v>
      </c>
      <c r="L9" s="123">
        <f t="shared" si="3"/>
        <v>169893.95779132683</v>
      </c>
      <c r="M9" s="124">
        <f t="shared" si="3"/>
        <v>174990.77652506661</v>
      </c>
      <c r="N9" s="125">
        <f t="shared" si="3"/>
        <v>180240.49982081863</v>
      </c>
      <c r="O9" s="123">
        <f t="shared" si="3"/>
        <v>185647.71481544318</v>
      </c>
      <c r="P9" s="123">
        <f t="shared" si="3"/>
        <v>191217.1462599065</v>
      </c>
      <c r="Q9" s="123">
        <f t="shared" si="3"/>
        <v>196953.66064770371</v>
      </c>
      <c r="R9" s="123">
        <f t="shared" si="3"/>
        <v>202862.27046713486</v>
      </c>
      <c r="S9" s="123">
        <f t="shared" si="3"/>
        <v>0</v>
      </c>
      <c r="T9" s="123">
        <f t="shared" si="3"/>
        <v>0</v>
      </c>
      <c r="U9" s="123">
        <f t="shared" si="3"/>
        <v>0</v>
      </c>
      <c r="V9" s="123">
        <f t="shared" si="3"/>
        <v>0</v>
      </c>
      <c r="W9" s="124">
        <f t="shared" si="3"/>
        <v>0</v>
      </c>
      <c r="X9" s="106"/>
      <c r="Y9" s="106"/>
      <c r="Z9" s="174">
        <v>116739.64331068919</v>
      </c>
      <c r="AA9" s="174">
        <v>138139.33490865387</v>
      </c>
      <c r="AB9" s="175">
        <v>142283.5149559135</v>
      </c>
      <c r="AC9" s="175">
        <v>146552.02040459088</v>
      </c>
      <c r="AD9" s="175">
        <v>150948.5810167286</v>
      </c>
      <c r="AE9" s="175">
        <v>155477.03844723044</v>
      </c>
      <c r="AF9" s="175">
        <v>160141.34960064737</v>
      </c>
      <c r="AG9" s="175">
        <v>164945.5900886668</v>
      </c>
      <c r="AH9" s="175">
        <v>169893.95779132683</v>
      </c>
      <c r="AI9" s="175">
        <v>174990.77652506661</v>
      </c>
      <c r="AJ9" s="175">
        <v>180240.49982081863</v>
      </c>
      <c r="AK9" s="175">
        <v>185647.71481544318</v>
      </c>
      <c r="AL9" s="175">
        <v>191217.1462599065</v>
      </c>
      <c r="AM9" s="175">
        <v>196953.66064770371</v>
      </c>
      <c r="AN9" s="175">
        <v>202862.27046713486</v>
      </c>
      <c r="AO9" s="175">
        <v>0</v>
      </c>
      <c r="AP9" s="175">
        <v>0</v>
      </c>
      <c r="AQ9" s="175">
        <v>0</v>
      </c>
      <c r="AR9" s="175">
        <v>0</v>
      </c>
      <c r="AS9" s="175">
        <v>0</v>
      </c>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row>
    <row r="10" spans="2:96" s="87" customFormat="1" ht="16">
      <c r="B10" s="126"/>
      <c r="C10" s="127"/>
      <c r="D10" s="128">
        <v>0</v>
      </c>
      <c r="E10" s="115">
        <v>0</v>
      </c>
      <c r="F10" s="115">
        <v>0</v>
      </c>
      <c r="G10" s="115">
        <v>0</v>
      </c>
      <c r="H10" s="115">
        <v>0</v>
      </c>
      <c r="I10" s="115">
        <v>0</v>
      </c>
      <c r="J10" s="115">
        <v>0</v>
      </c>
      <c r="K10" s="115">
        <v>0</v>
      </c>
      <c r="L10" s="115">
        <v>0</v>
      </c>
      <c r="M10" s="116">
        <v>0</v>
      </c>
      <c r="N10" s="128">
        <v>0</v>
      </c>
      <c r="O10" s="115">
        <v>0</v>
      </c>
      <c r="P10" s="115">
        <v>0</v>
      </c>
      <c r="Q10" s="115">
        <v>0</v>
      </c>
      <c r="R10" s="115">
        <v>0</v>
      </c>
      <c r="S10" s="115"/>
      <c r="T10" s="115"/>
      <c r="U10" s="115"/>
      <c r="V10" s="115"/>
      <c r="W10" s="116"/>
      <c r="X10" s="106"/>
      <c r="Y10" s="106"/>
      <c r="Z10" s="174">
        <v>0</v>
      </c>
      <c r="AA10" s="174">
        <v>0</v>
      </c>
      <c r="AB10" s="175">
        <v>0</v>
      </c>
      <c r="AC10" s="175">
        <v>0</v>
      </c>
      <c r="AD10" s="175">
        <v>0</v>
      </c>
      <c r="AE10" s="175">
        <v>0</v>
      </c>
      <c r="AF10" s="175">
        <v>0</v>
      </c>
      <c r="AG10" s="175">
        <v>0</v>
      </c>
      <c r="AH10" s="175">
        <v>0</v>
      </c>
      <c r="AI10" s="175">
        <v>0</v>
      </c>
      <c r="AJ10" s="175">
        <v>0</v>
      </c>
      <c r="AK10" s="175">
        <v>0</v>
      </c>
      <c r="AL10" s="175">
        <v>0</v>
      </c>
      <c r="AM10" s="175">
        <v>0</v>
      </c>
      <c r="AN10" s="175">
        <v>0</v>
      </c>
      <c r="AO10" s="175"/>
      <c r="AP10" s="175"/>
      <c r="AQ10" s="175"/>
      <c r="AR10" s="175"/>
      <c r="AS10" s="17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row>
    <row r="11" spans="2:96" s="87" customFormat="1" ht="16">
      <c r="B11" s="126" t="s">
        <v>46</v>
      </c>
      <c r="C11" s="127"/>
      <c r="D11" s="128">
        <v>-7325</v>
      </c>
      <c r="E11" s="115">
        <f>IF(E6=0,0,D11*(1.03))</f>
        <v>-7544.75</v>
      </c>
      <c r="F11" s="115">
        <f t="shared" ref="F11:W11" si="4">IF(F6=0,0,E11*(1.03))</f>
        <v>-7771.0925000000007</v>
      </c>
      <c r="G11" s="115">
        <f t="shared" si="4"/>
        <v>-8004.2252750000007</v>
      </c>
      <c r="H11" s="115">
        <f t="shared" si="4"/>
        <v>-8244.3520332500011</v>
      </c>
      <c r="I11" s="115">
        <f t="shared" si="4"/>
        <v>-8491.6825942475007</v>
      </c>
      <c r="J11" s="115">
        <f t="shared" si="4"/>
        <v>-8746.4330720749258</v>
      </c>
      <c r="K11" s="115">
        <f t="shared" si="4"/>
        <v>-9008.8260642371733</v>
      </c>
      <c r="L11" s="115">
        <f t="shared" si="4"/>
        <v>-9279.0908461642885</v>
      </c>
      <c r="M11" s="116">
        <f t="shared" si="4"/>
        <v>-9557.4635715492168</v>
      </c>
      <c r="N11" s="128">
        <f t="shared" si="4"/>
        <v>-9844.1874786956942</v>
      </c>
      <c r="O11" s="115">
        <f t="shared" si="4"/>
        <v>-10139.513103056564</v>
      </c>
      <c r="P11" s="115">
        <f t="shared" si="4"/>
        <v>-10443.698496148261</v>
      </c>
      <c r="Q11" s="115">
        <f t="shared" si="4"/>
        <v>-10757.009451032709</v>
      </c>
      <c r="R11" s="115">
        <f t="shared" si="4"/>
        <v>-11079.719734563691</v>
      </c>
      <c r="S11" s="115">
        <f t="shared" si="4"/>
        <v>0</v>
      </c>
      <c r="T11" s="115">
        <f t="shared" si="4"/>
        <v>0</v>
      </c>
      <c r="U11" s="115">
        <f t="shared" si="4"/>
        <v>0</v>
      </c>
      <c r="V11" s="115">
        <f t="shared" si="4"/>
        <v>0</v>
      </c>
      <c r="W11" s="116">
        <f t="shared" si="4"/>
        <v>0</v>
      </c>
      <c r="X11" s="106"/>
      <c r="Y11" s="106"/>
      <c r="Z11" s="174">
        <v>-5493.75</v>
      </c>
      <c r="AA11" s="174">
        <v>-7325</v>
      </c>
      <c r="AB11" s="175">
        <v>-7325</v>
      </c>
      <c r="AC11" s="175">
        <v>-7325</v>
      </c>
      <c r="AD11" s="175">
        <v>-7325</v>
      </c>
      <c r="AE11" s="175">
        <v>-7325</v>
      </c>
      <c r="AF11" s="175">
        <v>-7325</v>
      </c>
      <c r="AG11" s="175">
        <v>-7325</v>
      </c>
      <c r="AH11" s="175">
        <v>-7325</v>
      </c>
      <c r="AI11" s="175">
        <v>-7325</v>
      </c>
      <c r="AJ11" s="175">
        <v>-7325</v>
      </c>
      <c r="AK11" s="175">
        <v>-7325</v>
      </c>
      <c r="AL11" s="175">
        <v>-7325</v>
      </c>
      <c r="AM11" s="175">
        <v>-7325</v>
      </c>
      <c r="AN11" s="175">
        <v>-7325</v>
      </c>
      <c r="AO11" s="175">
        <v>0</v>
      </c>
      <c r="AP11" s="175">
        <v>0</v>
      </c>
      <c r="AQ11" s="175">
        <v>0</v>
      </c>
      <c r="AR11" s="175">
        <v>0</v>
      </c>
      <c r="AS11" s="175">
        <v>0</v>
      </c>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row>
    <row r="12" spans="2:96" s="87" customFormat="1" ht="16">
      <c r="B12" s="126" t="s">
        <v>47</v>
      </c>
      <c r="C12" s="127"/>
      <c r="D12" s="128">
        <v>-7500</v>
      </c>
      <c r="E12" s="115">
        <f>IF(E6=0,0,-7500)</f>
        <v>-7500</v>
      </c>
      <c r="F12" s="115">
        <f t="shared" ref="F12:W12" si="5">IF(F6=0,0,-7500)</f>
        <v>-7500</v>
      </c>
      <c r="G12" s="115">
        <f t="shared" si="5"/>
        <v>-7500</v>
      </c>
      <c r="H12" s="115">
        <f t="shared" si="5"/>
        <v>-7500</v>
      </c>
      <c r="I12" s="115">
        <f t="shared" si="5"/>
        <v>-7500</v>
      </c>
      <c r="J12" s="115">
        <f t="shared" si="5"/>
        <v>-7500</v>
      </c>
      <c r="K12" s="115">
        <f t="shared" si="5"/>
        <v>-7500</v>
      </c>
      <c r="L12" s="115">
        <f t="shared" si="5"/>
        <v>-7500</v>
      </c>
      <c r="M12" s="116">
        <f t="shared" si="5"/>
        <v>-7500</v>
      </c>
      <c r="N12" s="128">
        <f t="shared" si="5"/>
        <v>-7500</v>
      </c>
      <c r="O12" s="115">
        <f t="shared" si="5"/>
        <v>-7500</v>
      </c>
      <c r="P12" s="115">
        <f t="shared" si="5"/>
        <v>-7500</v>
      </c>
      <c r="Q12" s="115">
        <f t="shared" si="5"/>
        <v>-7500</v>
      </c>
      <c r="R12" s="115">
        <f t="shared" si="5"/>
        <v>-7500</v>
      </c>
      <c r="S12" s="115">
        <f t="shared" si="5"/>
        <v>0</v>
      </c>
      <c r="T12" s="115">
        <f t="shared" si="5"/>
        <v>0</v>
      </c>
      <c r="U12" s="115">
        <f t="shared" si="5"/>
        <v>0</v>
      </c>
      <c r="V12" s="115">
        <f t="shared" si="5"/>
        <v>0</v>
      </c>
      <c r="W12" s="116">
        <f t="shared" si="5"/>
        <v>0</v>
      </c>
      <c r="X12" s="106"/>
      <c r="Y12" s="106"/>
      <c r="Z12" s="174">
        <v>-7500</v>
      </c>
      <c r="AA12" s="174">
        <v>-7500</v>
      </c>
      <c r="AB12" s="175">
        <v>-7500</v>
      </c>
      <c r="AC12" s="175">
        <v>-7500</v>
      </c>
      <c r="AD12" s="175">
        <v>-7500</v>
      </c>
      <c r="AE12" s="175">
        <v>-7500</v>
      </c>
      <c r="AF12" s="175">
        <v>-7500</v>
      </c>
      <c r="AG12" s="175">
        <v>-7500</v>
      </c>
      <c r="AH12" s="175">
        <v>-7500</v>
      </c>
      <c r="AI12" s="175">
        <v>-7500</v>
      </c>
      <c r="AJ12" s="175">
        <v>-7500</v>
      </c>
      <c r="AK12" s="175">
        <v>-7500</v>
      </c>
      <c r="AL12" s="175">
        <v>-7500</v>
      </c>
      <c r="AM12" s="175">
        <v>-7500</v>
      </c>
      <c r="AN12" s="175">
        <v>-7500</v>
      </c>
      <c r="AO12" s="175">
        <v>0</v>
      </c>
      <c r="AP12" s="175">
        <v>0</v>
      </c>
      <c r="AQ12" s="175">
        <v>0</v>
      </c>
      <c r="AR12" s="175">
        <v>0</v>
      </c>
      <c r="AS12" s="175">
        <v>0</v>
      </c>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row>
    <row r="13" spans="2:96" s="87" customFormat="1" ht="16">
      <c r="B13" s="126" t="s">
        <v>48</v>
      </c>
      <c r="C13" s="127"/>
      <c r="D13" s="128">
        <v>-1000</v>
      </c>
      <c r="E13" s="115">
        <f>IF(E6=0,0,D13*(1.03))</f>
        <v>-1030</v>
      </c>
      <c r="F13" s="115">
        <f t="shared" ref="F13:W13" si="6">IF(F6=0,0,E13*(1.03))</f>
        <v>-1060.9000000000001</v>
      </c>
      <c r="G13" s="115">
        <f t="shared" si="6"/>
        <v>-1092.7270000000001</v>
      </c>
      <c r="H13" s="115">
        <f t="shared" si="6"/>
        <v>-1125.50881</v>
      </c>
      <c r="I13" s="115">
        <f t="shared" si="6"/>
        <v>-1159.2740743000002</v>
      </c>
      <c r="J13" s="115">
        <f t="shared" si="6"/>
        <v>-1194.0522965290002</v>
      </c>
      <c r="K13" s="115">
        <f t="shared" si="6"/>
        <v>-1229.8738654248702</v>
      </c>
      <c r="L13" s="115">
        <f t="shared" si="6"/>
        <v>-1266.7700813876163</v>
      </c>
      <c r="M13" s="116">
        <f t="shared" si="6"/>
        <v>-1304.7731838292448</v>
      </c>
      <c r="N13" s="128">
        <f t="shared" si="6"/>
        <v>-1343.9163793441221</v>
      </c>
      <c r="O13" s="115">
        <f t="shared" si="6"/>
        <v>-1384.2338707244458</v>
      </c>
      <c r="P13" s="115">
        <f t="shared" si="6"/>
        <v>-1425.7608868461791</v>
      </c>
      <c r="Q13" s="115">
        <f t="shared" si="6"/>
        <v>-1468.5337134515646</v>
      </c>
      <c r="R13" s="115">
        <f t="shared" si="6"/>
        <v>-1512.5897248551116</v>
      </c>
      <c r="S13" s="115">
        <f t="shared" si="6"/>
        <v>0</v>
      </c>
      <c r="T13" s="115">
        <f t="shared" si="6"/>
        <v>0</v>
      </c>
      <c r="U13" s="115">
        <f t="shared" si="6"/>
        <v>0</v>
      </c>
      <c r="V13" s="115">
        <f t="shared" si="6"/>
        <v>0</v>
      </c>
      <c r="W13" s="116">
        <f t="shared" si="6"/>
        <v>0</v>
      </c>
      <c r="X13" s="106"/>
      <c r="Y13" s="106"/>
      <c r="Z13" s="174">
        <v>-1000</v>
      </c>
      <c r="AA13" s="174">
        <v>-1000</v>
      </c>
      <c r="AB13" s="175">
        <v>-1000</v>
      </c>
      <c r="AC13" s="175">
        <v>-1000</v>
      </c>
      <c r="AD13" s="175">
        <v>-1000</v>
      </c>
      <c r="AE13" s="175">
        <v>-1000</v>
      </c>
      <c r="AF13" s="175">
        <v>-1000</v>
      </c>
      <c r="AG13" s="175">
        <v>-1000</v>
      </c>
      <c r="AH13" s="175">
        <v>-1000</v>
      </c>
      <c r="AI13" s="175">
        <v>-1000</v>
      </c>
      <c r="AJ13" s="175">
        <v>-1000</v>
      </c>
      <c r="AK13" s="175">
        <v>-1000</v>
      </c>
      <c r="AL13" s="175">
        <v>-1000</v>
      </c>
      <c r="AM13" s="175">
        <v>-1000</v>
      </c>
      <c r="AN13" s="175">
        <v>-1000</v>
      </c>
      <c r="AO13" s="175">
        <v>0</v>
      </c>
      <c r="AP13" s="175">
        <v>0</v>
      </c>
      <c r="AQ13" s="175">
        <v>0</v>
      </c>
      <c r="AR13" s="175">
        <v>0</v>
      </c>
      <c r="AS13" s="175">
        <v>0</v>
      </c>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row>
    <row r="14" spans="2:96" s="87" customFormat="1" ht="16">
      <c r="B14" s="126" t="s">
        <v>49</v>
      </c>
      <c r="C14" s="127"/>
      <c r="D14" s="128">
        <v>-14512.5</v>
      </c>
      <c r="E14" s="115">
        <f>IF(E6=0,0,D14*(1.03))</f>
        <v>-14947.875</v>
      </c>
      <c r="F14" s="115">
        <f t="shared" ref="F14:W14" si="7">IF(F6=0,0,E14*(1.03))</f>
        <v>-15396.311250000001</v>
      </c>
      <c r="G14" s="115">
        <f t="shared" si="7"/>
        <v>-15858.200587500001</v>
      </c>
      <c r="H14" s="115">
        <f t="shared" si="7"/>
        <v>-16333.946605125002</v>
      </c>
      <c r="I14" s="115">
        <f t="shared" si="7"/>
        <v>-16823.965003278754</v>
      </c>
      <c r="J14" s="115">
        <f t="shared" si="7"/>
        <v>-17328.683953377116</v>
      </c>
      <c r="K14" s="115">
        <f t="shared" si="7"/>
        <v>-17848.544471978432</v>
      </c>
      <c r="L14" s="115">
        <f t="shared" si="7"/>
        <v>-18384.000806137785</v>
      </c>
      <c r="M14" s="116">
        <f t="shared" si="7"/>
        <v>-18935.520830321919</v>
      </c>
      <c r="N14" s="128">
        <f t="shared" si="7"/>
        <v>-19503.586455231576</v>
      </c>
      <c r="O14" s="115">
        <f t="shared" si="7"/>
        <v>-20088.694048888523</v>
      </c>
      <c r="P14" s="115">
        <f t="shared" si="7"/>
        <v>-20691.354870355179</v>
      </c>
      <c r="Q14" s="115">
        <f t="shared" si="7"/>
        <v>-21312.095516465833</v>
      </c>
      <c r="R14" s="115">
        <f t="shared" si="7"/>
        <v>-21951.458381959808</v>
      </c>
      <c r="S14" s="115">
        <f t="shared" si="7"/>
        <v>0</v>
      </c>
      <c r="T14" s="115">
        <f t="shared" si="7"/>
        <v>0</v>
      </c>
      <c r="U14" s="115">
        <f t="shared" si="7"/>
        <v>0</v>
      </c>
      <c r="V14" s="115">
        <f t="shared" si="7"/>
        <v>0</v>
      </c>
      <c r="W14" s="116">
        <f t="shared" si="7"/>
        <v>0</v>
      </c>
      <c r="X14" s="106"/>
      <c r="Y14" s="106"/>
      <c r="Z14" s="174">
        <v>-14512.5</v>
      </c>
      <c r="AA14" s="174">
        <v>-19350</v>
      </c>
      <c r="AB14" s="175">
        <v>-19350</v>
      </c>
      <c r="AC14" s="175">
        <v>-19350</v>
      </c>
      <c r="AD14" s="175">
        <v>-19350</v>
      </c>
      <c r="AE14" s="175">
        <v>-19350</v>
      </c>
      <c r="AF14" s="175">
        <v>-19350</v>
      </c>
      <c r="AG14" s="175">
        <v>-19350</v>
      </c>
      <c r="AH14" s="175">
        <v>-19350</v>
      </c>
      <c r="AI14" s="175">
        <v>-19350</v>
      </c>
      <c r="AJ14" s="175">
        <v>-19350</v>
      </c>
      <c r="AK14" s="175">
        <v>-19350</v>
      </c>
      <c r="AL14" s="175">
        <v>-19350</v>
      </c>
      <c r="AM14" s="175">
        <v>-19350</v>
      </c>
      <c r="AN14" s="175">
        <v>-19350</v>
      </c>
      <c r="AO14" s="175">
        <v>0</v>
      </c>
      <c r="AP14" s="175">
        <v>0</v>
      </c>
      <c r="AQ14" s="175">
        <v>0</v>
      </c>
      <c r="AR14" s="175">
        <v>0</v>
      </c>
      <c r="AS14" s="175">
        <v>0</v>
      </c>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row>
    <row r="15" spans="2:96" s="87" customFormat="1" ht="16">
      <c r="B15" s="126"/>
      <c r="C15" s="127"/>
      <c r="D15" s="128">
        <v>0</v>
      </c>
      <c r="E15" s="115">
        <v>0</v>
      </c>
      <c r="F15" s="115">
        <v>0</v>
      </c>
      <c r="G15" s="115">
        <v>0</v>
      </c>
      <c r="H15" s="115">
        <v>0</v>
      </c>
      <c r="I15" s="115">
        <v>0</v>
      </c>
      <c r="J15" s="115">
        <v>0</v>
      </c>
      <c r="K15" s="115">
        <v>0</v>
      </c>
      <c r="L15" s="115">
        <v>0</v>
      </c>
      <c r="M15" s="116">
        <v>0</v>
      </c>
      <c r="N15" s="128">
        <v>0</v>
      </c>
      <c r="O15" s="115">
        <v>0</v>
      </c>
      <c r="P15" s="115">
        <v>0</v>
      </c>
      <c r="Q15" s="115">
        <v>0</v>
      </c>
      <c r="R15" s="115">
        <v>0</v>
      </c>
      <c r="S15" s="115"/>
      <c r="T15" s="115"/>
      <c r="U15" s="115"/>
      <c r="V15" s="115"/>
      <c r="W15" s="116"/>
      <c r="X15" s="106"/>
      <c r="Y15" s="106"/>
      <c r="Z15" s="174">
        <v>0</v>
      </c>
      <c r="AA15" s="174">
        <v>0</v>
      </c>
      <c r="AB15" s="175">
        <v>0</v>
      </c>
      <c r="AC15" s="175">
        <v>0</v>
      </c>
      <c r="AD15" s="175">
        <v>0</v>
      </c>
      <c r="AE15" s="175">
        <v>0</v>
      </c>
      <c r="AF15" s="175">
        <v>0</v>
      </c>
      <c r="AG15" s="175">
        <v>0</v>
      </c>
      <c r="AH15" s="175">
        <v>0</v>
      </c>
      <c r="AI15" s="175">
        <v>0</v>
      </c>
      <c r="AJ15" s="175">
        <v>0</v>
      </c>
      <c r="AK15" s="175">
        <v>0</v>
      </c>
      <c r="AL15" s="175">
        <v>0</v>
      </c>
      <c r="AM15" s="175">
        <v>0</v>
      </c>
      <c r="AN15" s="175">
        <v>0</v>
      </c>
      <c r="AO15" s="175"/>
      <c r="AP15" s="175"/>
      <c r="AQ15" s="175"/>
      <c r="AR15" s="175"/>
      <c r="AS15" s="17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row>
    <row r="16" spans="2:96" s="87" customFormat="1" ht="16">
      <c r="B16" s="129" t="s">
        <v>50</v>
      </c>
      <c r="C16" s="130"/>
      <c r="D16" s="125">
        <f>D9+SUM(D11:D15)</f>
        <v>86402.143310689193</v>
      </c>
      <c r="E16" s="123">
        <f t="shared" ref="E16:W16" si="8">E9+SUM(E11:E15)</f>
        <v>107116.70990865387</v>
      </c>
      <c r="F16" s="123">
        <f t="shared" si="8"/>
        <v>110555.21120591351</v>
      </c>
      <c r="G16" s="123">
        <f t="shared" si="8"/>
        <v>114096.86754209088</v>
      </c>
      <c r="H16" s="123">
        <f t="shared" si="8"/>
        <v>117744.77356835359</v>
      </c>
      <c r="I16" s="123">
        <f t="shared" si="8"/>
        <v>121502.1167754042</v>
      </c>
      <c r="J16" s="123">
        <f t="shared" si="8"/>
        <v>125372.18027866633</v>
      </c>
      <c r="K16" s="123">
        <f t="shared" si="8"/>
        <v>129358.34568702632</v>
      </c>
      <c r="L16" s="123">
        <f t="shared" si="8"/>
        <v>133464.09605763713</v>
      </c>
      <c r="M16" s="124">
        <f t="shared" si="8"/>
        <v>137693.01893936621</v>
      </c>
      <c r="N16" s="125">
        <f t="shared" si="8"/>
        <v>142048.80950754724</v>
      </c>
      <c r="O16" s="123">
        <f t="shared" si="8"/>
        <v>146535.27379277366</v>
      </c>
      <c r="P16" s="123">
        <f t="shared" si="8"/>
        <v>151156.33200655688</v>
      </c>
      <c r="Q16" s="123">
        <f t="shared" si="8"/>
        <v>155916.02196675359</v>
      </c>
      <c r="R16" s="123">
        <f t="shared" si="8"/>
        <v>160818.50262575626</v>
      </c>
      <c r="S16" s="123">
        <f t="shared" si="8"/>
        <v>0</v>
      </c>
      <c r="T16" s="123">
        <f t="shared" si="8"/>
        <v>0</v>
      </c>
      <c r="U16" s="123">
        <f t="shared" si="8"/>
        <v>0</v>
      </c>
      <c r="V16" s="123">
        <f t="shared" si="8"/>
        <v>0</v>
      </c>
      <c r="W16" s="124">
        <f t="shared" si="8"/>
        <v>0</v>
      </c>
      <c r="X16" s="106"/>
      <c r="Y16" s="106"/>
      <c r="Z16" s="174">
        <v>88233.393310689193</v>
      </c>
      <c r="AA16" s="174">
        <v>102964.33490865387</v>
      </c>
      <c r="AB16" s="175">
        <v>107108.5149559135</v>
      </c>
      <c r="AC16" s="175">
        <v>111377.02040459088</v>
      </c>
      <c r="AD16" s="175">
        <v>115773.5810167286</v>
      </c>
      <c r="AE16" s="175">
        <v>120302.03844723044</v>
      </c>
      <c r="AF16" s="175">
        <v>124966.34960064737</v>
      </c>
      <c r="AG16" s="175">
        <v>129770.5900886668</v>
      </c>
      <c r="AH16" s="175">
        <v>134718.95779132683</v>
      </c>
      <c r="AI16" s="175">
        <v>139815.77652506661</v>
      </c>
      <c r="AJ16" s="175">
        <v>145065.49982081863</v>
      </c>
      <c r="AK16" s="175">
        <v>150472.71481544318</v>
      </c>
      <c r="AL16" s="175">
        <v>156042.1462599065</v>
      </c>
      <c r="AM16" s="175">
        <v>161778.66064770371</v>
      </c>
      <c r="AN16" s="175">
        <v>167687.27046713486</v>
      </c>
      <c r="AO16" s="175">
        <v>0</v>
      </c>
      <c r="AP16" s="175">
        <v>0</v>
      </c>
      <c r="AQ16" s="175">
        <v>0</v>
      </c>
      <c r="AR16" s="175">
        <v>0</v>
      </c>
      <c r="AS16" s="175">
        <v>0</v>
      </c>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row>
    <row r="17" spans="1:96" s="87" customFormat="1" ht="16">
      <c r="B17" s="126" t="s">
        <v>51</v>
      </c>
      <c r="C17" s="127"/>
      <c r="D17" s="132">
        <v>0</v>
      </c>
      <c r="E17" s="131">
        <v>0</v>
      </c>
      <c r="F17" s="131">
        <v>0</v>
      </c>
      <c r="G17" s="131">
        <v>0</v>
      </c>
      <c r="H17" s="131">
        <v>0</v>
      </c>
      <c r="I17" s="131">
        <v>0</v>
      </c>
      <c r="J17" s="131">
        <v>0</v>
      </c>
      <c r="K17" s="131">
        <v>0</v>
      </c>
      <c r="L17" s="131">
        <v>0</v>
      </c>
      <c r="M17" s="119">
        <v>0</v>
      </c>
      <c r="N17" s="132">
        <v>0</v>
      </c>
      <c r="O17" s="131">
        <v>0</v>
      </c>
      <c r="P17" s="131">
        <v>0</v>
      </c>
      <c r="Q17" s="131">
        <v>0</v>
      </c>
      <c r="R17" s="131">
        <f>-C18*(1.03)^15</f>
        <v>2282422.2653201199</v>
      </c>
      <c r="S17" s="131">
        <v>0</v>
      </c>
      <c r="T17" s="131">
        <v>0</v>
      </c>
      <c r="U17" s="131">
        <v>0</v>
      </c>
      <c r="V17" s="131">
        <v>0</v>
      </c>
      <c r="W17" s="119">
        <v>0</v>
      </c>
      <c r="X17" s="106"/>
      <c r="Y17" s="106"/>
      <c r="Z17" s="174">
        <v>0</v>
      </c>
      <c r="AA17" s="174">
        <v>0</v>
      </c>
      <c r="AB17" s="175">
        <v>0</v>
      </c>
      <c r="AC17" s="175">
        <v>0</v>
      </c>
      <c r="AD17" s="175">
        <v>0</v>
      </c>
      <c r="AE17" s="175">
        <v>0</v>
      </c>
      <c r="AF17" s="175">
        <v>0</v>
      </c>
      <c r="AG17" s="175">
        <v>0</v>
      </c>
      <c r="AH17" s="175">
        <v>0</v>
      </c>
      <c r="AI17" s="175">
        <v>0</v>
      </c>
      <c r="AJ17" s="175">
        <v>0</v>
      </c>
      <c r="AK17" s="175">
        <v>0</v>
      </c>
      <c r="AL17" s="175">
        <v>0</v>
      </c>
      <c r="AM17" s="175">
        <v>0</v>
      </c>
      <c r="AN17" s="175">
        <v>2282422.2653201199</v>
      </c>
      <c r="AO17" s="175">
        <v>0</v>
      </c>
      <c r="AP17" s="175">
        <v>0</v>
      </c>
      <c r="AQ17" s="175">
        <v>0</v>
      </c>
      <c r="AR17" s="175">
        <v>0</v>
      </c>
      <c r="AS17" s="175">
        <v>0</v>
      </c>
      <c r="BG17" s="85"/>
      <c r="BH17" s="85"/>
      <c r="BI17" s="85"/>
      <c r="BJ17" s="85"/>
      <c r="BK17" s="85"/>
      <c r="BL17" s="85"/>
      <c r="BM17" s="85"/>
      <c r="BN17" s="85"/>
      <c r="BO17" s="85"/>
      <c r="BP17" s="85"/>
      <c r="BQ17" s="85"/>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row>
    <row r="18" spans="1:96" s="87" customFormat="1" ht="16">
      <c r="B18" s="129" t="s">
        <v>52</v>
      </c>
      <c r="C18" s="144">
        <v>-1465000</v>
      </c>
      <c r="D18" s="125">
        <f>D16+D17</f>
        <v>86402.143310689193</v>
      </c>
      <c r="E18" s="123">
        <f t="shared" ref="E18:W18" si="9">E16+E17</f>
        <v>107116.70990865387</v>
      </c>
      <c r="F18" s="123">
        <f t="shared" si="9"/>
        <v>110555.21120591351</v>
      </c>
      <c r="G18" s="123">
        <f t="shared" si="9"/>
        <v>114096.86754209088</v>
      </c>
      <c r="H18" s="123">
        <f t="shared" si="9"/>
        <v>117744.77356835359</v>
      </c>
      <c r="I18" s="123">
        <f t="shared" si="9"/>
        <v>121502.1167754042</v>
      </c>
      <c r="J18" s="123">
        <f t="shared" si="9"/>
        <v>125372.18027866633</v>
      </c>
      <c r="K18" s="123">
        <f t="shared" si="9"/>
        <v>129358.34568702632</v>
      </c>
      <c r="L18" s="123">
        <f t="shared" si="9"/>
        <v>133464.09605763713</v>
      </c>
      <c r="M18" s="124">
        <f t="shared" si="9"/>
        <v>137693.01893936621</v>
      </c>
      <c r="N18" s="125">
        <f t="shared" si="9"/>
        <v>142048.80950754724</v>
      </c>
      <c r="O18" s="123">
        <f t="shared" si="9"/>
        <v>146535.27379277366</v>
      </c>
      <c r="P18" s="123">
        <f t="shared" si="9"/>
        <v>151156.33200655688</v>
      </c>
      <c r="Q18" s="123">
        <f t="shared" si="9"/>
        <v>155916.02196675359</v>
      </c>
      <c r="R18" s="123">
        <f t="shared" si="9"/>
        <v>2443240.7679458763</v>
      </c>
      <c r="S18" s="123">
        <f t="shared" si="9"/>
        <v>0</v>
      </c>
      <c r="T18" s="123">
        <f t="shared" si="9"/>
        <v>0</v>
      </c>
      <c r="U18" s="123">
        <f t="shared" si="9"/>
        <v>0</v>
      </c>
      <c r="V18" s="123">
        <f t="shared" si="9"/>
        <v>0</v>
      </c>
      <c r="W18" s="124">
        <f t="shared" si="9"/>
        <v>0</v>
      </c>
      <c r="X18" s="106"/>
      <c r="Y18" s="106"/>
      <c r="Z18" s="174">
        <v>88233.393310689193</v>
      </c>
      <c r="AA18" s="174">
        <v>102964.33490865387</v>
      </c>
      <c r="AB18" s="175">
        <v>107108.5149559135</v>
      </c>
      <c r="AC18" s="175">
        <v>111377.02040459088</v>
      </c>
      <c r="AD18" s="175">
        <v>115773.5810167286</v>
      </c>
      <c r="AE18" s="175">
        <v>120302.03844723044</v>
      </c>
      <c r="AF18" s="175">
        <v>124966.34960064737</v>
      </c>
      <c r="AG18" s="175">
        <v>129770.5900886668</v>
      </c>
      <c r="AH18" s="175">
        <v>134718.95779132683</v>
      </c>
      <c r="AI18" s="175">
        <v>139815.77652506661</v>
      </c>
      <c r="AJ18" s="175">
        <v>145065.49982081863</v>
      </c>
      <c r="AK18" s="175">
        <v>150472.71481544318</v>
      </c>
      <c r="AL18" s="175">
        <v>156042.1462599065</v>
      </c>
      <c r="AM18" s="175">
        <v>161778.66064770371</v>
      </c>
      <c r="AN18" s="175">
        <v>2450109.5357872546</v>
      </c>
      <c r="AO18" s="175">
        <v>0</v>
      </c>
      <c r="AP18" s="175">
        <v>0</v>
      </c>
      <c r="AQ18" s="175">
        <v>0</v>
      </c>
      <c r="AR18" s="175">
        <v>0</v>
      </c>
      <c r="AS18" s="175">
        <v>0</v>
      </c>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row>
    <row r="19" spans="1:96" s="87" customFormat="1" ht="16">
      <c r="B19" s="126"/>
      <c r="C19" s="127"/>
      <c r="D19" s="128">
        <v>0</v>
      </c>
      <c r="E19" s="115">
        <v>0</v>
      </c>
      <c r="F19" s="115">
        <v>0</v>
      </c>
      <c r="G19" s="115">
        <v>0</v>
      </c>
      <c r="H19" s="115">
        <v>0</v>
      </c>
      <c r="I19" s="115">
        <v>0</v>
      </c>
      <c r="J19" s="115">
        <v>0</v>
      </c>
      <c r="K19" s="115">
        <v>0</v>
      </c>
      <c r="L19" s="115">
        <v>0</v>
      </c>
      <c r="M19" s="116">
        <v>0</v>
      </c>
      <c r="N19" s="128">
        <v>0</v>
      </c>
      <c r="O19" s="115">
        <v>0</v>
      </c>
      <c r="P19" s="115">
        <v>0</v>
      </c>
      <c r="Q19" s="115">
        <v>0</v>
      </c>
      <c r="R19" s="115">
        <v>0</v>
      </c>
      <c r="S19" s="115"/>
      <c r="T19" s="115"/>
      <c r="U19" s="115"/>
      <c r="V19" s="115"/>
      <c r="W19" s="116"/>
      <c r="X19" s="106"/>
      <c r="Y19" s="106"/>
      <c r="Z19" s="174">
        <v>0</v>
      </c>
      <c r="AA19" s="174">
        <v>0</v>
      </c>
      <c r="AB19" s="175">
        <v>0</v>
      </c>
      <c r="AC19" s="175">
        <v>0</v>
      </c>
      <c r="AD19" s="175">
        <v>0</v>
      </c>
      <c r="AE19" s="175">
        <v>0</v>
      </c>
      <c r="AF19" s="175">
        <v>0</v>
      </c>
      <c r="AG19" s="175">
        <v>0</v>
      </c>
      <c r="AH19" s="175">
        <v>0</v>
      </c>
      <c r="AI19" s="175">
        <v>0</v>
      </c>
      <c r="AJ19" s="175">
        <v>0</v>
      </c>
      <c r="AK19" s="175">
        <v>0</v>
      </c>
      <c r="AL19" s="175">
        <v>0</v>
      </c>
      <c r="AM19" s="175">
        <v>0</v>
      </c>
      <c r="AN19" s="175">
        <v>0</v>
      </c>
      <c r="AO19" s="175"/>
      <c r="AP19" s="175"/>
      <c r="AQ19" s="175"/>
      <c r="AR19" s="175"/>
      <c r="AS19" s="17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row>
    <row r="20" spans="1:96" s="87" customFormat="1" ht="16">
      <c r="B20" s="126" t="s">
        <v>53</v>
      </c>
      <c r="C20" s="127"/>
      <c r="D20" s="128">
        <v>0</v>
      </c>
      <c r="E20" s="115">
        <v>0</v>
      </c>
      <c r="F20" s="115">
        <v>0</v>
      </c>
      <c r="G20" s="115">
        <v>0</v>
      </c>
      <c r="H20" s="115">
        <v>0</v>
      </c>
      <c r="I20" s="115">
        <v>0</v>
      </c>
      <c r="J20" s="115">
        <v>0</v>
      </c>
      <c r="K20" s="115">
        <v>0</v>
      </c>
      <c r="L20" s="115">
        <v>0</v>
      </c>
      <c r="M20" s="116">
        <v>0</v>
      </c>
      <c r="N20" s="128">
        <v>0</v>
      </c>
      <c r="O20" s="115">
        <v>0</v>
      </c>
      <c r="P20" s="115">
        <v>0</v>
      </c>
      <c r="Q20" s="115">
        <v>0</v>
      </c>
      <c r="R20" s="115">
        <v>0</v>
      </c>
      <c r="S20" s="115"/>
      <c r="T20" s="115"/>
      <c r="U20" s="115"/>
      <c r="V20" s="115"/>
      <c r="W20" s="116"/>
      <c r="X20" s="106"/>
      <c r="Y20" s="106"/>
      <c r="Z20" s="174">
        <v>0</v>
      </c>
      <c r="AA20" s="174">
        <v>0</v>
      </c>
      <c r="AB20" s="175">
        <v>0</v>
      </c>
      <c r="AC20" s="175">
        <v>0</v>
      </c>
      <c r="AD20" s="175">
        <v>0</v>
      </c>
      <c r="AE20" s="175">
        <v>0</v>
      </c>
      <c r="AF20" s="175">
        <v>0</v>
      </c>
      <c r="AG20" s="175">
        <v>0</v>
      </c>
      <c r="AH20" s="175">
        <v>0</v>
      </c>
      <c r="AI20" s="175">
        <v>0</v>
      </c>
      <c r="AJ20" s="175">
        <v>0</v>
      </c>
      <c r="AK20" s="175">
        <v>0</v>
      </c>
      <c r="AL20" s="175">
        <v>0</v>
      </c>
      <c r="AM20" s="175">
        <v>0</v>
      </c>
      <c r="AN20" s="175">
        <v>0</v>
      </c>
      <c r="AO20" s="175"/>
      <c r="AP20" s="175"/>
      <c r="AQ20" s="175"/>
      <c r="AR20" s="175"/>
      <c r="AS20" s="17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row>
    <row r="21" spans="1:96" s="87" customFormat="1" ht="16">
      <c r="B21" s="126" t="s">
        <v>54</v>
      </c>
      <c r="C21" s="127"/>
      <c r="D21" s="128">
        <v>36281.996947828877</v>
      </c>
      <c r="E21" s="115">
        <v>35509.274875664458</v>
      </c>
      <c r="F21" s="115">
        <v>34697.018875753005</v>
      </c>
      <c r="G21" s="115">
        <v>33843.206317320262</v>
      </c>
      <c r="H21" s="115">
        <v>32945.711087962838</v>
      </c>
      <c r="I21" s="115">
        <v>32002.298299331684</v>
      </c>
      <c r="J21" s="115">
        <v>31010.618721948267</v>
      </c>
      <c r="K21" s="115">
        <v>29968.20293529535</v>
      </c>
      <c r="L21" s="115">
        <v>28872.455178615393</v>
      </c>
      <c r="M21" s="116">
        <v>27720.646887104042</v>
      </c>
      <c r="N21" s="128">
        <v>26509.909897403053</v>
      </c>
      <c r="O21" s="115">
        <v>25237.229305473345</v>
      </c>
      <c r="P21" s="115">
        <v>23899.435959063259</v>
      </c>
      <c r="Q21" s="115">
        <v>22493.198566077277</v>
      </c>
      <c r="R21" s="115">
        <v>21015.015399193875</v>
      </c>
      <c r="S21" s="115">
        <v>0</v>
      </c>
      <c r="T21" s="115">
        <v>0</v>
      </c>
      <c r="U21" s="115">
        <v>0</v>
      </c>
      <c r="V21" s="115">
        <v>0</v>
      </c>
      <c r="W21" s="116">
        <v>0</v>
      </c>
      <c r="X21" s="106"/>
      <c r="Y21" s="106"/>
      <c r="Z21" s="174">
        <v>36281.996947828877</v>
      </c>
      <c r="AA21" s="174">
        <v>35509.274875664458</v>
      </c>
      <c r="AB21" s="175">
        <v>34697.018875753005</v>
      </c>
      <c r="AC21" s="175">
        <v>33843.206317320262</v>
      </c>
      <c r="AD21" s="175">
        <v>32945.711087962838</v>
      </c>
      <c r="AE21" s="175">
        <v>32002.298299331684</v>
      </c>
      <c r="AF21" s="175">
        <v>31010.618721948267</v>
      </c>
      <c r="AG21" s="175">
        <v>29968.20293529535</v>
      </c>
      <c r="AH21" s="175">
        <v>28872.455178615393</v>
      </c>
      <c r="AI21" s="175">
        <v>27720.646887104042</v>
      </c>
      <c r="AJ21" s="175">
        <v>26509.909897403053</v>
      </c>
      <c r="AK21" s="175">
        <v>25237.229305473345</v>
      </c>
      <c r="AL21" s="175">
        <v>23899.435959063259</v>
      </c>
      <c r="AM21" s="175">
        <v>22493.198566077277</v>
      </c>
      <c r="AN21" s="175">
        <v>21015.015399193875</v>
      </c>
      <c r="AO21" s="175">
        <v>0</v>
      </c>
      <c r="AP21" s="175">
        <v>0</v>
      </c>
      <c r="AQ21" s="175">
        <v>0</v>
      </c>
      <c r="AR21" s="175">
        <v>0</v>
      </c>
      <c r="AS21" s="175">
        <v>0</v>
      </c>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row>
    <row r="22" spans="1:96" s="87" customFormat="1" ht="16">
      <c r="B22" s="126" t="s">
        <v>55</v>
      </c>
      <c r="C22" s="98"/>
      <c r="D22" s="128">
        <v>15103.467700722489</v>
      </c>
      <c r="E22" s="115">
        <v>15876.189772886906</v>
      </c>
      <c r="F22" s="115">
        <v>16688.445772798357</v>
      </c>
      <c r="G22" s="115">
        <v>17542.258331231104</v>
      </c>
      <c r="H22" s="115">
        <v>18439.753560588528</v>
      </c>
      <c r="I22" s="115">
        <v>19383.166349219679</v>
      </c>
      <c r="J22" s="115">
        <v>20374.845926603106</v>
      </c>
      <c r="K22" s="115">
        <v>21417.261713256023</v>
      </c>
      <c r="L22" s="115">
        <v>22513.009469935976</v>
      </c>
      <c r="M22" s="116">
        <v>23664.817761447328</v>
      </c>
      <c r="N22" s="128">
        <v>24875.554751148316</v>
      </c>
      <c r="O22" s="115">
        <v>26148.235343078024</v>
      </c>
      <c r="P22" s="115">
        <v>27486.028689488106</v>
      </c>
      <c r="Q22" s="115">
        <v>28892.266082474089</v>
      </c>
      <c r="R22" s="115">
        <v>30370.449249357494</v>
      </c>
      <c r="S22" s="115">
        <v>0</v>
      </c>
      <c r="T22" s="115">
        <v>0</v>
      </c>
      <c r="U22" s="115">
        <v>0</v>
      </c>
      <c r="V22" s="115">
        <v>0</v>
      </c>
      <c r="W22" s="116">
        <v>0</v>
      </c>
      <c r="X22" s="106"/>
      <c r="Y22" s="106"/>
      <c r="Z22" s="174">
        <v>15103.467700722489</v>
      </c>
      <c r="AA22" s="174">
        <v>15876.189772886906</v>
      </c>
      <c r="AB22" s="175">
        <v>16688.445772798357</v>
      </c>
      <c r="AC22" s="175">
        <v>17542.258331231104</v>
      </c>
      <c r="AD22" s="175">
        <v>18439.753560588528</v>
      </c>
      <c r="AE22" s="175">
        <v>19383.166349219679</v>
      </c>
      <c r="AF22" s="175">
        <v>20374.845926603106</v>
      </c>
      <c r="AG22" s="175">
        <v>21417.261713256023</v>
      </c>
      <c r="AH22" s="175">
        <v>22513.009469935976</v>
      </c>
      <c r="AI22" s="175">
        <v>23664.817761447328</v>
      </c>
      <c r="AJ22" s="175">
        <v>24875.554751148316</v>
      </c>
      <c r="AK22" s="175">
        <v>26148.235343078024</v>
      </c>
      <c r="AL22" s="175">
        <v>27486.028689488106</v>
      </c>
      <c r="AM22" s="175">
        <v>28892.266082474089</v>
      </c>
      <c r="AN22" s="175">
        <v>30370.449249357494</v>
      </c>
      <c r="AO22" s="175">
        <v>0</v>
      </c>
      <c r="AP22" s="175">
        <v>0</v>
      </c>
      <c r="AQ22" s="175">
        <v>0</v>
      </c>
      <c r="AR22" s="175">
        <v>0</v>
      </c>
      <c r="AS22" s="175">
        <v>0</v>
      </c>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row>
    <row r="23" spans="1:96" s="87" customFormat="1" ht="16">
      <c r="B23" s="126" t="s">
        <v>56</v>
      </c>
      <c r="C23" s="127"/>
      <c r="D23" s="132">
        <v>51385.464648551366</v>
      </c>
      <c r="E23" s="131">
        <v>51385.464648551366</v>
      </c>
      <c r="F23" s="131">
        <v>51385.464648551366</v>
      </c>
      <c r="G23" s="131">
        <v>51385.464648551366</v>
      </c>
      <c r="H23" s="131">
        <v>51385.464648551366</v>
      </c>
      <c r="I23" s="131">
        <v>51385.464648551366</v>
      </c>
      <c r="J23" s="131">
        <v>51385.464648551373</v>
      </c>
      <c r="K23" s="131">
        <v>51385.464648551366</v>
      </c>
      <c r="L23" s="131">
        <v>51385.464648551366</v>
      </c>
      <c r="M23" s="119">
        <v>51385.464648551366</v>
      </c>
      <c r="N23" s="132">
        <v>51385.464648551366</v>
      </c>
      <c r="O23" s="131">
        <v>51385.464648551366</v>
      </c>
      <c r="P23" s="131">
        <v>51385.464648551366</v>
      </c>
      <c r="Q23" s="131">
        <v>51385.464648551366</v>
      </c>
      <c r="R23" s="131">
        <v>51385.464648551366</v>
      </c>
      <c r="S23" s="131">
        <v>0</v>
      </c>
      <c r="T23" s="131">
        <v>0</v>
      </c>
      <c r="U23" s="131">
        <v>0</v>
      </c>
      <c r="V23" s="131">
        <v>0</v>
      </c>
      <c r="W23" s="119">
        <v>0</v>
      </c>
      <c r="X23" s="106"/>
      <c r="Y23" s="106"/>
      <c r="Z23" s="174">
        <v>51385.464648551366</v>
      </c>
      <c r="AA23" s="174">
        <v>51385.464648551366</v>
      </c>
      <c r="AB23" s="175">
        <v>51385.464648551366</v>
      </c>
      <c r="AC23" s="175">
        <v>51385.464648551366</v>
      </c>
      <c r="AD23" s="175">
        <v>51385.464648551366</v>
      </c>
      <c r="AE23" s="175">
        <v>51385.464648551366</v>
      </c>
      <c r="AF23" s="175">
        <v>51385.464648551373</v>
      </c>
      <c r="AG23" s="175">
        <v>51385.464648551366</v>
      </c>
      <c r="AH23" s="175">
        <v>51385.464648551366</v>
      </c>
      <c r="AI23" s="175">
        <v>51385.464648551366</v>
      </c>
      <c r="AJ23" s="175">
        <v>51385.464648551366</v>
      </c>
      <c r="AK23" s="175">
        <v>51385.464648551366</v>
      </c>
      <c r="AL23" s="175">
        <v>51385.464648551366</v>
      </c>
      <c r="AM23" s="175">
        <v>51385.464648551366</v>
      </c>
      <c r="AN23" s="175">
        <v>51385.464648551366</v>
      </c>
      <c r="AO23" s="175">
        <v>0</v>
      </c>
      <c r="AP23" s="175">
        <v>0</v>
      </c>
      <c r="AQ23" s="175">
        <v>0</v>
      </c>
      <c r="AR23" s="175">
        <v>0</v>
      </c>
      <c r="AS23" s="175">
        <v>0</v>
      </c>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row>
    <row r="24" spans="1:96" s="87" customFormat="1" ht="16">
      <c r="B24" s="129" t="s">
        <v>57</v>
      </c>
      <c r="C24" s="123">
        <v>732500</v>
      </c>
      <c r="D24" s="125">
        <v>717396.53229927761</v>
      </c>
      <c r="E24" s="123">
        <v>701520.34252639068</v>
      </c>
      <c r="F24" s="123">
        <v>684831.89675359242</v>
      </c>
      <c r="G24" s="123">
        <v>667289.63842236123</v>
      </c>
      <c r="H24" s="123">
        <v>648849.88486177276</v>
      </c>
      <c r="I24" s="123">
        <v>629466.71851255302</v>
      </c>
      <c r="J24" s="123">
        <v>609091.87258594984</v>
      </c>
      <c r="K24" s="123">
        <v>587674.61087269383</v>
      </c>
      <c r="L24" s="123">
        <v>565161.60140275792</v>
      </c>
      <c r="M24" s="124">
        <v>541496.78364131064</v>
      </c>
      <c r="N24" s="125">
        <v>516621.22889016225</v>
      </c>
      <c r="O24" s="123">
        <v>490472.99354708422</v>
      </c>
      <c r="P24" s="123">
        <v>462986.96485759609</v>
      </c>
      <c r="Q24" s="123">
        <v>434094.69877512194</v>
      </c>
      <c r="R24" s="123">
        <v>403724.24952576449</v>
      </c>
      <c r="S24" s="123">
        <v>0</v>
      </c>
      <c r="T24" s="123">
        <v>0</v>
      </c>
      <c r="U24" s="123">
        <v>0</v>
      </c>
      <c r="V24" s="123">
        <v>0</v>
      </c>
      <c r="W24" s="124">
        <v>0</v>
      </c>
      <c r="X24" s="106"/>
      <c r="Y24" s="106"/>
      <c r="Z24" s="174">
        <v>717396.53229927761</v>
      </c>
      <c r="AA24" s="174">
        <v>701520.34252639068</v>
      </c>
      <c r="AB24" s="175">
        <v>684831.89675359242</v>
      </c>
      <c r="AC24" s="175">
        <v>667289.63842236123</v>
      </c>
      <c r="AD24" s="175">
        <v>648849.88486177276</v>
      </c>
      <c r="AE24" s="175">
        <v>629466.71851255302</v>
      </c>
      <c r="AF24" s="175">
        <v>609091.87258594984</v>
      </c>
      <c r="AG24" s="175">
        <v>587674.61087269383</v>
      </c>
      <c r="AH24" s="175">
        <v>565161.60140275792</v>
      </c>
      <c r="AI24" s="175">
        <v>541496.78364131064</v>
      </c>
      <c r="AJ24" s="175">
        <v>516621.22889016225</v>
      </c>
      <c r="AK24" s="175">
        <v>490472.99354708422</v>
      </c>
      <c r="AL24" s="175">
        <v>462986.96485759609</v>
      </c>
      <c r="AM24" s="175">
        <v>434094.69877512194</v>
      </c>
      <c r="AN24" s="175">
        <v>403724.24952576449</v>
      </c>
      <c r="AO24" s="175">
        <v>0</v>
      </c>
      <c r="AP24" s="175">
        <v>0</v>
      </c>
      <c r="AQ24" s="175">
        <v>0</v>
      </c>
      <c r="AR24" s="175">
        <v>0</v>
      </c>
      <c r="AS24" s="175">
        <v>0</v>
      </c>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row>
    <row r="25" spans="1:96" s="87" customFormat="1" ht="16">
      <c r="B25" s="126"/>
      <c r="C25" s="127"/>
      <c r="D25" s="128">
        <v>0</v>
      </c>
      <c r="E25" s="115">
        <v>0</v>
      </c>
      <c r="F25" s="115">
        <v>0</v>
      </c>
      <c r="G25" s="115">
        <v>0</v>
      </c>
      <c r="H25" s="115">
        <v>0</v>
      </c>
      <c r="I25" s="115">
        <v>0</v>
      </c>
      <c r="J25" s="115">
        <v>0</v>
      </c>
      <c r="K25" s="115">
        <v>0</v>
      </c>
      <c r="L25" s="115">
        <v>0</v>
      </c>
      <c r="M25" s="116">
        <v>0</v>
      </c>
      <c r="N25" s="128">
        <v>0</v>
      </c>
      <c r="O25" s="115">
        <v>0</v>
      </c>
      <c r="P25" s="115">
        <v>0</v>
      </c>
      <c r="Q25" s="115">
        <v>0</v>
      </c>
      <c r="R25" s="115">
        <v>0</v>
      </c>
      <c r="S25" s="115"/>
      <c r="T25" s="115"/>
      <c r="U25" s="115"/>
      <c r="V25" s="115"/>
      <c r="W25" s="116"/>
      <c r="X25" s="106"/>
      <c r="Y25" s="106"/>
      <c r="Z25" s="106"/>
      <c r="AA25" s="106"/>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row>
    <row r="26" spans="1:96" s="87" customFormat="1" ht="16">
      <c r="B26" s="133" t="s">
        <v>58</v>
      </c>
      <c r="C26" s="134">
        <v>-732500</v>
      </c>
      <c r="D26" s="136">
        <f>D18-D23</f>
        <v>35016.678662137827</v>
      </c>
      <c r="E26" s="134">
        <f t="shared" ref="E26:W26" si="10">E18-E23</f>
        <v>55731.2452601025</v>
      </c>
      <c r="F26" s="134">
        <f t="shared" si="10"/>
        <v>59169.746557362145</v>
      </c>
      <c r="G26" s="134">
        <f t="shared" si="10"/>
        <v>62711.402893539518</v>
      </c>
      <c r="H26" s="134">
        <f t="shared" si="10"/>
        <v>66359.308919802221</v>
      </c>
      <c r="I26" s="134">
        <f t="shared" si="10"/>
        <v>70116.65212685283</v>
      </c>
      <c r="J26" s="134">
        <f t="shared" si="10"/>
        <v>73986.715630114952</v>
      </c>
      <c r="K26" s="134">
        <f t="shared" si="10"/>
        <v>77972.881038474952</v>
      </c>
      <c r="L26" s="134">
        <f t="shared" si="10"/>
        <v>82078.631409085763</v>
      </c>
      <c r="M26" s="135">
        <f t="shared" si="10"/>
        <v>86307.554290814849</v>
      </c>
      <c r="N26" s="136">
        <f t="shared" si="10"/>
        <v>90663.344858995872</v>
      </c>
      <c r="O26" s="134">
        <f t="shared" si="10"/>
        <v>95149.809144222294</v>
      </c>
      <c r="P26" s="134">
        <f t="shared" si="10"/>
        <v>99770.867358005518</v>
      </c>
      <c r="Q26" s="134">
        <f t="shared" si="10"/>
        <v>104530.55731820222</v>
      </c>
      <c r="R26" s="134">
        <f t="shared" si="10"/>
        <v>2391855.303297325</v>
      </c>
      <c r="S26" s="134">
        <f t="shared" si="10"/>
        <v>0</v>
      </c>
      <c r="T26" s="134">
        <f t="shared" si="10"/>
        <v>0</v>
      </c>
      <c r="U26" s="134">
        <f t="shared" si="10"/>
        <v>0</v>
      </c>
      <c r="V26" s="134">
        <f t="shared" si="10"/>
        <v>0</v>
      </c>
      <c r="W26" s="135">
        <f t="shared" si="10"/>
        <v>0</v>
      </c>
      <c r="X26" s="106"/>
      <c r="Y26" s="106"/>
      <c r="Z26" s="106"/>
      <c r="AA26" s="106"/>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row>
    <row r="27" spans="1:96" s="87" customFormat="1" ht="16">
      <c r="B27" s="126"/>
      <c r="C27" s="98"/>
      <c r="D27" s="128"/>
      <c r="E27" s="115"/>
      <c r="F27" s="115"/>
      <c r="G27" s="115"/>
      <c r="H27" s="115"/>
      <c r="I27" s="115"/>
      <c r="J27" s="115"/>
      <c r="K27" s="115"/>
      <c r="L27" s="115"/>
      <c r="M27" s="116"/>
      <c r="N27" s="128"/>
      <c r="O27" s="115"/>
      <c r="P27" s="115"/>
      <c r="Q27" s="115"/>
      <c r="R27" s="115"/>
      <c r="S27" s="115"/>
      <c r="T27" s="115"/>
      <c r="U27" s="115"/>
      <c r="V27" s="115"/>
      <c r="W27" s="116"/>
      <c r="X27" s="106"/>
      <c r="Y27" s="106"/>
      <c r="Z27" s="106"/>
      <c r="AA27" s="106"/>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row>
    <row r="28" spans="1:96" s="87" customFormat="1" ht="16">
      <c r="B28" s="126" t="s">
        <v>59</v>
      </c>
      <c r="C28" s="115"/>
      <c r="D28" s="138">
        <f>-D18/$C$18</f>
        <v>5.8977572225726409E-2</v>
      </c>
      <c r="E28" s="98">
        <f t="shared" ref="E28:W28" si="11">-E18/$C$18</f>
        <v>7.3117208128773967E-2</v>
      </c>
      <c r="F28" s="98">
        <f t="shared" si="11"/>
        <v>7.5464307990384644E-2</v>
      </c>
      <c r="G28" s="98">
        <f t="shared" si="11"/>
        <v>7.7881820847843605E-2</v>
      </c>
      <c r="H28" s="98">
        <f t="shared" si="11"/>
        <v>8.0371859091026343E-2</v>
      </c>
      <c r="I28" s="98">
        <f t="shared" si="11"/>
        <v>8.2936598481504573E-2</v>
      </c>
      <c r="J28" s="98">
        <f t="shared" si="11"/>
        <v>8.5578280053697151E-2</v>
      </c>
      <c r="K28" s="98">
        <f t="shared" si="11"/>
        <v>8.8299212073055508E-2</v>
      </c>
      <c r="L28" s="98">
        <f t="shared" si="11"/>
        <v>9.1101772052994634E-2</v>
      </c>
      <c r="M28" s="137">
        <f t="shared" si="11"/>
        <v>9.3988408832331893E-2</v>
      </c>
      <c r="N28" s="138">
        <f t="shared" si="11"/>
        <v>9.6961644715049311E-2</v>
      </c>
      <c r="O28" s="98">
        <f t="shared" si="11"/>
        <v>0.10002407767424823</v>
      </c>
      <c r="P28" s="98">
        <f t="shared" si="11"/>
        <v>0.10317838362222313</v>
      </c>
      <c r="Q28" s="98">
        <f t="shared" si="11"/>
        <v>0.10642731874863726</v>
      </c>
      <c r="R28" s="98">
        <f t="shared" si="11"/>
        <v>1.6677411385296084</v>
      </c>
      <c r="S28" s="98">
        <f t="shared" si="11"/>
        <v>0</v>
      </c>
      <c r="T28" s="98">
        <f t="shared" si="11"/>
        <v>0</v>
      </c>
      <c r="U28" s="98">
        <f t="shared" si="11"/>
        <v>0</v>
      </c>
      <c r="V28" s="98">
        <f t="shared" si="11"/>
        <v>0</v>
      </c>
      <c r="W28" s="137">
        <f t="shared" si="11"/>
        <v>0</v>
      </c>
      <c r="X28" s="106"/>
      <c r="Y28" s="106"/>
      <c r="Z28" s="106"/>
      <c r="AA28" s="106"/>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row>
    <row r="29" spans="1:96" s="87" customFormat="1" ht="17" thickBot="1">
      <c r="B29" s="139" t="s">
        <v>60</v>
      </c>
      <c r="C29" s="140"/>
      <c r="D29" s="143">
        <f>-D26/$C$26</f>
        <v>4.7804339470495325E-2</v>
      </c>
      <c r="E29" s="141">
        <f t="shared" ref="E29:W29" si="12">-E26/$C$26</f>
        <v>7.608361127659044E-2</v>
      </c>
      <c r="F29" s="141">
        <f t="shared" si="12"/>
        <v>8.0777810999811808E-2</v>
      </c>
      <c r="G29" s="141">
        <f t="shared" si="12"/>
        <v>8.5612836714729718E-2</v>
      </c>
      <c r="H29" s="141">
        <f t="shared" si="12"/>
        <v>9.0592913201095179E-2</v>
      </c>
      <c r="I29" s="141">
        <f t="shared" si="12"/>
        <v>9.5722391982051652E-2</v>
      </c>
      <c r="J29" s="141">
        <f t="shared" si="12"/>
        <v>0.10100575512643679</v>
      </c>
      <c r="K29" s="141">
        <f t="shared" si="12"/>
        <v>0.10644761916515352</v>
      </c>
      <c r="L29" s="141">
        <f t="shared" si="12"/>
        <v>0.11205273912503176</v>
      </c>
      <c r="M29" s="142">
        <f t="shared" si="12"/>
        <v>0.11782601268370628</v>
      </c>
      <c r="N29" s="143">
        <f t="shared" si="12"/>
        <v>0.12377248444914112</v>
      </c>
      <c r="O29" s="141">
        <f t="shared" si="12"/>
        <v>0.12989735036753897</v>
      </c>
      <c r="P29" s="141">
        <f t="shared" si="12"/>
        <v>0.13620596226348877</v>
      </c>
      <c r="Q29" s="141">
        <f t="shared" si="12"/>
        <v>0.14270383251631702</v>
      </c>
      <c r="R29" s="141">
        <f t="shared" si="12"/>
        <v>3.2653314720782594</v>
      </c>
      <c r="S29" s="141">
        <f t="shared" si="12"/>
        <v>0</v>
      </c>
      <c r="T29" s="141">
        <f t="shared" si="12"/>
        <v>0</v>
      </c>
      <c r="U29" s="141">
        <f t="shared" si="12"/>
        <v>0</v>
      </c>
      <c r="V29" s="141">
        <f t="shared" si="12"/>
        <v>0</v>
      </c>
      <c r="W29" s="142">
        <f t="shared" si="12"/>
        <v>0</v>
      </c>
      <c r="X29" s="106"/>
      <c r="Y29" s="106"/>
      <c r="Z29" s="106"/>
      <c r="AA29" s="106"/>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row>
    <row r="30" spans="1:96" s="87" customFormat="1" ht="15.75" customHeight="1">
      <c r="A30" s="98"/>
      <c r="B30" s="98"/>
      <c r="C30" s="98"/>
      <c r="D30" s="98"/>
      <c r="E30" s="98"/>
      <c r="F30" s="98"/>
      <c r="G30" s="98"/>
      <c r="H30" s="98"/>
      <c r="I30" s="98"/>
      <c r="J30" s="98"/>
      <c r="K30" s="98"/>
      <c r="L30" s="98"/>
      <c r="M30" s="98"/>
      <c r="N30" s="98"/>
      <c r="O30" s="98"/>
      <c r="P30" s="98"/>
      <c r="Q30" s="98"/>
      <c r="R30" s="98"/>
      <c r="S30" s="98"/>
      <c r="T30" s="98"/>
      <c r="U30" s="98"/>
      <c r="V30" s="98"/>
      <c r="W30" s="98"/>
      <c r="X30" s="106"/>
      <c r="Y30" s="106"/>
      <c r="Z30" s="106"/>
      <c r="AA30" s="106"/>
      <c r="BG30" s="85"/>
      <c r="BH30" s="85"/>
      <c r="BI30" s="85"/>
      <c r="BJ30" s="85"/>
      <c r="BK30" s="85"/>
      <c r="BL30" s="85"/>
      <c r="BM30" s="85"/>
      <c r="BN30" s="85"/>
      <c r="BO30" s="85"/>
      <c r="BP30" s="85"/>
      <c r="BQ30" s="85"/>
      <c r="BR30" s="85"/>
      <c r="BS30" s="85"/>
      <c r="BT30" s="85"/>
      <c r="BU30" s="85"/>
      <c r="BV30" s="85"/>
      <c r="BW30" s="85"/>
      <c r="BX30" s="85"/>
      <c r="BY30" s="85"/>
      <c r="BZ30" s="85"/>
      <c r="CA30" s="85"/>
      <c r="CB30" s="85"/>
      <c r="CC30" s="85"/>
      <c r="CD30" s="85"/>
      <c r="CE30" s="85"/>
      <c r="CF30" s="85"/>
      <c r="CG30" s="85"/>
      <c r="CH30" s="85"/>
      <c r="CI30" s="85"/>
      <c r="CJ30" s="85"/>
      <c r="CK30" s="85"/>
      <c r="CL30" s="85"/>
      <c r="CM30" s="85"/>
      <c r="CN30" s="85"/>
      <c r="CO30" s="85"/>
      <c r="CP30" s="85"/>
      <c r="CQ30" s="85"/>
      <c r="CR30" s="85"/>
    </row>
    <row r="31" spans="1:96">
      <c r="A31" s="99"/>
      <c r="B31" s="100"/>
      <c r="C31" s="100"/>
      <c r="D31" s="100"/>
      <c r="E31" s="100"/>
      <c r="F31" s="100"/>
      <c r="G31" s="100"/>
      <c r="H31" s="100"/>
      <c r="I31" s="100"/>
      <c r="J31" s="100"/>
      <c r="K31" s="100"/>
      <c r="L31" s="100"/>
      <c r="M31" s="100"/>
      <c r="N31" s="100"/>
      <c r="O31" s="100"/>
      <c r="P31" s="100"/>
      <c r="Q31" s="100"/>
      <c r="R31" s="100"/>
      <c r="S31" s="100"/>
      <c r="T31" s="100"/>
      <c r="U31" s="100"/>
      <c r="V31" s="100"/>
      <c r="W31" s="100"/>
      <c r="X31" s="99"/>
      <c r="Y31" s="99"/>
      <c r="Z31" s="99"/>
      <c r="AA31" s="99"/>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row>
    <row r="32" spans="1:96">
      <c r="A32" s="99"/>
      <c r="B32" s="100"/>
      <c r="C32" s="100"/>
      <c r="D32" s="101"/>
      <c r="E32" s="100"/>
      <c r="F32" s="100"/>
      <c r="G32" s="100"/>
      <c r="H32" s="100"/>
      <c r="I32" s="100"/>
      <c r="J32" s="100"/>
      <c r="K32" s="100"/>
      <c r="L32" s="100"/>
      <c r="M32" s="100"/>
      <c r="N32" s="100"/>
      <c r="O32" s="100"/>
      <c r="P32" s="100"/>
      <c r="Q32" s="100"/>
      <c r="R32" s="100"/>
      <c r="S32" s="100"/>
      <c r="T32" s="100"/>
      <c r="U32" s="100"/>
      <c r="V32" s="100"/>
      <c r="W32" s="100"/>
      <c r="X32" s="99"/>
      <c r="Y32" s="99"/>
      <c r="Z32" s="99"/>
      <c r="AA32" s="99"/>
      <c r="BG32" s="85"/>
      <c r="BH32" s="85"/>
      <c r="BI32" s="85"/>
      <c r="BJ32" s="85"/>
      <c r="BK32" s="85"/>
      <c r="BL32" s="85"/>
      <c r="BM32" s="85"/>
      <c r="BN32" s="85"/>
      <c r="BO32" s="85"/>
      <c r="BP32" s="85"/>
      <c r="BQ32" s="85"/>
      <c r="BR32" s="85"/>
      <c r="BS32" s="85"/>
      <c r="BT32" s="85"/>
      <c r="BU32" s="85"/>
      <c r="BV32" s="85"/>
      <c r="BW32" s="85"/>
      <c r="BX32" s="85"/>
      <c r="BY32" s="85"/>
      <c r="BZ32" s="85"/>
      <c r="CA32" s="85"/>
      <c r="CB32" s="85"/>
      <c r="CC32" s="85"/>
      <c r="CD32" s="85"/>
      <c r="CE32" s="85"/>
      <c r="CF32" s="85"/>
      <c r="CG32" s="85"/>
      <c r="CH32" s="85"/>
      <c r="CI32" s="85"/>
      <c r="CJ32" s="85"/>
      <c r="CK32" s="85"/>
      <c r="CL32" s="85"/>
      <c r="CM32" s="85"/>
      <c r="CN32" s="85"/>
      <c r="CO32" s="85"/>
      <c r="CP32" s="85"/>
      <c r="CQ32" s="85"/>
      <c r="CR32" s="85"/>
    </row>
    <row r="33" spans="1:96">
      <c r="A33" s="99"/>
      <c r="B33" s="100"/>
      <c r="C33" s="100"/>
      <c r="D33" s="100"/>
      <c r="E33" s="100"/>
      <c r="F33" s="100"/>
      <c r="G33" s="100"/>
      <c r="H33" s="100"/>
      <c r="I33" s="100"/>
      <c r="J33" s="100"/>
      <c r="K33" s="100"/>
      <c r="L33" s="100"/>
      <c r="M33" s="100"/>
      <c r="N33" s="100"/>
      <c r="O33" s="100"/>
      <c r="P33" s="100"/>
      <c r="Q33" s="100"/>
      <c r="R33" s="100"/>
      <c r="S33" s="100"/>
      <c r="T33" s="100"/>
      <c r="U33" s="100"/>
      <c r="V33" s="100"/>
      <c r="W33" s="100"/>
      <c r="X33" s="99"/>
      <c r="Y33" s="99"/>
      <c r="Z33" s="99"/>
      <c r="AA33" s="99"/>
      <c r="BG33" s="85"/>
      <c r="BH33" s="85"/>
      <c r="BI33" s="85"/>
      <c r="BJ33" s="85"/>
      <c r="BK33" s="85"/>
      <c r="BL33" s="85"/>
      <c r="BM33" s="85"/>
      <c r="BN33" s="85"/>
      <c r="BO33" s="85"/>
      <c r="BP33" s="85"/>
      <c r="BQ33" s="85"/>
      <c r="BR33" s="85"/>
      <c r="BS33" s="85"/>
      <c r="BT33" s="85"/>
      <c r="BU33" s="85"/>
      <c r="BV33" s="85"/>
      <c r="BW33" s="85"/>
      <c r="BX33" s="85"/>
      <c r="BY33" s="85"/>
      <c r="BZ33" s="85"/>
      <c r="CA33" s="85"/>
      <c r="CB33" s="85"/>
      <c r="CC33" s="85"/>
      <c r="CD33" s="85"/>
      <c r="CE33" s="85"/>
      <c r="CF33" s="85"/>
      <c r="CG33" s="85"/>
      <c r="CH33" s="85"/>
      <c r="CI33" s="85"/>
      <c r="CJ33" s="85"/>
      <c r="CK33" s="85"/>
      <c r="CL33" s="85"/>
      <c r="CM33" s="85"/>
      <c r="CN33" s="85"/>
      <c r="CO33" s="85"/>
      <c r="CP33" s="85"/>
      <c r="CQ33" s="85"/>
      <c r="CR33" s="85"/>
    </row>
    <row r="34" spans="1:96">
      <c r="A34" s="99"/>
      <c r="B34" s="100"/>
      <c r="C34" s="100"/>
      <c r="D34" s="100"/>
      <c r="E34" s="102"/>
      <c r="F34" s="100"/>
      <c r="G34" s="100"/>
      <c r="H34" s="100"/>
      <c r="I34" s="100"/>
      <c r="J34" s="100"/>
      <c r="K34" s="100"/>
      <c r="L34" s="100"/>
      <c r="M34" s="100"/>
      <c r="N34" s="100"/>
      <c r="O34" s="100"/>
      <c r="P34" s="100"/>
      <c r="Q34" s="100"/>
      <c r="R34" s="100"/>
      <c r="S34" s="100"/>
      <c r="T34" s="100"/>
      <c r="U34" s="100"/>
      <c r="V34" s="100"/>
      <c r="W34" s="100"/>
      <c r="X34" s="99"/>
      <c r="Y34" s="99"/>
      <c r="Z34" s="99"/>
      <c r="AA34" s="99"/>
      <c r="BG34" s="85"/>
      <c r="BH34" s="85"/>
      <c r="BI34" s="85"/>
      <c r="BJ34" s="85"/>
      <c r="BK34" s="85"/>
      <c r="BL34" s="85"/>
      <c r="BM34" s="85"/>
      <c r="BN34" s="85"/>
      <c r="BO34" s="85"/>
      <c r="BP34" s="85"/>
      <c r="BQ34" s="85"/>
      <c r="BR34" s="85"/>
      <c r="BS34" s="85"/>
      <c r="BT34" s="85"/>
      <c r="BU34" s="85"/>
      <c r="BV34" s="85"/>
      <c r="BW34" s="85"/>
      <c r="BX34" s="85"/>
      <c r="BY34" s="85"/>
      <c r="BZ34" s="85"/>
      <c r="CA34" s="85"/>
      <c r="CB34" s="85"/>
      <c r="CC34" s="85"/>
      <c r="CD34" s="85"/>
      <c r="CE34" s="85"/>
      <c r="CF34" s="85"/>
      <c r="CG34" s="85"/>
      <c r="CH34" s="85"/>
      <c r="CI34" s="85"/>
      <c r="CJ34" s="85"/>
      <c r="CK34" s="85"/>
      <c r="CL34" s="85"/>
      <c r="CM34" s="85"/>
      <c r="CN34" s="85"/>
      <c r="CO34" s="85"/>
      <c r="CP34" s="85"/>
      <c r="CQ34" s="85"/>
      <c r="CR34" s="85"/>
    </row>
    <row r="35" spans="1:96">
      <c r="A35" s="99"/>
      <c r="B35" s="100"/>
      <c r="C35" s="100"/>
      <c r="D35" s="100"/>
      <c r="E35" s="100"/>
      <c r="F35" s="100"/>
      <c r="G35" s="100"/>
      <c r="H35" s="100"/>
      <c r="I35" s="100"/>
      <c r="J35" s="100"/>
      <c r="K35" s="100"/>
      <c r="L35" s="100"/>
      <c r="M35" s="100"/>
      <c r="N35" s="100"/>
      <c r="O35" s="100"/>
      <c r="P35" s="100"/>
      <c r="Q35" s="100"/>
      <c r="R35" s="100"/>
      <c r="S35" s="100"/>
      <c r="T35" s="100"/>
      <c r="U35" s="100"/>
      <c r="V35" s="100"/>
      <c r="W35" s="100"/>
      <c r="X35" s="99"/>
      <c r="Y35" s="99"/>
      <c r="Z35" s="99"/>
      <c r="AA35" s="99"/>
      <c r="BG35" s="85"/>
      <c r="BH35" s="85"/>
      <c r="BI35" s="85"/>
      <c r="BJ35" s="85"/>
      <c r="BK35" s="85"/>
      <c r="BL35" s="85"/>
      <c r="BM35" s="85"/>
      <c r="BN35" s="85"/>
      <c r="BO35" s="85"/>
      <c r="BP35" s="85"/>
      <c r="BQ35" s="85"/>
      <c r="BR35" s="85"/>
      <c r="BS35" s="85"/>
      <c r="BT35" s="85"/>
      <c r="BU35" s="85"/>
      <c r="BV35" s="85"/>
      <c r="BW35" s="85"/>
      <c r="BX35" s="85"/>
      <c r="BY35" s="85"/>
      <c r="BZ35" s="85"/>
      <c r="CA35" s="85"/>
      <c r="CB35" s="85"/>
      <c r="CC35" s="85"/>
      <c r="CD35" s="85"/>
      <c r="CE35" s="85"/>
      <c r="CF35" s="85"/>
      <c r="CG35" s="85"/>
      <c r="CH35" s="85"/>
      <c r="CI35" s="85"/>
      <c r="CJ35" s="85"/>
      <c r="CK35" s="85"/>
      <c r="CL35" s="85"/>
      <c r="CM35" s="85"/>
      <c r="CN35" s="85"/>
      <c r="CO35" s="85"/>
      <c r="CP35" s="85"/>
      <c r="CQ35" s="85"/>
      <c r="CR35" s="85"/>
    </row>
    <row r="36" spans="1:96">
      <c r="A36" s="99"/>
      <c r="B36" s="100"/>
      <c r="C36" s="100"/>
      <c r="D36" s="100"/>
      <c r="E36" s="100"/>
      <c r="F36" s="100"/>
      <c r="G36" s="100"/>
      <c r="H36" s="100"/>
      <c r="I36" s="100"/>
      <c r="BG36" s="85"/>
      <c r="BH36" s="85"/>
      <c r="BI36" s="85"/>
      <c r="BJ36" s="85"/>
      <c r="BK36" s="85"/>
      <c r="BL36" s="85"/>
      <c r="BM36" s="85"/>
      <c r="BN36" s="85"/>
      <c r="BO36" s="85"/>
      <c r="BP36" s="85"/>
      <c r="BQ36" s="85"/>
      <c r="BR36" s="85"/>
      <c r="BS36" s="85"/>
      <c r="BT36" s="85"/>
      <c r="BU36" s="85"/>
      <c r="BV36" s="85"/>
      <c r="BW36" s="85"/>
      <c r="BX36" s="85"/>
      <c r="BY36" s="85"/>
      <c r="BZ36" s="85"/>
      <c r="CA36" s="85"/>
      <c r="CB36" s="85"/>
      <c r="CC36" s="85"/>
      <c r="CD36" s="85"/>
      <c r="CE36" s="85"/>
      <c r="CF36" s="85"/>
      <c r="CG36" s="85"/>
      <c r="CH36" s="85"/>
      <c r="CI36" s="85"/>
      <c r="CJ36" s="85"/>
      <c r="CK36" s="85"/>
      <c r="CL36" s="85"/>
      <c r="CM36" s="85"/>
      <c r="CN36" s="85"/>
      <c r="CO36" s="85"/>
      <c r="CP36" s="85"/>
      <c r="CQ36" s="85"/>
      <c r="CR36" s="85"/>
    </row>
    <row r="37" spans="1:96">
      <c r="A37" s="99"/>
      <c r="B37" s="100"/>
      <c r="C37" s="100"/>
      <c r="D37" s="100"/>
      <c r="E37" s="100"/>
      <c r="F37" s="100"/>
      <c r="G37" s="100"/>
      <c r="H37" s="100"/>
      <c r="I37" s="100"/>
      <c r="BG37" s="85"/>
      <c r="BH37" s="85"/>
      <c r="BI37" s="85"/>
      <c r="BJ37" s="85"/>
      <c r="BK37" s="85"/>
      <c r="BL37" s="85"/>
      <c r="BM37" s="85"/>
      <c r="BN37" s="85"/>
      <c r="BO37" s="85"/>
      <c r="BP37" s="85"/>
      <c r="BQ37" s="85"/>
      <c r="BR37" s="85"/>
      <c r="BS37" s="85"/>
      <c r="BT37" s="85"/>
      <c r="BU37" s="85"/>
      <c r="BV37" s="85"/>
      <c r="BW37" s="85"/>
      <c r="BX37" s="85"/>
      <c r="BY37" s="85"/>
      <c r="BZ37" s="85"/>
      <c r="CA37" s="85"/>
      <c r="CB37" s="85"/>
      <c r="CC37" s="85"/>
      <c r="CD37" s="85"/>
      <c r="CE37" s="85"/>
      <c r="CF37" s="85"/>
      <c r="CG37" s="85"/>
      <c r="CH37" s="85"/>
      <c r="CI37" s="85"/>
      <c r="CJ37" s="85"/>
      <c r="CK37" s="85"/>
      <c r="CL37" s="85"/>
      <c r="CM37" s="85"/>
      <c r="CN37" s="85"/>
      <c r="CO37" s="85"/>
      <c r="CP37" s="85"/>
      <c r="CQ37" s="85"/>
      <c r="CR37" s="85"/>
    </row>
    <row r="38" spans="1:96">
      <c r="A38" s="99"/>
      <c r="B38" s="100"/>
      <c r="C38" s="100"/>
      <c r="D38" s="100"/>
      <c r="E38" s="100"/>
      <c r="F38" s="100"/>
      <c r="G38" s="100"/>
      <c r="H38" s="100"/>
      <c r="I38" s="100"/>
      <c r="BG38" s="85"/>
      <c r="BH38" s="85"/>
      <c r="BI38" s="85"/>
      <c r="BJ38" s="85"/>
      <c r="BK38" s="85"/>
      <c r="BL38" s="85"/>
      <c r="BM38" s="85"/>
      <c r="BN38" s="85"/>
      <c r="BO38" s="85"/>
      <c r="BP38" s="85"/>
      <c r="BQ38" s="85"/>
      <c r="BR38" s="85"/>
      <c r="BS38" s="85"/>
      <c r="BT38" s="85"/>
      <c r="BU38" s="85"/>
      <c r="BV38" s="85"/>
      <c r="BW38" s="85"/>
      <c r="BX38" s="85"/>
      <c r="BY38" s="85"/>
      <c r="BZ38" s="85"/>
      <c r="CA38" s="85"/>
      <c r="CB38" s="85"/>
      <c r="CC38" s="85"/>
      <c r="CD38" s="85"/>
      <c r="CE38" s="85"/>
      <c r="CF38" s="85"/>
      <c r="CG38" s="85"/>
      <c r="CH38" s="85"/>
      <c r="CI38" s="85"/>
      <c r="CJ38" s="85"/>
      <c r="CK38" s="85"/>
      <c r="CL38" s="85"/>
      <c r="CM38" s="85"/>
      <c r="CN38" s="85"/>
      <c r="CO38" s="85"/>
      <c r="CP38" s="85"/>
      <c r="CQ38" s="85"/>
      <c r="CR38" s="85"/>
    </row>
    <row r="39" spans="1:96">
      <c r="A39" s="99"/>
      <c r="B39" s="100"/>
      <c r="C39" s="100"/>
      <c r="D39" s="100"/>
      <c r="E39" s="100"/>
      <c r="F39" s="100"/>
      <c r="G39" s="100"/>
      <c r="H39" s="100"/>
      <c r="I39" s="100"/>
      <c r="BG39" s="85"/>
      <c r="BH39" s="85"/>
      <c r="BI39" s="85"/>
      <c r="BJ39" s="85"/>
      <c r="BK39" s="85"/>
      <c r="BL39" s="85"/>
      <c r="BM39" s="85"/>
      <c r="BN39" s="85"/>
      <c r="BO39" s="85"/>
      <c r="BP39" s="85"/>
      <c r="BQ39" s="85"/>
      <c r="BR39" s="85"/>
      <c r="BS39" s="85"/>
      <c r="BT39" s="85"/>
      <c r="BU39" s="85"/>
      <c r="BV39" s="85"/>
      <c r="BW39" s="85"/>
      <c r="BX39" s="85"/>
      <c r="BY39" s="85"/>
      <c r="BZ39" s="85"/>
      <c r="CA39" s="85"/>
      <c r="CB39" s="85"/>
      <c r="CC39" s="85"/>
      <c r="CD39" s="85"/>
      <c r="CE39" s="85"/>
      <c r="CF39" s="85"/>
      <c r="CG39" s="85"/>
      <c r="CH39" s="85"/>
      <c r="CI39" s="85"/>
      <c r="CJ39" s="85"/>
      <c r="CK39" s="85"/>
      <c r="CL39" s="85"/>
      <c r="CM39" s="85"/>
      <c r="CN39" s="85"/>
      <c r="CO39" s="85"/>
      <c r="CP39" s="85"/>
      <c r="CQ39" s="85"/>
      <c r="CR39" s="85"/>
    </row>
    <row r="40" spans="1:96">
      <c r="A40" s="99"/>
      <c r="B40" s="100"/>
      <c r="C40" s="100"/>
      <c r="D40" s="100"/>
      <c r="E40" s="100"/>
      <c r="F40" s="100"/>
      <c r="G40" s="100"/>
      <c r="H40" s="100"/>
      <c r="I40" s="100"/>
      <c r="BG40" s="85"/>
      <c r="BH40" s="85"/>
      <c r="BI40" s="85"/>
      <c r="BJ40" s="85"/>
      <c r="BK40" s="85"/>
      <c r="BL40" s="85"/>
      <c r="BM40" s="85"/>
      <c r="BN40" s="85"/>
      <c r="BO40" s="85"/>
      <c r="BP40" s="85"/>
      <c r="BQ40" s="85"/>
      <c r="BR40" s="85"/>
      <c r="BS40" s="85"/>
      <c r="BT40" s="85"/>
      <c r="BU40" s="85"/>
      <c r="BV40" s="85"/>
      <c r="BW40" s="85"/>
      <c r="BX40" s="85"/>
      <c r="BY40" s="85"/>
      <c r="BZ40" s="85"/>
      <c r="CA40" s="85"/>
      <c r="CB40" s="85"/>
      <c r="CC40" s="85"/>
      <c r="CD40" s="85"/>
      <c r="CE40" s="85"/>
      <c r="CF40" s="85"/>
      <c r="CG40" s="85"/>
      <c r="CH40" s="85"/>
      <c r="CI40" s="85"/>
      <c r="CJ40" s="85"/>
      <c r="CK40" s="85"/>
      <c r="CL40" s="85"/>
      <c r="CM40" s="85"/>
      <c r="CN40" s="85"/>
      <c r="CO40" s="85"/>
      <c r="CP40" s="85"/>
      <c r="CQ40" s="85"/>
      <c r="CR40" s="85"/>
    </row>
    <row r="41" spans="1:96">
      <c r="A41" s="99"/>
      <c r="B41" s="100"/>
      <c r="C41" s="100"/>
      <c r="D41" s="100"/>
      <c r="E41" s="100"/>
      <c r="F41" s="100"/>
      <c r="G41" s="100"/>
      <c r="H41" s="100"/>
      <c r="I41" s="100"/>
      <c r="BG41" s="85"/>
      <c r="BH41" s="85"/>
      <c r="BI41" s="85"/>
      <c r="BJ41" s="85"/>
      <c r="BK41" s="85"/>
      <c r="BL41" s="85"/>
      <c r="BM41" s="85"/>
      <c r="BN41" s="85"/>
      <c r="BO41" s="85"/>
      <c r="BP41" s="85"/>
      <c r="BQ41" s="85"/>
      <c r="BR41" s="85"/>
      <c r="BS41" s="85"/>
      <c r="BT41" s="85"/>
      <c r="BU41" s="85"/>
      <c r="BV41" s="85"/>
      <c r="BW41" s="85"/>
      <c r="BX41" s="85"/>
      <c r="BY41" s="85"/>
      <c r="BZ41" s="85"/>
      <c r="CA41" s="85"/>
      <c r="CB41" s="85"/>
      <c r="CC41" s="85"/>
      <c r="CD41" s="85"/>
      <c r="CE41" s="85"/>
      <c r="CF41" s="85"/>
      <c r="CG41" s="85"/>
      <c r="CH41" s="85"/>
      <c r="CI41" s="85"/>
      <c r="CJ41" s="85"/>
      <c r="CK41" s="85"/>
      <c r="CL41" s="85"/>
      <c r="CM41" s="85"/>
      <c r="CN41" s="85"/>
      <c r="CO41" s="85"/>
      <c r="CP41" s="85"/>
      <c r="CQ41" s="85"/>
      <c r="CR41" s="85"/>
    </row>
    <row r="42" spans="1:96">
      <c r="A42" s="99"/>
      <c r="B42" s="100"/>
      <c r="C42" s="100"/>
      <c r="D42" s="100"/>
      <c r="E42" s="100"/>
      <c r="F42" s="100"/>
      <c r="G42" s="100"/>
      <c r="H42" s="100"/>
      <c r="I42" s="100"/>
      <c r="BG42" s="85"/>
      <c r="BH42" s="85"/>
      <c r="BI42" s="85"/>
      <c r="BJ42" s="85"/>
      <c r="BK42" s="85"/>
      <c r="BL42" s="85"/>
      <c r="BM42" s="85"/>
      <c r="BN42" s="85"/>
      <c r="BO42" s="85"/>
      <c r="BP42" s="85"/>
      <c r="BQ42" s="85"/>
      <c r="BR42" s="85"/>
      <c r="BS42" s="85"/>
      <c r="BT42" s="85"/>
      <c r="BU42" s="85"/>
      <c r="BV42" s="85"/>
      <c r="BW42" s="85"/>
      <c r="BX42" s="85"/>
      <c r="BY42" s="85"/>
      <c r="BZ42" s="85"/>
      <c r="CA42" s="85"/>
      <c r="CB42" s="85"/>
      <c r="CC42" s="85"/>
      <c r="CD42" s="85"/>
      <c r="CE42" s="85"/>
      <c r="CF42" s="85"/>
      <c r="CG42" s="85"/>
      <c r="CH42" s="85"/>
      <c r="CI42" s="85"/>
      <c r="CJ42" s="85"/>
      <c r="CK42" s="85"/>
      <c r="CL42" s="85"/>
      <c r="CM42" s="85"/>
      <c r="CN42" s="85"/>
      <c r="CO42" s="85"/>
      <c r="CP42" s="85"/>
      <c r="CQ42" s="85"/>
      <c r="CR42" s="85"/>
    </row>
    <row r="43" spans="1:96">
      <c r="A43" s="99"/>
      <c r="B43" s="100"/>
      <c r="C43" s="100"/>
      <c r="D43" s="100"/>
      <c r="E43" s="100"/>
      <c r="F43" s="100"/>
      <c r="G43" s="100"/>
      <c r="H43" s="100"/>
      <c r="I43" s="100"/>
      <c r="BG43" s="85"/>
      <c r="BH43" s="85"/>
      <c r="BI43" s="85"/>
      <c r="BJ43" s="85"/>
      <c r="BK43" s="85"/>
      <c r="BL43" s="85"/>
      <c r="BM43" s="85"/>
      <c r="BN43" s="85"/>
      <c r="BO43" s="85"/>
      <c r="BP43" s="85"/>
      <c r="BQ43" s="85"/>
      <c r="BR43" s="85"/>
      <c r="BS43" s="85"/>
      <c r="BT43" s="85"/>
      <c r="BU43" s="85"/>
      <c r="BV43" s="85"/>
      <c r="BW43" s="85"/>
      <c r="BX43" s="85"/>
      <c r="BY43" s="85"/>
      <c r="BZ43" s="85"/>
      <c r="CA43" s="85"/>
      <c r="CB43" s="85"/>
      <c r="CC43" s="85"/>
      <c r="CD43" s="85"/>
      <c r="CE43" s="85"/>
      <c r="CF43" s="85"/>
      <c r="CG43" s="85"/>
      <c r="CH43" s="85"/>
      <c r="CI43" s="85"/>
      <c r="CJ43" s="85"/>
      <c r="CK43" s="85"/>
      <c r="CL43" s="85"/>
      <c r="CM43" s="85"/>
      <c r="CN43" s="85"/>
      <c r="CO43" s="85"/>
      <c r="CP43" s="85"/>
      <c r="CQ43" s="85"/>
      <c r="CR43" s="85"/>
    </row>
    <row r="44" spans="1:96">
      <c r="BG44" s="85"/>
      <c r="BH44" s="85"/>
      <c r="BI44" s="85"/>
      <c r="BJ44" s="85"/>
      <c r="BK44" s="85"/>
      <c r="BL44" s="85"/>
      <c r="BM44" s="85"/>
      <c r="BN44" s="85"/>
      <c r="BO44" s="85"/>
      <c r="BP44" s="85"/>
      <c r="BQ44" s="85"/>
      <c r="BR44" s="85"/>
      <c r="BS44" s="85"/>
      <c r="BT44" s="85"/>
      <c r="BU44" s="85"/>
      <c r="BV44" s="85"/>
      <c r="BW44" s="85"/>
      <c r="BX44" s="85"/>
      <c r="BY44" s="85"/>
      <c r="BZ44" s="85"/>
      <c r="CA44" s="85"/>
      <c r="CB44" s="85"/>
      <c r="CC44" s="85"/>
      <c r="CD44" s="85"/>
      <c r="CE44" s="85"/>
      <c r="CF44" s="85"/>
      <c r="CG44" s="85"/>
      <c r="CH44" s="85"/>
      <c r="CI44" s="85"/>
      <c r="CJ44" s="85"/>
      <c r="CK44" s="85"/>
      <c r="CL44" s="85"/>
      <c r="CM44" s="85"/>
      <c r="CN44" s="85"/>
      <c r="CO44" s="85"/>
      <c r="CP44" s="85"/>
      <c r="CQ44" s="85"/>
      <c r="CR44" s="85"/>
    </row>
    <row r="45" spans="1:96">
      <c r="BG45" s="85"/>
      <c r="BH45" s="85"/>
      <c r="BI45" s="85"/>
      <c r="BJ45" s="85"/>
      <c r="BK45" s="85"/>
      <c r="BL45" s="85"/>
      <c r="BM45" s="85"/>
      <c r="BN45" s="85"/>
      <c r="BO45" s="85"/>
      <c r="BP45" s="85"/>
      <c r="BQ45" s="85"/>
      <c r="BR45" s="85"/>
      <c r="BS45" s="85"/>
      <c r="BT45" s="85"/>
      <c r="BU45" s="85"/>
      <c r="BV45" s="85"/>
      <c r="BW45" s="85"/>
      <c r="BX45" s="85"/>
      <c r="BY45" s="85"/>
      <c r="BZ45" s="85"/>
      <c r="CA45" s="85"/>
      <c r="CB45" s="85"/>
      <c r="CC45" s="85"/>
      <c r="CD45" s="85"/>
      <c r="CE45" s="85"/>
      <c r="CF45" s="85"/>
      <c r="CG45" s="85"/>
      <c r="CH45" s="85"/>
      <c r="CI45" s="85"/>
      <c r="CJ45" s="85"/>
      <c r="CK45" s="85"/>
      <c r="CL45" s="85"/>
      <c r="CM45" s="85"/>
      <c r="CN45" s="85"/>
      <c r="CO45" s="85"/>
      <c r="CP45" s="85"/>
      <c r="CQ45" s="85"/>
      <c r="CR45" s="85"/>
    </row>
    <row r="46" spans="1:96">
      <c r="BG46" s="85"/>
      <c r="BH46" s="85"/>
      <c r="BI46" s="85"/>
      <c r="BJ46" s="85"/>
      <c r="BK46" s="85"/>
      <c r="BL46" s="85"/>
      <c r="BM46" s="85"/>
      <c r="BN46" s="85"/>
      <c r="BO46" s="85"/>
      <c r="BP46" s="85"/>
      <c r="BQ46" s="85"/>
      <c r="BR46" s="85"/>
      <c r="BS46" s="85"/>
      <c r="BT46" s="85"/>
      <c r="BU46" s="85"/>
      <c r="BV46" s="85"/>
      <c r="BW46" s="85"/>
      <c r="BX46" s="85"/>
      <c r="BY46" s="85"/>
      <c r="BZ46" s="85"/>
      <c r="CA46" s="85"/>
      <c r="CB46" s="85"/>
      <c r="CC46" s="85"/>
      <c r="CD46" s="85"/>
      <c r="CE46" s="85"/>
      <c r="CF46" s="85"/>
      <c r="CG46" s="85"/>
      <c r="CH46" s="85"/>
      <c r="CI46" s="85"/>
      <c r="CJ46" s="85"/>
      <c r="CK46" s="85"/>
      <c r="CL46" s="85"/>
      <c r="CM46" s="85"/>
      <c r="CN46" s="85"/>
      <c r="CO46" s="85"/>
      <c r="CP46" s="85"/>
      <c r="CQ46" s="85"/>
      <c r="CR46" s="85"/>
    </row>
    <row r="47" spans="1:96">
      <c r="BG47" s="85"/>
      <c r="BH47" s="85"/>
      <c r="BI47" s="85"/>
      <c r="BJ47" s="85"/>
      <c r="BK47" s="85"/>
      <c r="BL47" s="85"/>
      <c r="BM47" s="85"/>
      <c r="BN47" s="85"/>
      <c r="BO47" s="85"/>
      <c r="BP47" s="85"/>
      <c r="BQ47" s="85"/>
      <c r="BR47" s="85"/>
      <c r="BS47" s="85"/>
      <c r="BT47" s="85"/>
      <c r="BU47" s="85"/>
      <c r="BV47" s="85"/>
      <c r="BW47" s="85"/>
      <c r="BX47" s="85"/>
      <c r="BY47" s="85"/>
      <c r="BZ47" s="85"/>
      <c r="CA47" s="85"/>
      <c r="CB47" s="85"/>
      <c r="CC47" s="85"/>
      <c r="CD47" s="85"/>
      <c r="CE47" s="85"/>
      <c r="CF47" s="85"/>
      <c r="CG47" s="85"/>
      <c r="CH47" s="85"/>
      <c r="CI47" s="85"/>
      <c r="CJ47" s="85"/>
      <c r="CK47" s="85"/>
      <c r="CL47" s="85"/>
      <c r="CM47" s="85"/>
      <c r="CN47" s="85"/>
      <c r="CO47" s="85"/>
      <c r="CP47" s="85"/>
      <c r="CQ47" s="85"/>
      <c r="CR47" s="85"/>
    </row>
    <row r="48" spans="1:96">
      <c r="BG48" s="85"/>
      <c r="BH48" s="85"/>
      <c r="BI48" s="85"/>
      <c r="BJ48" s="85"/>
      <c r="BK48" s="85"/>
      <c r="BL48" s="85"/>
      <c r="BM48" s="85"/>
      <c r="BN48" s="85"/>
      <c r="BO48" s="85"/>
      <c r="BP48" s="85"/>
      <c r="BQ48" s="85"/>
      <c r="BR48" s="85"/>
      <c r="BS48" s="85"/>
      <c r="BT48" s="85"/>
      <c r="BU48" s="85"/>
      <c r="BV48" s="85"/>
      <c r="BW48" s="85"/>
      <c r="BX48" s="85"/>
      <c r="BY48" s="85"/>
      <c r="BZ48" s="85"/>
      <c r="CA48" s="85"/>
      <c r="CB48" s="85"/>
      <c r="CC48" s="85"/>
      <c r="CD48" s="85"/>
      <c r="CE48" s="85"/>
      <c r="CF48" s="85"/>
      <c r="CG48" s="85"/>
      <c r="CH48" s="85"/>
      <c r="CI48" s="85"/>
      <c r="CJ48" s="85"/>
      <c r="CK48" s="85"/>
      <c r="CL48" s="85"/>
      <c r="CM48" s="85"/>
      <c r="CN48" s="85"/>
      <c r="CO48" s="85"/>
      <c r="CP48" s="85"/>
      <c r="CQ48" s="85"/>
      <c r="CR48" s="85"/>
    </row>
    <row r="49" spans="59:96">
      <c r="BG49" s="85"/>
      <c r="BH49" s="85"/>
      <c r="BI49" s="85"/>
      <c r="BJ49" s="85"/>
      <c r="BK49" s="85"/>
      <c r="BL49" s="85"/>
      <c r="BM49" s="85"/>
      <c r="BN49" s="85"/>
      <c r="BO49" s="85"/>
      <c r="BP49" s="85"/>
      <c r="BQ49" s="85"/>
      <c r="BR49" s="85"/>
      <c r="BS49" s="85"/>
      <c r="BT49" s="85"/>
      <c r="BU49" s="85"/>
      <c r="BV49" s="85"/>
      <c r="BW49" s="85"/>
      <c r="BX49" s="85"/>
      <c r="BY49" s="85"/>
      <c r="BZ49" s="85"/>
      <c r="CA49" s="85"/>
      <c r="CB49" s="85"/>
      <c r="CC49" s="85"/>
      <c r="CD49" s="85"/>
      <c r="CE49" s="85"/>
      <c r="CF49" s="85"/>
      <c r="CG49" s="85"/>
      <c r="CH49" s="85"/>
      <c r="CI49" s="85"/>
      <c r="CJ49" s="85"/>
      <c r="CK49" s="85"/>
      <c r="CL49" s="85"/>
      <c r="CM49" s="85"/>
      <c r="CN49" s="85"/>
      <c r="CO49" s="85"/>
      <c r="CP49" s="85"/>
      <c r="CQ49" s="85"/>
      <c r="CR49" s="85"/>
    </row>
    <row r="50" spans="59:96">
      <c r="BG50" s="85"/>
      <c r="BH50" s="85"/>
      <c r="BI50" s="85"/>
      <c r="BJ50" s="85"/>
      <c r="BK50" s="85"/>
      <c r="BL50" s="85"/>
      <c r="BM50" s="85"/>
      <c r="BN50" s="85"/>
      <c r="BO50" s="85"/>
      <c r="BP50" s="85"/>
      <c r="BQ50" s="85"/>
      <c r="BR50" s="85"/>
      <c r="BS50" s="85"/>
      <c r="BT50" s="85"/>
      <c r="BU50" s="85"/>
      <c r="BV50" s="85"/>
      <c r="BW50" s="85"/>
      <c r="BX50" s="85"/>
      <c r="BY50" s="85"/>
      <c r="BZ50" s="85"/>
      <c r="CA50" s="85"/>
      <c r="CB50" s="85"/>
      <c r="CC50" s="85"/>
      <c r="CD50" s="85"/>
      <c r="CE50" s="85"/>
      <c r="CF50" s="85"/>
      <c r="CG50" s="85"/>
      <c r="CH50" s="85"/>
      <c r="CI50" s="85"/>
      <c r="CJ50" s="85"/>
      <c r="CK50" s="85"/>
      <c r="CL50" s="85"/>
      <c r="CM50" s="85"/>
      <c r="CN50" s="85"/>
      <c r="CO50" s="85"/>
      <c r="CP50" s="85"/>
      <c r="CQ50" s="85"/>
      <c r="CR50" s="85"/>
    </row>
    <row r="51" spans="59:96">
      <c r="BG51" s="85"/>
      <c r="BH51" s="85"/>
      <c r="BI51" s="85"/>
      <c r="BJ51" s="85"/>
      <c r="BK51" s="85"/>
      <c r="BL51" s="85"/>
      <c r="BM51" s="85"/>
      <c r="BN51" s="85"/>
      <c r="BO51" s="85"/>
      <c r="BP51" s="85"/>
      <c r="BQ51" s="85"/>
      <c r="BR51" s="85"/>
      <c r="BS51" s="85"/>
      <c r="BT51" s="85"/>
      <c r="BU51" s="85"/>
      <c r="BV51" s="85"/>
      <c r="BW51" s="85"/>
      <c r="BX51" s="85"/>
      <c r="BY51" s="85"/>
      <c r="BZ51" s="85"/>
      <c r="CA51" s="85"/>
      <c r="CB51" s="85"/>
      <c r="CC51" s="85"/>
      <c r="CD51" s="85"/>
      <c r="CE51" s="85"/>
      <c r="CF51" s="85"/>
      <c r="CG51" s="85"/>
      <c r="CH51" s="85"/>
      <c r="CI51" s="85"/>
      <c r="CJ51" s="85"/>
      <c r="CK51" s="85"/>
      <c r="CL51" s="85"/>
      <c r="CM51" s="85"/>
      <c r="CN51" s="85"/>
      <c r="CO51" s="85"/>
      <c r="CP51" s="85"/>
      <c r="CQ51" s="85"/>
      <c r="CR51" s="85"/>
    </row>
    <row r="52" spans="59:96">
      <c r="BG52" s="85"/>
      <c r="BH52" s="85"/>
      <c r="BI52" s="85"/>
      <c r="BJ52" s="85"/>
      <c r="BK52" s="85"/>
      <c r="BL52" s="85"/>
      <c r="BM52" s="85"/>
      <c r="BN52" s="85"/>
      <c r="BO52" s="85"/>
      <c r="BP52" s="85"/>
      <c r="BQ52" s="85"/>
      <c r="BR52" s="85"/>
      <c r="BS52" s="85"/>
      <c r="BT52" s="85"/>
      <c r="BU52" s="85"/>
      <c r="BV52" s="85"/>
      <c r="BW52" s="85"/>
      <c r="BX52" s="85"/>
      <c r="BY52" s="85"/>
      <c r="BZ52" s="85"/>
      <c r="CA52" s="85"/>
      <c r="CB52" s="85"/>
      <c r="CC52" s="85"/>
      <c r="CD52" s="85"/>
      <c r="CE52" s="85"/>
      <c r="CF52" s="85"/>
      <c r="CG52" s="85"/>
      <c r="CH52" s="85"/>
      <c r="CI52" s="85"/>
      <c r="CJ52" s="85"/>
      <c r="CK52" s="85"/>
      <c r="CL52" s="85"/>
      <c r="CM52" s="85"/>
      <c r="CN52" s="85"/>
      <c r="CO52" s="85"/>
      <c r="CP52" s="85"/>
      <c r="CQ52" s="85"/>
      <c r="CR52" s="85"/>
    </row>
    <row r="53" spans="59:96">
      <c r="BG53" s="85"/>
      <c r="BH53" s="85"/>
      <c r="BI53" s="85"/>
      <c r="BJ53" s="85"/>
      <c r="BK53" s="85"/>
      <c r="BL53" s="85"/>
      <c r="BM53" s="85"/>
      <c r="BN53" s="85"/>
      <c r="BO53" s="85"/>
      <c r="BP53" s="85"/>
      <c r="BQ53" s="85"/>
      <c r="BR53" s="85"/>
      <c r="BS53" s="85"/>
      <c r="BT53" s="85"/>
      <c r="BU53" s="85"/>
      <c r="BV53" s="85"/>
      <c r="BW53" s="85"/>
      <c r="BX53" s="85"/>
      <c r="BY53" s="85"/>
      <c r="BZ53" s="85"/>
      <c r="CA53" s="85"/>
      <c r="CB53" s="85"/>
      <c r="CC53" s="85"/>
      <c r="CD53" s="85"/>
      <c r="CE53" s="85"/>
      <c r="CF53" s="85"/>
      <c r="CG53" s="85"/>
      <c r="CH53" s="85"/>
      <c r="CI53" s="85"/>
      <c r="CJ53" s="85"/>
      <c r="CK53" s="85"/>
      <c r="CL53" s="85"/>
      <c r="CM53" s="85"/>
      <c r="CN53" s="85"/>
      <c r="CO53" s="85"/>
      <c r="CP53" s="85"/>
      <c r="CQ53" s="85"/>
      <c r="CR53" s="85"/>
    </row>
    <row r="54" spans="59:96">
      <c r="BG54" s="85"/>
      <c r="BH54" s="85"/>
      <c r="BI54" s="85"/>
      <c r="BJ54" s="85"/>
      <c r="BK54" s="85"/>
      <c r="BL54" s="85"/>
      <c r="BM54" s="85"/>
      <c r="BN54" s="85"/>
      <c r="BO54" s="85"/>
      <c r="BP54" s="85"/>
      <c r="BQ54" s="85"/>
      <c r="BR54" s="85"/>
      <c r="BS54" s="85"/>
      <c r="BT54" s="85"/>
      <c r="BU54" s="85"/>
      <c r="BV54" s="85"/>
      <c r="BW54" s="85"/>
      <c r="BX54" s="85"/>
      <c r="BY54" s="85"/>
      <c r="BZ54" s="85"/>
      <c r="CA54" s="85"/>
      <c r="CB54" s="85"/>
      <c r="CC54" s="85"/>
      <c r="CD54" s="85"/>
      <c r="CE54" s="85"/>
      <c r="CF54" s="85"/>
      <c r="CG54" s="85"/>
      <c r="CH54" s="85"/>
      <c r="CI54" s="85"/>
      <c r="CJ54" s="85"/>
      <c r="CK54" s="85"/>
      <c r="CL54" s="85"/>
      <c r="CM54" s="85"/>
      <c r="CN54" s="85"/>
      <c r="CO54" s="85"/>
      <c r="CP54" s="85"/>
      <c r="CQ54" s="85"/>
      <c r="CR54" s="85"/>
    </row>
    <row r="55" spans="59:96">
      <c r="BG55" s="85"/>
      <c r="BH55" s="85"/>
      <c r="BI55" s="85"/>
      <c r="BJ55" s="85"/>
      <c r="BK55" s="85"/>
      <c r="BL55" s="85"/>
      <c r="BM55" s="85"/>
      <c r="BN55" s="85"/>
      <c r="BO55" s="85"/>
      <c r="BP55" s="85"/>
      <c r="BQ55" s="85"/>
      <c r="BR55" s="85"/>
      <c r="BS55" s="85"/>
      <c r="BT55" s="85"/>
      <c r="BU55" s="85"/>
      <c r="BV55" s="85"/>
      <c r="BW55" s="85"/>
      <c r="BX55" s="85"/>
      <c r="BY55" s="85"/>
      <c r="BZ55" s="85"/>
      <c r="CA55" s="85"/>
      <c r="CB55" s="85"/>
      <c r="CC55" s="85"/>
      <c r="CD55" s="85"/>
      <c r="CE55" s="85"/>
      <c r="CF55" s="85"/>
      <c r="CG55" s="85"/>
      <c r="CH55" s="85"/>
      <c r="CI55" s="85"/>
      <c r="CJ55" s="85"/>
      <c r="CK55" s="85"/>
      <c r="CL55" s="85"/>
      <c r="CM55" s="85"/>
      <c r="CN55" s="85"/>
      <c r="CO55" s="85"/>
      <c r="CP55" s="85"/>
      <c r="CQ55" s="85"/>
      <c r="CR55" s="85"/>
    </row>
    <row r="56" spans="59:96">
      <c r="BG56" s="85"/>
      <c r="BH56" s="85"/>
      <c r="BI56" s="85"/>
      <c r="BJ56" s="85"/>
      <c r="BK56" s="85"/>
      <c r="BL56" s="85"/>
      <c r="BM56" s="85"/>
      <c r="BN56" s="85"/>
      <c r="BO56" s="85"/>
      <c r="BP56" s="85"/>
      <c r="BQ56" s="85"/>
      <c r="BR56" s="85"/>
      <c r="BS56" s="85"/>
      <c r="BT56" s="85"/>
      <c r="BU56" s="85"/>
      <c r="BV56" s="85"/>
      <c r="BW56" s="85"/>
      <c r="BX56" s="85"/>
      <c r="BY56" s="85"/>
      <c r="BZ56" s="85"/>
      <c r="CA56" s="85"/>
      <c r="CB56" s="85"/>
      <c r="CC56" s="85"/>
      <c r="CD56" s="85"/>
      <c r="CE56" s="85"/>
      <c r="CF56" s="85"/>
      <c r="CG56" s="85"/>
      <c r="CH56" s="85"/>
      <c r="CI56" s="85"/>
      <c r="CJ56" s="85"/>
      <c r="CK56" s="85"/>
      <c r="CL56" s="85"/>
      <c r="CM56" s="85"/>
      <c r="CN56" s="85"/>
      <c r="CO56" s="85"/>
      <c r="CP56" s="85"/>
      <c r="CQ56" s="85"/>
      <c r="CR56" s="85"/>
    </row>
    <row r="57" spans="59:96">
      <c r="BG57" s="85"/>
      <c r="BH57" s="85"/>
      <c r="BI57" s="85"/>
      <c r="BJ57" s="85"/>
      <c r="BK57" s="85"/>
      <c r="BL57" s="85"/>
      <c r="BM57" s="85"/>
      <c r="BN57" s="85"/>
      <c r="BO57" s="85"/>
      <c r="BP57" s="85"/>
      <c r="BQ57" s="85"/>
      <c r="BR57" s="85"/>
      <c r="BS57" s="85"/>
      <c r="BT57" s="85"/>
      <c r="BU57" s="85"/>
      <c r="BV57" s="85"/>
      <c r="BW57" s="85"/>
      <c r="BX57" s="85"/>
      <c r="BY57" s="85"/>
      <c r="BZ57" s="85"/>
      <c r="CA57" s="85"/>
      <c r="CB57" s="85"/>
      <c r="CC57" s="85"/>
      <c r="CD57" s="85"/>
      <c r="CE57" s="85"/>
      <c r="CF57" s="85"/>
      <c r="CG57" s="85"/>
      <c r="CH57" s="85"/>
      <c r="CI57" s="85"/>
      <c r="CJ57" s="85"/>
      <c r="CK57" s="85"/>
      <c r="CL57" s="85"/>
      <c r="CM57" s="85"/>
      <c r="CN57" s="85"/>
      <c r="CO57" s="85"/>
      <c r="CP57" s="85"/>
      <c r="CQ57" s="85"/>
      <c r="CR57" s="85"/>
    </row>
    <row r="58" spans="59:96">
      <c r="BG58" s="85"/>
      <c r="BH58" s="85"/>
      <c r="BI58" s="85"/>
      <c r="BJ58" s="85"/>
      <c r="BK58" s="85"/>
      <c r="BL58" s="85"/>
      <c r="BM58" s="85"/>
      <c r="BN58" s="85"/>
      <c r="BO58" s="85"/>
      <c r="BP58" s="85"/>
      <c r="BQ58" s="85"/>
      <c r="BR58" s="85"/>
      <c r="BS58" s="85"/>
      <c r="BT58" s="85"/>
      <c r="BU58" s="85"/>
      <c r="BV58" s="85"/>
      <c r="BW58" s="85"/>
      <c r="BX58" s="85"/>
      <c r="BY58" s="85"/>
      <c r="BZ58" s="85"/>
      <c r="CA58" s="85"/>
      <c r="CB58" s="85"/>
      <c r="CC58" s="85"/>
      <c r="CD58" s="85"/>
      <c r="CE58" s="85"/>
      <c r="CF58" s="85"/>
      <c r="CG58" s="85"/>
      <c r="CH58" s="85"/>
      <c r="CI58" s="85"/>
      <c r="CJ58" s="85"/>
      <c r="CK58" s="85"/>
      <c r="CL58" s="85"/>
      <c r="CM58" s="85"/>
      <c r="CN58" s="85"/>
      <c r="CO58" s="85"/>
      <c r="CP58" s="85"/>
      <c r="CQ58" s="85"/>
      <c r="CR58" s="85"/>
    </row>
    <row r="59" spans="59:96">
      <c r="BG59" s="85"/>
      <c r="BH59" s="85"/>
      <c r="BI59" s="85"/>
      <c r="BJ59" s="85"/>
      <c r="BK59" s="85"/>
      <c r="BL59" s="85"/>
      <c r="BM59" s="85"/>
      <c r="BN59" s="85"/>
      <c r="BO59" s="85"/>
      <c r="BP59" s="85"/>
      <c r="BQ59" s="85"/>
      <c r="BR59" s="85"/>
      <c r="BS59" s="85"/>
      <c r="BT59" s="85"/>
      <c r="BU59" s="85"/>
      <c r="BV59" s="85"/>
      <c r="BW59" s="85"/>
      <c r="BX59" s="85"/>
      <c r="BY59" s="85"/>
      <c r="BZ59" s="85"/>
      <c r="CA59" s="85"/>
      <c r="CB59" s="85"/>
      <c r="CC59" s="85"/>
      <c r="CD59" s="85"/>
      <c r="CE59" s="85"/>
      <c r="CF59" s="85"/>
      <c r="CG59" s="85"/>
      <c r="CH59" s="85"/>
      <c r="CI59" s="85"/>
      <c r="CJ59" s="85"/>
      <c r="CK59" s="85"/>
      <c r="CL59" s="85"/>
      <c r="CM59" s="85"/>
      <c r="CN59" s="85"/>
      <c r="CO59" s="85"/>
      <c r="CP59" s="85"/>
      <c r="CQ59" s="85"/>
      <c r="CR59" s="85"/>
    </row>
    <row r="60" spans="59:96">
      <c r="BG60" s="85"/>
      <c r="BH60" s="85"/>
      <c r="BI60" s="85"/>
      <c r="BJ60" s="85"/>
      <c r="BK60" s="85"/>
      <c r="BL60" s="85"/>
      <c r="BM60" s="85"/>
      <c r="BN60" s="85"/>
      <c r="BO60" s="85"/>
      <c r="BP60" s="85"/>
      <c r="BQ60" s="85"/>
      <c r="BR60" s="85"/>
      <c r="BS60" s="85"/>
      <c r="BT60" s="85"/>
      <c r="BU60" s="85"/>
      <c r="BV60" s="85"/>
      <c r="BW60" s="85"/>
      <c r="BX60" s="85"/>
      <c r="BY60" s="85"/>
      <c r="BZ60" s="85"/>
      <c r="CA60" s="85"/>
      <c r="CB60" s="85"/>
      <c r="CC60" s="85"/>
      <c r="CD60" s="85"/>
      <c r="CE60" s="85"/>
      <c r="CF60" s="85"/>
      <c r="CG60" s="85"/>
      <c r="CH60" s="85"/>
      <c r="CI60" s="85"/>
      <c r="CJ60" s="85"/>
      <c r="CK60" s="85"/>
      <c r="CL60" s="85"/>
      <c r="CM60" s="85"/>
      <c r="CN60" s="85"/>
      <c r="CO60" s="85"/>
      <c r="CP60" s="85"/>
      <c r="CQ60" s="85"/>
      <c r="CR60" s="85"/>
    </row>
    <row r="61" spans="59:96">
      <c r="BG61" s="85"/>
      <c r="BH61" s="85"/>
      <c r="BI61" s="85"/>
      <c r="BJ61" s="85"/>
      <c r="BK61" s="85"/>
      <c r="BL61" s="85"/>
      <c r="BM61" s="85"/>
      <c r="BN61" s="85"/>
      <c r="BO61" s="85"/>
      <c r="BP61" s="85"/>
      <c r="BQ61" s="85"/>
      <c r="BR61" s="85"/>
      <c r="BS61" s="85"/>
      <c r="BT61" s="85"/>
      <c r="BU61" s="85"/>
      <c r="BV61" s="85"/>
      <c r="BW61" s="85"/>
      <c r="BX61" s="85"/>
      <c r="BY61" s="85"/>
      <c r="BZ61" s="85"/>
      <c r="CA61" s="85"/>
      <c r="CB61" s="85"/>
      <c r="CC61" s="85"/>
      <c r="CD61" s="85"/>
      <c r="CE61" s="85"/>
      <c r="CF61" s="85"/>
      <c r="CG61" s="85"/>
      <c r="CH61" s="85"/>
      <c r="CI61" s="85"/>
      <c r="CJ61" s="85"/>
      <c r="CK61" s="85"/>
      <c r="CL61" s="85"/>
      <c r="CM61" s="85"/>
      <c r="CN61" s="85"/>
      <c r="CO61" s="85"/>
      <c r="CP61" s="85"/>
      <c r="CQ61" s="85"/>
      <c r="CR61" s="85"/>
    </row>
    <row r="62" spans="59:96">
      <c r="BG62" s="85"/>
      <c r="BH62" s="85"/>
      <c r="BI62" s="85"/>
      <c r="BJ62" s="85"/>
      <c r="BK62" s="85"/>
      <c r="BL62" s="85"/>
      <c r="BM62" s="85"/>
      <c r="BN62" s="85"/>
      <c r="BO62" s="85"/>
      <c r="BP62" s="85"/>
      <c r="BQ62" s="85"/>
      <c r="BR62" s="85"/>
      <c r="BS62" s="85"/>
      <c r="BT62" s="85"/>
      <c r="BU62" s="85"/>
      <c r="BV62" s="85"/>
      <c r="BW62" s="85"/>
      <c r="BX62" s="85"/>
      <c r="BY62" s="85"/>
      <c r="BZ62" s="85"/>
      <c r="CA62" s="85"/>
      <c r="CB62" s="85"/>
      <c r="CC62" s="85"/>
      <c r="CD62" s="85"/>
      <c r="CE62" s="85"/>
      <c r="CF62" s="85"/>
      <c r="CG62" s="85"/>
      <c r="CH62" s="85"/>
      <c r="CI62" s="85"/>
      <c r="CJ62" s="85"/>
      <c r="CK62" s="85"/>
      <c r="CL62" s="85"/>
      <c r="CM62" s="85"/>
      <c r="CN62" s="85"/>
      <c r="CO62" s="85"/>
      <c r="CP62" s="85"/>
      <c r="CQ62" s="85"/>
      <c r="CR62" s="85"/>
    </row>
    <row r="63" spans="59:96">
      <c r="BG63" s="85"/>
      <c r="BH63" s="85"/>
      <c r="BI63" s="85"/>
      <c r="BJ63" s="85"/>
      <c r="BK63" s="85"/>
      <c r="BL63" s="85"/>
      <c r="BM63" s="85"/>
      <c r="BN63" s="85"/>
      <c r="BO63" s="85"/>
      <c r="BP63" s="85"/>
      <c r="BQ63" s="85"/>
      <c r="BR63" s="85"/>
      <c r="BS63" s="85"/>
      <c r="BT63" s="85"/>
      <c r="BU63" s="85"/>
      <c r="BV63" s="85"/>
      <c r="BW63" s="85"/>
      <c r="BX63" s="85"/>
      <c r="BY63" s="85"/>
      <c r="BZ63" s="85"/>
      <c r="CA63" s="85"/>
      <c r="CB63" s="85"/>
      <c r="CC63" s="85"/>
      <c r="CD63" s="85"/>
      <c r="CE63" s="85"/>
      <c r="CF63" s="85"/>
      <c r="CG63" s="85"/>
      <c r="CH63" s="85"/>
      <c r="CI63" s="85"/>
      <c r="CJ63" s="85"/>
      <c r="CK63" s="85"/>
      <c r="CL63" s="85"/>
      <c r="CM63" s="85"/>
      <c r="CN63" s="85"/>
      <c r="CO63" s="85"/>
      <c r="CP63" s="85"/>
      <c r="CQ63" s="85"/>
      <c r="CR63" s="85"/>
    </row>
    <row r="64" spans="59:96">
      <c r="BG64" s="85"/>
      <c r="BH64" s="85"/>
      <c r="BI64" s="85"/>
      <c r="BJ64" s="85"/>
      <c r="BK64" s="85"/>
      <c r="BL64" s="85"/>
      <c r="BM64" s="85"/>
      <c r="BN64" s="85"/>
      <c r="BO64" s="85"/>
      <c r="BP64" s="85"/>
      <c r="BQ64" s="85"/>
      <c r="BR64" s="85"/>
      <c r="BS64" s="85"/>
      <c r="BT64" s="85"/>
      <c r="BU64" s="85"/>
      <c r="BV64" s="85"/>
      <c r="BW64" s="85"/>
      <c r="BX64" s="85"/>
      <c r="BY64" s="85"/>
      <c r="BZ64" s="85"/>
      <c r="CA64" s="85"/>
      <c r="CB64" s="85"/>
      <c r="CC64" s="85"/>
      <c r="CD64" s="85"/>
      <c r="CE64" s="85"/>
      <c r="CF64" s="85"/>
      <c r="CG64" s="85"/>
      <c r="CH64" s="85"/>
      <c r="CI64" s="85"/>
      <c r="CJ64" s="85"/>
      <c r="CK64" s="85"/>
      <c r="CL64" s="85"/>
      <c r="CM64" s="85"/>
      <c r="CN64" s="85"/>
      <c r="CO64" s="85"/>
      <c r="CP64" s="85"/>
      <c r="CQ64" s="85"/>
      <c r="CR64" s="85"/>
    </row>
    <row r="65" spans="59:96">
      <c r="BG65" s="85"/>
      <c r="BH65" s="85"/>
      <c r="BI65" s="85"/>
      <c r="BJ65" s="85"/>
      <c r="BK65" s="85"/>
      <c r="BL65" s="85"/>
      <c r="BM65" s="85"/>
      <c r="BN65" s="85"/>
      <c r="BO65" s="85"/>
      <c r="BP65" s="85"/>
      <c r="BQ65" s="85"/>
      <c r="BR65" s="85"/>
      <c r="BS65" s="85"/>
      <c r="BT65" s="85"/>
      <c r="BU65" s="85"/>
      <c r="BV65" s="85"/>
      <c r="BW65" s="85"/>
      <c r="BX65" s="85"/>
      <c r="BY65" s="85"/>
      <c r="BZ65" s="85"/>
      <c r="CA65" s="85"/>
      <c r="CB65" s="85"/>
      <c r="CC65" s="85"/>
      <c r="CD65" s="85"/>
      <c r="CE65" s="85"/>
      <c r="CF65" s="85"/>
      <c r="CG65" s="85"/>
      <c r="CH65" s="85"/>
      <c r="CI65" s="85"/>
      <c r="CJ65" s="85"/>
      <c r="CK65" s="85"/>
      <c r="CL65" s="85"/>
      <c r="CM65" s="85"/>
      <c r="CN65" s="85"/>
      <c r="CO65" s="85"/>
      <c r="CP65" s="85"/>
      <c r="CQ65" s="85"/>
      <c r="CR65" s="85"/>
    </row>
    <row r="66" spans="59:96">
      <c r="BG66" s="85"/>
      <c r="BH66" s="85"/>
      <c r="BI66" s="85"/>
      <c r="BJ66" s="85"/>
      <c r="BK66" s="85"/>
      <c r="BL66" s="85"/>
      <c r="BM66" s="85"/>
      <c r="BN66" s="85"/>
      <c r="BO66" s="85"/>
      <c r="BP66" s="85"/>
      <c r="BQ66" s="85"/>
      <c r="BR66" s="85"/>
      <c r="BS66" s="85"/>
      <c r="BT66" s="85"/>
      <c r="BU66" s="85"/>
      <c r="BV66" s="85"/>
      <c r="BW66" s="85"/>
      <c r="BX66" s="85"/>
      <c r="BY66" s="85"/>
      <c r="BZ66" s="85"/>
      <c r="CA66" s="85"/>
      <c r="CB66" s="85"/>
      <c r="CC66" s="85"/>
      <c r="CD66" s="85"/>
      <c r="CE66" s="85"/>
      <c r="CF66" s="85"/>
      <c r="CG66" s="85"/>
      <c r="CH66" s="85"/>
      <c r="CI66" s="85"/>
      <c r="CJ66" s="85"/>
      <c r="CK66" s="85"/>
      <c r="CL66" s="85"/>
      <c r="CM66" s="85"/>
      <c r="CN66" s="85"/>
      <c r="CO66" s="85"/>
      <c r="CP66" s="85"/>
      <c r="CQ66" s="85"/>
      <c r="CR66" s="85"/>
    </row>
    <row r="67" spans="59:96">
      <c r="BG67" s="85"/>
      <c r="BH67" s="85"/>
      <c r="BI67" s="85"/>
      <c r="BJ67" s="85"/>
      <c r="BK67" s="85"/>
      <c r="BL67" s="85"/>
      <c r="BM67" s="85"/>
      <c r="BN67" s="85"/>
      <c r="BO67" s="85"/>
      <c r="BP67" s="85"/>
      <c r="BQ67" s="85"/>
      <c r="BR67" s="85"/>
      <c r="BS67" s="85"/>
      <c r="BT67" s="85"/>
      <c r="BU67" s="85"/>
      <c r="BV67" s="85"/>
      <c r="BW67" s="85"/>
      <c r="BX67" s="85"/>
      <c r="BY67" s="85"/>
      <c r="BZ67" s="85"/>
      <c r="CA67" s="85"/>
      <c r="CB67" s="85"/>
      <c r="CC67" s="85"/>
      <c r="CD67" s="85"/>
      <c r="CE67" s="85"/>
      <c r="CF67" s="85"/>
      <c r="CG67" s="85"/>
      <c r="CH67" s="85"/>
      <c r="CI67" s="85"/>
      <c r="CJ67" s="85"/>
      <c r="CK67" s="85"/>
      <c r="CL67" s="85"/>
      <c r="CM67" s="85"/>
      <c r="CN67" s="85"/>
      <c r="CO67" s="85"/>
      <c r="CP67" s="85"/>
      <c r="CQ67" s="85"/>
      <c r="CR67" s="85"/>
    </row>
    <row r="68" spans="59:96">
      <c r="BG68" s="85"/>
      <c r="BH68" s="85"/>
      <c r="BI68" s="85"/>
      <c r="BJ68" s="85"/>
      <c r="BK68" s="85"/>
      <c r="BL68" s="85"/>
      <c r="BM68" s="85"/>
      <c r="BN68" s="85"/>
      <c r="BO68" s="85"/>
      <c r="BP68" s="85"/>
      <c r="BQ68" s="85"/>
      <c r="BR68" s="85"/>
      <c r="BS68" s="85"/>
      <c r="BT68" s="85"/>
      <c r="BU68" s="85"/>
      <c r="BV68" s="85"/>
      <c r="BW68" s="85"/>
      <c r="BX68" s="85"/>
      <c r="BY68" s="85"/>
      <c r="BZ68" s="85"/>
      <c r="CA68" s="85"/>
      <c r="CB68" s="85"/>
      <c r="CC68" s="85"/>
      <c r="CD68" s="85"/>
      <c r="CE68" s="85"/>
      <c r="CF68" s="85"/>
      <c r="CG68" s="85"/>
      <c r="CH68" s="85"/>
      <c r="CI68" s="85"/>
      <c r="CJ68" s="85"/>
      <c r="CK68" s="85"/>
      <c r="CL68" s="85"/>
      <c r="CM68" s="85"/>
      <c r="CN68" s="85"/>
      <c r="CO68" s="85"/>
      <c r="CP68" s="85"/>
      <c r="CQ68" s="85"/>
      <c r="CR68" s="85"/>
    </row>
    <row r="69" spans="59:96">
      <c r="BG69" s="85"/>
      <c r="BH69" s="85"/>
      <c r="BI69" s="85"/>
      <c r="BJ69" s="85"/>
      <c r="BK69" s="85"/>
      <c r="BL69" s="85"/>
      <c r="BM69" s="85"/>
      <c r="BN69" s="85"/>
      <c r="BO69" s="85"/>
      <c r="BP69" s="85"/>
      <c r="BQ69" s="85"/>
      <c r="BR69" s="85"/>
      <c r="BS69" s="85"/>
      <c r="BT69" s="85"/>
      <c r="BU69" s="85"/>
      <c r="BV69" s="85"/>
      <c r="BW69" s="85"/>
      <c r="BX69" s="85"/>
      <c r="BY69" s="85"/>
      <c r="BZ69" s="85"/>
      <c r="CA69" s="85"/>
      <c r="CB69" s="85"/>
      <c r="CC69" s="85"/>
      <c r="CD69" s="85"/>
      <c r="CE69" s="85"/>
      <c r="CF69" s="85"/>
      <c r="CG69" s="85"/>
      <c r="CH69" s="85"/>
      <c r="CI69" s="85"/>
      <c r="CJ69" s="85"/>
      <c r="CK69" s="85"/>
      <c r="CL69" s="85"/>
      <c r="CM69" s="85"/>
      <c r="CN69" s="85"/>
      <c r="CO69" s="85"/>
      <c r="CP69" s="85"/>
      <c r="CQ69" s="85"/>
      <c r="CR69" s="85"/>
    </row>
    <row r="70" spans="59:96">
      <c r="BG70" s="85"/>
      <c r="BH70" s="85"/>
      <c r="BI70" s="85"/>
      <c r="BJ70" s="85"/>
      <c r="BK70" s="85"/>
      <c r="BL70" s="85"/>
      <c r="BM70" s="85"/>
      <c r="BN70" s="85"/>
      <c r="BO70" s="85"/>
      <c r="BP70" s="85"/>
      <c r="BQ70" s="85"/>
      <c r="BR70" s="85"/>
      <c r="BS70" s="85"/>
      <c r="BT70" s="85"/>
      <c r="BU70" s="85"/>
      <c r="BV70" s="85"/>
      <c r="BW70" s="85"/>
      <c r="BX70" s="85"/>
      <c r="BY70" s="85"/>
      <c r="BZ70" s="85"/>
      <c r="CA70" s="85"/>
      <c r="CB70" s="85"/>
      <c r="CC70" s="85"/>
      <c r="CD70" s="85"/>
      <c r="CE70" s="85"/>
      <c r="CF70" s="85"/>
      <c r="CG70" s="85"/>
      <c r="CH70" s="85"/>
      <c r="CI70" s="85"/>
      <c r="CJ70" s="85"/>
      <c r="CK70" s="85"/>
      <c r="CL70" s="85"/>
      <c r="CM70" s="85"/>
      <c r="CN70" s="85"/>
      <c r="CO70" s="85"/>
      <c r="CP70" s="85"/>
      <c r="CQ70" s="85"/>
      <c r="CR70" s="85"/>
    </row>
    <row r="71" spans="59:96">
      <c r="BG71" s="85"/>
      <c r="BH71" s="85"/>
      <c r="BI71" s="85"/>
      <c r="BJ71" s="85"/>
      <c r="BK71" s="85"/>
      <c r="BL71" s="85"/>
      <c r="BM71" s="85"/>
      <c r="BN71" s="85"/>
      <c r="BO71" s="85"/>
      <c r="BP71" s="85"/>
      <c r="BQ71" s="85"/>
      <c r="BR71" s="85"/>
      <c r="BS71" s="85"/>
      <c r="BT71" s="85"/>
      <c r="BU71" s="85"/>
      <c r="BV71" s="85"/>
      <c r="BW71" s="85"/>
      <c r="BX71" s="85"/>
      <c r="BY71" s="85"/>
      <c r="BZ71" s="85"/>
      <c r="CA71" s="85"/>
      <c r="CB71" s="85"/>
      <c r="CC71" s="85"/>
      <c r="CD71" s="85"/>
      <c r="CE71" s="85"/>
      <c r="CF71" s="85"/>
      <c r="CG71" s="85"/>
      <c r="CH71" s="85"/>
      <c r="CI71" s="85"/>
      <c r="CJ71" s="85"/>
      <c r="CK71" s="85"/>
      <c r="CL71" s="85"/>
      <c r="CM71" s="85"/>
      <c r="CN71" s="85"/>
      <c r="CO71" s="85"/>
      <c r="CP71" s="85"/>
      <c r="CQ71" s="85"/>
      <c r="CR71" s="85"/>
    </row>
    <row r="72" spans="59:96">
      <c r="BG72" s="85"/>
      <c r="BH72" s="85"/>
      <c r="BI72" s="85"/>
      <c r="BJ72" s="85"/>
      <c r="BK72" s="85"/>
      <c r="BL72" s="85"/>
      <c r="BM72" s="85"/>
      <c r="BN72" s="85"/>
      <c r="BO72" s="85"/>
      <c r="BP72" s="85"/>
      <c r="BQ72" s="85"/>
      <c r="BR72" s="85"/>
      <c r="BS72" s="85"/>
      <c r="BT72" s="85"/>
      <c r="BU72" s="85"/>
      <c r="BV72" s="85"/>
      <c r="BW72" s="85"/>
      <c r="BX72" s="85"/>
      <c r="BY72" s="85"/>
      <c r="BZ72" s="85"/>
      <c r="CA72" s="85"/>
      <c r="CB72" s="85"/>
      <c r="CC72" s="85"/>
      <c r="CD72" s="85"/>
      <c r="CE72" s="85"/>
      <c r="CF72" s="85"/>
      <c r="CG72" s="85"/>
      <c r="CH72" s="85"/>
      <c r="CI72" s="85"/>
      <c r="CJ72" s="85"/>
      <c r="CK72" s="85"/>
      <c r="CL72" s="85"/>
      <c r="CM72" s="85"/>
      <c r="CN72" s="85"/>
      <c r="CO72" s="85"/>
      <c r="CP72" s="85"/>
      <c r="CQ72" s="85"/>
      <c r="CR72" s="85"/>
    </row>
    <row r="73" spans="59:96">
      <c r="BG73" s="85"/>
      <c r="BH73" s="85"/>
      <c r="BI73" s="85"/>
      <c r="BJ73" s="85"/>
      <c r="BK73" s="85"/>
      <c r="BL73" s="85"/>
      <c r="BM73" s="85"/>
      <c r="BN73" s="85"/>
      <c r="BO73" s="85"/>
      <c r="BP73" s="85"/>
      <c r="BQ73" s="85"/>
      <c r="BR73" s="85"/>
      <c r="BS73" s="85"/>
      <c r="BT73" s="85"/>
      <c r="BU73" s="85"/>
      <c r="BV73" s="85"/>
      <c r="BW73" s="85"/>
      <c r="BX73" s="85"/>
      <c r="BY73" s="85"/>
      <c r="BZ73" s="85"/>
      <c r="CA73" s="85"/>
      <c r="CB73" s="85"/>
      <c r="CC73" s="85"/>
      <c r="CD73" s="85"/>
      <c r="CE73" s="85"/>
      <c r="CF73" s="85"/>
      <c r="CG73" s="85"/>
      <c r="CH73" s="85"/>
      <c r="CI73" s="85"/>
      <c r="CJ73" s="85"/>
      <c r="CK73" s="85"/>
      <c r="CL73" s="85"/>
      <c r="CM73" s="85"/>
      <c r="CN73" s="85"/>
      <c r="CO73" s="85"/>
      <c r="CP73" s="85"/>
      <c r="CQ73" s="85"/>
      <c r="CR73" s="85"/>
    </row>
    <row r="74" spans="59:96">
      <c r="BG74" s="85"/>
      <c r="BH74" s="85"/>
      <c r="BI74" s="85"/>
      <c r="BJ74" s="85"/>
      <c r="BK74" s="85"/>
      <c r="BL74" s="85"/>
      <c r="BM74" s="85"/>
      <c r="BN74" s="85"/>
      <c r="BO74" s="85"/>
      <c r="BP74" s="85"/>
      <c r="BQ74" s="85"/>
      <c r="BR74" s="85"/>
      <c r="BS74" s="85"/>
      <c r="BT74" s="85"/>
      <c r="BU74" s="85"/>
      <c r="BV74" s="85"/>
      <c r="BW74" s="85"/>
      <c r="BX74" s="85"/>
      <c r="BY74" s="85"/>
      <c r="BZ74" s="85"/>
      <c r="CA74" s="85"/>
      <c r="CB74" s="85"/>
      <c r="CC74" s="85"/>
      <c r="CD74" s="85"/>
      <c r="CE74" s="85"/>
      <c r="CF74" s="85"/>
      <c r="CG74" s="85"/>
      <c r="CH74" s="85"/>
      <c r="CI74" s="85"/>
      <c r="CJ74" s="85"/>
      <c r="CK74" s="85"/>
      <c r="CL74" s="85"/>
      <c r="CM74" s="85"/>
      <c r="CN74" s="85"/>
      <c r="CO74" s="85"/>
      <c r="CP74" s="85"/>
      <c r="CQ74" s="85"/>
      <c r="CR74" s="85"/>
    </row>
    <row r="75" spans="59:96">
      <c r="BG75" s="85"/>
      <c r="BH75" s="85"/>
      <c r="BI75" s="85"/>
      <c r="BJ75" s="85"/>
      <c r="BK75" s="85"/>
      <c r="BL75" s="85"/>
      <c r="BM75" s="85"/>
      <c r="BN75" s="85"/>
      <c r="BO75" s="85"/>
      <c r="BP75" s="85"/>
      <c r="BQ75" s="85"/>
      <c r="BR75" s="85"/>
      <c r="BS75" s="85"/>
      <c r="BT75" s="85"/>
      <c r="BU75" s="85"/>
      <c r="BV75" s="85"/>
      <c r="BW75" s="85"/>
      <c r="BX75" s="85"/>
      <c r="BY75" s="85"/>
      <c r="BZ75" s="85"/>
      <c r="CA75" s="85"/>
      <c r="CB75" s="85"/>
      <c r="CC75" s="85"/>
      <c r="CD75" s="85"/>
      <c r="CE75" s="85"/>
      <c r="CF75" s="85"/>
      <c r="CG75" s="85"/>
      <c r="CH75" s="85"/>
      <c r="CI75" s="85"/>
      <c r="CJ75" s="85"/>
      <c r="CK75" s="85"/>
      <c r="CL75" s="85"/>
      <c r="CM75" s="85"/>
      <c r="CN75" s="85"/>
      <c r="CO75" s="85"/>
      <c r="CP75" s="85"/>
      <c r="CQ75" s="85"/>
      <c r="CR75" s="85"/>
    </row>
    <row r="76" spans="59:96">
      <c r="BG76" s="85"/>
      <c r="BH76" s="85"/>
      <c r="BI76" s="85"/>
      <c r="BJ76" s="85"/>
      <c r="BK76" s="85"/>
      <c r="BL76" s="85"/>
      <c r="BM76" s="85"/>
      <c r="BN76" s="85"/>
      <c r="BO76" s="85"/>
      <c r="BP76" s="85"/>
      <c r="BQ76" s="85"/>
      <c r="BR76" s="85"/>
      <c r="BS76" s="85"/>
      <c r="BT76" s="85"/>
      <c r="BU76" s="85"/>
      <c r="BV76" s="85"/>
      <c r="BW76" s="85"/>
      <c r="BX76" s="85"/>
      <c r="BY76" s="85"/>
      <c r="BZ76" s="85"/>
      <c r="CA76" s="85"/>
      <c r="CB76" s="85"/>
      <c r="CC76" s="85"/>
      <c r="CD76" s="85"/>
      <c r="CE76" s="85"/>
      <c r="CF76" s="85"/>
      <c r="CG76" s="85"/>
      <c r="CH76" s="85"/>
      <c r="CI76" s="85"/>
      <c r="CJ76" s="85"/>
      <c r="CK76" s="85"/>
      <c r="CL76" s="85"/>
      <c r="CM76" s="85"/>
      <c r="CN76" s="85"/>
      <c r="CO76" s="85"/>
      <c r="CP76" s="85"/>
      <c r="CQ76" s="85"/>
      <c r="CR76" s="85"/>
    </row>
    <row r="77" spans="59:96">
      <c r="BG77" s="85"/>
      <c r="BH77" s="85"/>
      <c r="BI77" s="85"/>
      <c r="BJ77" s="85"/>
      <c r="BK77" s="85"/>
      <c r="BL77" s="85"/>
      <c r="BM77" s="85"/>
      <c r="BN77" s="85"/>
      <c r="BO77" s="85"/>
      <c r="BP77" s="85"/>
      <c r="BQ77" s="85"/>
      <c r="BR77" s="85"/>
      <c r="BS77" s="85"/>
      <c r="BT77" s="85"/>
      <c r="BU77" s="85"/>
      <c r="BV77" s="85"/>
      <c r="BW77" s="85"/>
      <c r="BX77" s="85"/>
      <c r="BY77" s="85"/>
      <c r="BZ77" s="85"/>
      <c r="CA77" s="85"/>
      <c r="CB77" s="85"/>
      <c r="CC77" s="85"/>
      <c r="CD77" s="85"/>
      <c r="CE77" s="85"/>
      <c r="CF77" s="85"/>
      <c r="CG77" s="85"/>
      <c r="CH77" s="85"/>
      <c r="CI77" s="85"/>
      <c r="CJ77" s="85"/>
      <c r="CK77" s="85"/>
      <c r="CL77" s="85"/>
      <c r="CM77" s="85"/>
      <c r="CN77" s="85"/>
      <c r="CO77" s="85"/>
      <c r="CP77" s="85"/>
      <c r="CQ77" s="85"/>
      <c r="CR77" s="85"/>
    </row>
    <row r="78" spans="59:96">
      <c r="BG78" s="85"/>
      <c r="BH78" s="85"/>
      <c r="BI78" s="85"/>
      <c r="BJ78" s="85"/>
      <c r="BK78" s="85"/>
      <c r="BL78" s="85"/>
      <c r="BM78" s="85"/>
      <c r="BN78" s="85"/>
      <c r="BO78" s="85"/>
      <c r="BP78" s="85"/>
      <c r="BQ78" s="85"/>
      <c r="BR78" s="85"/>
      <c r="BS78" s="85"/>
      <c r="BT78" s="85"/>
      <c r="BU78" s="85"/>
      <c r="BV78" s="85"/>
      <c r="BW78" s="85"/>
      <c r="BX78" s="85"/>
      <c r="BY78" s="85"/>
      <c r="BZ78" s="85"/>
      <c r="CA78" s="85"/>
      <c r="CB78" s="85"/>
      <c r="CC78" s="85"/>
      <c r="CD78" s="85"/>
      <c r="CE78" s="85"/>
      <c r="CF78" s="85"/>
      <c r="CG78" s="85"/>
      <c r="CH78" s="85"/>
      <c r="CI78" s="85"/>
      <c r="CJ78" s="85"/>
      <c r="CK78" s="85"/>
      <c r="CL78" s="85"/>
      <c r="CM78" s="85"/>
      <c r="CN78" s="85"/>
      <c r="CO78" s="85"/>
      <c r="CP78" s="85"/>
      <c r="CQ78" s="85"/>
      <c r="CR78" s="85"/>
    </row>
    <row r="79" spans="59:96">
      <c r="BG79" s="85"/>
      <c r="BH79" s="85"/>
      <c r="BI79" s="85"/>
      <c r="BJ79" s="85"/>
      <c r="BK79" s="85"/>
      <c r="BL79" s="85"/>
      <c r="BM79" s="85"/>
      <c r="BN79" s="85"/>
      <c r="BO79" s="85"/>
      <c r="BP79" s="85"/>
      <c r="BQ79" s="85"/>
      <c r="BR79" s="85"/>
      <c r="BS79" s="85"/>
      <c r="BT79" s="85"/>
      <c r="BU79" s="85"/>
      <c r="BV79" s="85"/>
      <c r="BW79" s="85"/>
      <c r="BX79" s="85"/>
      <c r="BY79" s="85"/>
      <c r="BZ79" s="85"/>
      <c r="CA79" s="85"/>
      <c r="CB79" s="85"/>
      <c r="CC79" s="85"/>
      <c r="CD79" s="85"/>
      <c r="CE79" s="85"/>
      <c r="CF79" s="85"/>
      <c r="CG79" s="85"/>
      <c r="CH79" s="85"/>
      <c r="CI79" s="85"/>
      <c r="CJ79" s="85"/>
      <c r="CK79" s="85"/>
      <c r="CL79" s="85"/>
      <c r="CM79" s="85"/>
      <c r="CN79" s="85"/>
      <c r="CO79" s="85"/>
      <c r="CP79" s="85"/>
      <c r="CQ79" s="85"/>
      <c r="CR79" s="85"/>
    </row>
    <row r="80" spans="59:96">
      <c r="BG80" s="85"/>
      <c r="BH80" s="85"/>
      <c r="BI80" s="85"/>
      <c r="BJ80" s="85"/>
      <c r="BK80" s="85"/>
      <c r="BL80" s="85"/>
      <c r="BM80" s="85"/>
      <c r="BN80" s="85"/>
      <c r="BO80" s="85"/>
      <c r="BP80" s="85"/>
      <c r="BQ80" s="85"/>
      <c r="BR80" s="85"/>
      <c r="BS80" s="85"/>
      <c r="BT80" s="85"/>
      <c r="BU80" s="85"/>
      <c r="BV80" s="85"/>
      <c r="BW80" s="85"/>
      <c r="BX80" s="85"/>
      <c r="BY80" s="85"/>
      <c r="BZ80" s="85"/>
      <c r="CA80" s="85"/>
      <c r="CB80" s="85"/>
      <c r="CC80" s="85"/>
      <c r="CD80" s="85"/>
      <c r="CE80" s="85"/>
      <c r="CF80" s="85"/>
      <c r="CG80" s="85"/>
      <c r="CH80" s="85"/>
      <c r="CI80" s="85"/>
      <c r="CJ80" s="85"/>
      <c r="CK80" s="85"/>
      <c r="CL80" s="85"/>
      <c r="CM80" s="85"/>
      <c r="CN80" s="85"/>
      <c r="CO80" s="85"/>
      <c r="CP80" s="85"/>
      <c r="CQ80" s="85"/>
      <c r="CR80" s="85"/>
    </row>
    <row r="81" spans="59:96">
      <c r="BG81" s="85"/>
      <c r="BH81" s="85"/>
      <c r="BI81" s="85"/>
      <c r="BJ81" s="85"/>
      <c r="BK81" s="85"/>
      <c r="BL81" s="85"/>
      <c r="BM81" s="85"/>
      <c r="BN81" s="85"/>
      <c r="BO81" s="85"/>
      <c r="BP81" s="85"/>
      <c r="BQ81" s="85"/>
      <c r="BR81" s="85"/>
      <c r="BS81" s="85"/>
      <c r="BT81" s="85"/>
      <c r="BU81" s="85"/>
      <c r="BV81" s="85"/>
      <c r="BW81" s="85"/>
      <c r="BX81" s="85"/>
      <c r="BY81" s="85"/>
      <c r="BZ81" s="85"/>
      <c r="CA81" s="85"/>
      <c r="CB81" s="85"/>
      <c r="CC81" s="85"/>
      <c r="CD81" s="85"/>
      <c r="CE81" s="85"/>
      <c r="CF81" s="85"/>
      <c r="CG81" s="85"/>
      <c r="CH81" s="85"/>
      <c r="CI81" s="85"/>
      <c r="CJ81" s="85"/>
      <c r="CK81" s="85"/>
      <c r="CL81" s="85"/>
      <c r="CM81" s="85"/>
      <c r="CN81" s="85"/>
      <c r="CO81" s="85"/>
      <c r="CP81" s="85"/>
      <c r="CQ81" s="85"/>
      <c r="CR81" s="85"/>
    </row>
    <row r="82" spans="59:96">
      <c r="BG82" s="85"/>
      <c r="BH82" s="85"/>
      <c r="BI82" s="85"/>
      <c r="BJ82" s="85"/>
      <c r="BK82" s="85"/>
      <c r="BL82" s="85"/>
      <c r="BM82" s="85"/>
      <c r="BN82" s="85"/>
      <c r="BO82" s="85"/>
      <c r="BP82" s="85"/>
      <c r="BQ82" s="85"/>
      <c r="BR82" s="85"/>
      <c r="BS82" s="85"/>
      <c r="BT82" s="85"/>
      <c r="BU82" s="85"/>
      <c r="BV82" s="85"/>
      <c r="BW82" s="85"/>
      <c r="BX82" s="85"/>
      <c r="BY82" s="85"/>
      <c r="BZ82" s="85"/>
      <c r="CA82" s="85"/>
      <c r="CB82" s="85"/>
      <c r="CC82" s="85"/>
      <c r="CD82" s="85"/>
      <c r="CE82" s="85"/>
      <c r="CF82" s="85"/>
      <c r="CG82" s="85"/>
      <c r="CH82" s="85"/>
      <c r="CI82" s="85"/>
      <c r="CJ82" s="85"/>
      <c r="CK82" s="85"/>
      <c r="CL82" s="85"/>
      <c r="CM82" s="85"/>
      <c r="CN82" s="85"/>
      <c r="CO82" s="85"/>
      <c r="CP82" s="85"/>
      <c r="CQ82" s="85"/>
      <c r="CR82" s="85"/>
    </row>
    <row r="83" spans="59:96">
      <c r="BG83" s="85"/>
      <c r="BH83" s="85"/>
      <c r="BI83" s="85"/>
      <c r="BJ83" s="85"/>
      <c r="BK83" s="85"/>
      <c r="BL83" s="85"/>
      <c r="BM83" s="85"/>
      <c r="BN83" s="85"/>
      <c r="BO83" s="85"/>
      <c r="BP83" s="85"/>
      <c r="BQ83" s="85"/>
      <c r="BR83" s="85"/>
      <c r="BS83" s="85"/>
      <c r="BT83" s="85"/>
      <c r="BU83" s="85"/>
      <c r="BV83" s="85"/>
      <c r="BW83" s="85"/>
      <c r="BX83" s="85"/>
      <c r="BY83" s="85"/>
      <c r="BZ83" s="85"/>
      <c r="CA83" s="85"/>
      <c r="CB83" s="85"/>
      <c r="CC83" s="85"/>
      <c r="CD83" s="85"/>
      <c r="CE83" s="85"/>
      <c r="CF83" s="85"/>
      <c r="CG83" s="85"/>
      <c r="CH83" s="85"/>
      <c r="CI83" s="85"/>
      <c r="CJ83" s="85"/>
      <c r="CK83" s="85"/>
      <c r="CL83" s="85"/>
      <c r="CM83" s="85"/>
      <c r="CN83" s="85"/>
      <c r="CO83" s="85"/>
      <c r="CP83" s="85"/>
      <c r="CQ83" s="85"/>
      <c r="CR83" s="85"/>
    </row>
    <row r="84" spans="59:96">
      <c r="BG84" s="85"/>
      <c r="BH84" s="85"/>
      <c r="BI84" s="85"/>
      <c r="BJ84" s="85"/>
      <c r="BK84" s="85"/>
      <c r="BL84" s="85"/>
      <c r="BM84" s="85"/>
      <c r="BN84" s="85"/>
      <c r="BO84" s="85"/>
      <c r="BP84" s="85"/>
      <c r="BQ84" s="85"/>
      <c r="BR84" s="85"/>
      <c r="BS84" s="85"/>
      <c r="BT84" s="85"/>
      <c r="BU84" s="85"/>
      <c r="BV84" s="85"/>
      <c r="BW84" s="85"/>
      <c r="BX84" s="85"/>
      <c r="BY84" s="85"/>
      <c r="BZ84" s="85"/>
      <c r="CA84" s="85"/>
      <c r="CB84" s="85"/>
      <c r="CC84" s="85"/>
      <c r="CD84" s="85"/>
      <c r="CE84" s="85"/>
      <c r="CF84" s="85"/>
      <c r="CG84" s="85"/>
      <c r="CH84" s="85"/>
      <c r="CI84" s="85"/>
      <c r="CJ84" s="85"/>
      <c r="CK84" s="85"/>
      <c r="CL84" s="85"/>
      <c r="CM84" s="85"/>
      <c r="CN84" s="85"/>
      <c r="CO84" s="85"/>
      <c r="CP84" s="85"/>
      <c r="CQ84" s="85"/>
      <c r="CR84" s="85"/>
    </row>
    <row r="85" spans="59:96">
      <c r="BG85" s="85"/>
      <c r="BH85" s="85"/>
      <c r="BI85" s="85"/>
      <c r="BJ85" s="85"/>
      <c r="BK85" s="85"/>
      <c r="BL85" s="85"/>
      <c r="BM85" s="85"/>
      <c r="BN85" s="85"/>
      <c r="BO85" s="85"/>
      <c r="BP85" s="85"/>
      <c r="BQ85" s="85"/>
      <c r="BR85" s="85"/>
      <c r="BS85" s="85"/>
      <c r="BT85" s="85"/>
      <c r="BU85" s="85"/>
      <c r="BV85" s="85"/>
      <c r="BW85" s="85"/>
      <c r="BX85" s="85"/>
      <c r="BY85" s="85"/>
      <c r="BZ85" s="85"/>
      <c r="CA85" s="85"/>
      <c r="CB85" s="85"/>
      <c r="CC85" s="85"/>
      <c r="CD85" s="85"/>
      <c r="CE85" s="85"/>
      <c r="CF85" s="85"/>
      <c r="CG85" s="85"/>
      <c r="CH85" s="85"/>
      <c r="CI85" s="85"/>
      <c r="CJ85" s="85"/>
      <c r="CK85" s="85"/>
      <c r="CL85" s="85"/>
      <c r="CM85" s="85"/>
      <c r="CN85" s="85"/>
      <c r="CO85" s="85"/>
      <c r="CP85" s="85"/>
      <c r="CQ85" s="85"/>
      <c r="CR85" s="85"/>
    </row>
    <row r="86" spans="59:96">
      <c r="BG86" s="85"/>
      <c r="BH86" s="85"/>
      <c r="BI86" s="85"/>
      <c r="BJ86" s="85"/>
      <c r="BK86" s="85"/>
      <c r="BL86" s="85"/>
      <c r="BM86" s="85"/>
      <c r="BN86" s="85"/>
      <c r="BO86" s="85"/>
      <c r="BP86" s="85"/>
      <c r="BQ86" s="85"/>
      <c r="BR86" s="85"/>
      <c r="BS86" s="85"/>
      <c r="BT86" s="85"/>
      <c r="BU86" s="85"/>
      <c r="BV86" s="85"/>
      <c r="BW86" s="85"/>
      <c r="BX86" s="85"/>
      <c r="BY86" s="85"/>
      <c r="BZ86" s="85"/>
      <c r="CA86" s="85"/>
      <c r="CB86" s="85"/>
      <c r="CC86" s="85"/>
      <c r="CD86" s="85"/>
      <c r="CE86" s="85"/>
      <c r="CF86" s="85"/>
      <c r="CG86" s="85"/>
      <c r="CH86" s="85"/>
      <c r="CI86" s="85"/>
      <c r="CJ86" s="85"/>
      <c r="CK86" s="85"/>
      <c r="CL86" s="85"/>
      <c r="CM86" s="85"/>
      <c r="CN86" s="85"/>
      <c r="CO86" s="85"/>
      <c r="CP86" s="85"/>
      <c r="CQ86" s="85"/>
      <c r="CR86" s="85"/>
    </row>
    <row r="87" spans="59:96">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row>
    <row r="88" spans="59:96">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row>
    <row r="89" spans="59:96">
      <c r="BG89" s="85"/>
      <c r="BH89" s="85"/>
      <c r="BI89" s="85"/>
      <c r="BJ89" s="85"/>
      <c r="BK89" s="85"/>
      <c r="BL89" s="85"/>
      <c r="BM89" s="85"/>
      <c r="BN89" s="85"/>
      <c r="BO89" s="85"/>
      <c r="BP89" s="85"/>
      <c r="BQ89" s="85"/>
      <c r="BR89" s="85"/>
      <c r="BS89" s="85"/>
      <c r="BT89" s="85"/>
      <c r="BU89" s="85"/>
      <c r="BV89" s="85"/>
      <c r="BW89" s="85"/>
      <c r="BX89" s="85"/>
      <c r="BY89" s="85"/>
      <c r="BZ89" s="85"/>
      <c r="CA89" s="85"/>
      <c r="CB89" s="85"/>
      <c r="CC89" s="85"/>
      <c r="CD89" s="85"/>
      <c r="CE89" s="85"/>
      <c r="CF89" s="85"/>
      <c r="CG89" s="85"/>
      <c r="CH89" s="85"/>
      <c r="CI89" s="85"/>
      <c r="CJ89" s="85"/>
      <c r="CK89" s="85"/>
      <c r="CL89" s="85"/>
      <c r="CM89" s="85"/>
      <c r="CN89" s="85"/>
      <c r="CO89" s="85"/>
      <c r="CP89" s="85"/>
      <c r="CQ89" s="85"/>
      <c r="CR89" s="85"/>
    </row>
    <row r="90" spans="59:96">
      <c r="BG90" s="85"/>
      <c r="BH90" s="85"/>
      <c r="BI90" s="85"/>
      <c r="BJ90" s="85"/>
      <c r="BK90" s="85"/>
      <c r="BL90" s="85"/>
      <c r="BM90" s="85"/>
      <c r="BN90" s="85"/>
      <c r="BO90" s="85"/>
      <c r="BP90" s="85"/>
      <c r="BQ90" s="85"/>
      <c r="BR90" s="85"/>
      <c r="BS90" s="85"/>
      <c r="BT90" s="85"/>
      <c r="BU90" s="85"/>
      <c r="BV90" s="85"/>
      <c r="BW90" s="85"/>
      <c r="BX90" s="85"/>
      <c r="BY90" s="85"/>
      <c r="BZ90" s="85"/>
      <c r="CA90" s="85"/>
      <c r="CB90" s="85"/>
      <c r="CC90" s="85"/>
      <c r="CD90" s="85"/>
      <c r="CE90" s="85"/>
      <c r="CF90" s="85"/>
      <c r="CG90" s="85"/>
      <c r="CH90" s="85"/>
      <c r="CI90" s="85"/>
      <c r="CJ90" s="85"/>
      <c r="CK90" s="85"/>
      <c r="CL90" s="85"/>
      <c r="CM90" s="85"/>
      <c r="CN90" s="85"/>
      <c r="CO90" s="85"/>
      <c r="CP90" s="85"/>
      <c r="CQ90" s="85"/>
      <c r="CR90" s="85"/>
    </row>
    <row r="91" spans="59:96">
      <c r="BG91" s="85"/>
      <c r="BH91" s="85"/>
      <c r="BI91" s="85"/>
      <c r="BJ91" s="85"/>
      <c r="BK91" s="85"/>
      <c r="BL91" s="85"/>
      <c r="BM91" s="85"/>
      <c r="BN91" s="85"/>
      <c r="BO91" s="85"/>
      <c r="BP91" s="85"/>
      <c r="BQ91" s="85"/>
      <c r="BR91" s="85"/>
      <c r="BS91" s="85"/>
      <c r="BT91" s="85"/>
      <c r="BU91" s="85"/>
      <c r="BV91" s="85"/>
      <c r="BW91" s="85"/>
      <c r="BX91" s="85"/>
      <c r="BY91" s="85"/>
      <c r="BZ91" s="85"/>
      <c r="CA91" s="85"/>
      <c r="CB91" s="85"/>
      <c r="CC91" s="85"/>
      <c r="CD91" s="85"/>
      <c r="CE91" s="85"/>
      <c r="CF91" s="85"/>
      <c r="CG91" s="85"/>
      <c r="CH91" s="85"/>
      <c r="CI91" s="85"/>
      <c r="CJ91" s="85"/>
      <c r="CK91" s="85"/>
      <c r="CL91" s="85"/>
      <c r="CM91" s="85"/>
      <c r="CN91" s="85"/>
      <c r="CO91" s="85"/>
      <c r="CP91" s="85"/>
      <c r="CQ91" s="85"/>
      <c r="CR91" s="85"/>
    </row>
    <row r="92" spans="59:96">
      <c r="BG92" s="85"/>
      <c r="BH92" s="85"/>
      <c r="BI92" s="85"/>
      <c r="BJ92" s="85"/>
      <c r="BK92" s="85"/>
      <c r="BL92" s="85"/>
      <c r="BM92" s="85"/>
      <c r="BN92" s="85"/>
      <c r="BO92" s="85"/>
      <c r="BP92" s="85"/>
      <c r="BQ92" s="85"/>
      <c r="BR92" s="85"/>
      <c r="BS92" s="85"/>
      <c r="BT92" s="85"/>
      <c r="BU92" s="85"/>
      <c r="BV92" s="85"/>
      <c r="BW92" s="85"/>
      <c r="BX92" s="85"/>
      <c r="BY92" s="85"/>
      <c r="BZ92" s="85"/>
      <c r="CA92" s="85"/>
      <c r="CB92" s="85"/>
      <c r="CC92" s="85"/>
      <c r="CD92" s="85"/>
      <c r="CE92" s="85"/>
      <c r="CF92" s="85"/>
      <c r="CG92" s="85"/>
      <c r="CH92" s="85"/>
      <c r="CI92" s="85"/>
      <c r="CJ92" s="85"/>
      <c r="CK92" s="85"/>
      <c r="CL92" s="85"/>
      <c r="CM92" s="85"/>
      <c r="CN92" s="85"/>
      <c r="CO92" s="85"/>
      <c r="CP92" s="85"/>
      <c r="CQ92" s="85"/>
      <c r="CR92" s="85"/>
    </row>
    <row r="93" spans="59:96">
      <c r="BG93" s="85"/>
      <c r="BH93" s="85"/>
      <c r="BI93" s="85"/>
      <c r="BJ93" s="85"/>
      <c r="BK93" s="85"/>
      <c r="BL93" s="85"/>
      <c r="BM93" s="85"/>
      <c r="BN93" s="85"/>
      <c r="BO93" s="85"/>
      <c r="BP93" s="85"/>
      <c r="BQ93" s="85"/>
      <c r="BR93" s="85"/>
      <c r="BS93" s="85"/>
      <c r="BT93" s="85"/>
      <c r="BU93" s="85"/>
      <c r="BV93" s="85"/>
      <c r="BW93" s="85"/>
      <c r="BX93" s="85"/>
      <c r="BY93" s="85"/>
      <c r="BZ93" s="85"/>
      <c r="CA93" s="85"/>
      <c r="CB93" s="85"/>
      <c r="CC93" s="85"/>
      <c r="CD93" s="85"/>
      <c r="CE93" s="85"/>
      <c r="CF93" s="85"/>
      <c r="CG93" s="85"/>
      <c r="CH93" s="85"/>
      <c r="CI93" s="85"/>
      <c r="CJ93" s="85"/>
      <c r="CK93" s="85"/>
      <c r="CL93" s="85"/>
      <c r="CM93" s="85"/>
      <c r="CN93" s="85"/>
      <c r="CO93" s="85"/>
      <c r="CP93" s="85"/>
      <c r="CQ93" s="85"/>
      <c r="CR93" s="85"/>
    </row>
    <row r="94" spans="59:96">
      <c r="BG94" s="85"/>
      <c r="BH94" s="85"/>
      <c r="BI94" s="85"/>
      <c r="BJ94" s="85"/>
      <c r="BK94" s="85"/>
      <c r="BL94" s="85"/>
      <c r="BM94" s="85"/>
      <c r="BN94" s="85"/>
      <c r="BO94" s="85"/>
      <c r="BP94" s="85"/>
      <c r="BQ94" s="85"/>
      <c r="BR94" s="85"/>
      <c r="BS94" s="85"/>
      <c r="BT94" s="85"/>
      <c r="BU94" s="85"/>
      <c r="BV94" s="85"/>
      <c r="BW94" s="85"/>
      <c r="BX94" s="85"/>
      <c r="BY94" s="85"/>
      <c r="BZ94" s="85"/>
      <c r="CA94" s="85"/>
      <c r="CB94" s="85"/>
      <c r="CC94" s="85"/>
      <c r="CD94" s="85"/>
      <c r="CE94" s="85"/>
      <c r="CF94" s="85"/>
      <c r="CG94" s="85"/>
      <c r="CH94" s="85"/>
      <c r="CI94" s="85"/>
      <c r="CJ94" s="85"/>
      <c r="CK94" s="85"/>
      <c r="CL94" s="85"/>
      <c r="CM94" s="85"/>
      <c r="CN94" s="85"/>
      <c r="CO94" s="85"/>
      <c r="CP94" s="85"/>
      <c r="CQ94" s="85"/>
      <c r="CR94" s="85"/>
    </row>
    <row r="95" spans="59:96">
      <c r="BG95" s="85"/>
      <c r="BH95" s="85"/>
      <c r="BI95" s="85"/>
      <c r="BJ95" s="85"/>
      <c r="BK95" s="85"/>
      <c r="BL95" s="85"/>
      <c r="BM95" s="85"/>
      <c r="BN95" s="85"/>
      <c r="BO95" s="85"/>
      <c r="BP95" s="85"/>
      <c r="BQ95" s="85"/>
      <c r="BR95" s="85"/>
      <c r="BS95" s="85"/>
      <c r="BT95" s="85"/>
      <c r="BU95" s="85"/>
      <c r="BV95" s="85"/>
      <c r="BW95" s="85"/>
      <c r="BX95" s="85"/>
      <c r="BY95" s="85"/>
      <c r="BZ95" s="85"/>
      <c r="CA95" s="85"/>
      <c r="CB95" s="85"/>
      <c r="CC95" s="85"/>
      <c r="CD95" s="85"/>
      <c r="CE95" s="85"/>
      <c r="CF95" s="85"/>
      <c r="CG95" s="85"/>
      <c r="CH95" s="85"/>
      <c r="CI95" s="85"/>
      <c r="CJ95" s="85"/>
      <c r="CK95" s="85"/>
      <c r="CL95" s="85"/>
      <c r="CM95" s="85"/>
      <c r="CN95" s="85"/>
      <c r="CO95" s="85"/>
      <c r="CP95" s="85"/>
      <c r="CQ95" s="85"/>
      <c r="CR95" s="85"/>
    </row>
    <row r="96" spans="59:96">
      <c r="BG96" s="85"/>
      <c r="BH96" s="85"/>
      <c r="BI96" s="85"/>
      <c r="BJ96" s="85"/>
      <c r="BK96" s="85"/>
      <c r="BL96" s="85"/>
      <c r="BM96" s="85"/>
      <c r="BN96" s="85"/>
      <c r="BO96" s="85"/>
      <c r="BP96" s="85"/>
      <c r="BQ96" s="85"/>
      <c r="BR96" s="85"/>
      <c r="BS96" s="85"/>
      <c r="BT96" s="85"/>
      <c r="BU96" s="85"/>
      <c r="BV96" s="85"/>
      <c r="BW96" s="85"/>
      <c r="BX96" s="85"/>
      <c r="BY96" s="85"/>
      <c r="BZ96" s="85"/>
      <c r="CA96" s="85"/>
      <c r="CB96" s="85"/>
      <c r="CC96" s="85"/>
      <c r="CD96" s="85"/>
      <c r="CE96" s="85"/>
      <c r="CF96" s="85"/>
      <c r="CG96" s="85"/>
      <c r="CH96" s="85"/>
      <c r="CI96" s="85"/>
      <c r="CJ96" s="85"/>
      <c r="CK96" s="85"/>
      <c r="CL96" s="85"/>
      <c r="CM96" s="85"/>
      <c r="CN96" s="85"/>
      <c r="CO96" s="85"/>
      <c r="CP96" s="85"/>
      <c r="CQ96" s="85"/>
      <c r="CR96" s="85"/>
    </row>
    <row r="97" spans="59:96">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row>
    <row r="98" spans="59:96">
      <c r="BG98" s="85"/>
      <c r="BH98" s="85"/>
      <c r="BI98" s="85"/>
      <c r="BJ98" s="85"/>
      <c r="BK98" s="85"/>
      <c r="BL98" s="85"/>
      <c r="BM98" s="85"/>
      <c r="BN98" s="85"/>
      <c r="BO98" s="85"/>
      <c r="BP98" s="85"/>
      <c r="BQ98" s="85"/>
      <c r="BR98" s="85"/>
      <c r="BS98" s="85"/>
      <c r="BT98" s="85"/>
      <c r="BU98" s="85"/>
      <c r="BV98" s="85"/>
      <c r="BW98" s="85"/>
      <c r="BX98" s="85"/>
      <c r="BY98" s="85"/>
      <c r="BZ98" s="85"/>
      <c r="CA98" s="85"/>
      <c r="CB98" s="85"/>
      <c r="CC98" s="85"/>
      <c r="CD98" s="85"/>
      <c r="CE98" s="85"/>
      <c r="CF98" s="85"/>
      <c r="CG98" s="85"/>
      <c r="CH98" s="85"/>
      <c r="CI98" s="85"/>
      <c r="CJ98" s="85"/>
      <c r="CK98" s="85"/>
      <c r="CL98" s="85"/>
      <c r="CM98" s="85"/>
      <c r="CN98" s="85"/>
      <c r="CO98" s="85"/>
      <c r="CP98" s="85"/>
      <c r="CQ98" s="85"/>
      <c r="CR98" s="85"/>
    </row>
    <row r="99" spans="59:96">
      <c r="BG99" s="85"/>
      <c r="BH99" s="85"/>
      <c r="BI99" s="85"/>
      <c r="BJ99" s="85"/>
      <c r="BK99" s="85"/>
      <c r="BL99" s="85"/>
      <c r="BM99" s="85"/>
      <c r="BN99" s="85"/>
      <c r="BO99" s="85"/>
      <c r="BP99" s="85"/>
      <c r="BQ99" s="85"/>
      <c r="BR99" s="85"/>
      <c r="BS99" s="85"/>
      <c r="BT99" s="85"/>
      <c r="BU99" s="85"/>
      <c r="BV99" s="85"/>
      <c r="BW99" s="85"/>
      <c r="BX99" s="85"/>
      <c r="BY99" s="85"/>
      <c r="BZ99" s="85"/>
      <c r="CA99" s="85"/>
      <c r="CB99" s="85"/>
      <c r="CC99" s="85"/>
      <c r="CD99" s="85"/>
      <c r="CE99" s="85"/>
      <c r="CF99" s="85"/>
      <c r="CG99" s="85"/>
      <c r="CH99" s="85"/>
      <c r="CI99" s="85"/>
      <c r="CJ99" s="85"/>
      <c r="CK99" s="85"/>
      <c r="CL99" s="85"/>
      <c r="CM99" s="85"/>
      <c r="CN99" s="85"/>
      <c r="CO99" s="85"/>
      <c r="CP99" s="85"/>
      <c r="CQ99" s="85"/>
      <c r="CR99" s="85"/>
    </row>
    <row r="100" spans="59:96">
      <c r="BG100" s="85"/>
      <c r="BH100" s="85"/>
      <c r="BI100" s="85"/>
      <c r="BJ100" s="85"/>
      <c r="BK100" s="85"/>
      <c r="BL100" s="85"/>
      <c r="BM100" s="85"/>
      <c r="BN100" s="85"/>
      <c r="BO100" s="85"/>
      <c r="BP100" s="85"/>
      <c r="BQ100" s="85"/>
      <c r="BR100" s="85"/>
      <c r="BS100" s="85"/>
      <c r="BT100" s="85"/>
      <c r="BU100" s="85"/>
      <c r="BV100" s="85"/>
      <c r="BW100" s="85"/>
      <c r="BX100" s="85"/>
      <c r="BY100" s="85"/>
      <c r="BZ100" s="85"/>
      <c r="CA100" s="85"/>
      <c r="CB100" s="85"/>
      <c r="CC100" s="85"/>
      <c r="CD100" s="85"/>
      <c r="CE100" s="85"/>
      <c r="CF100" s="85"/>
      <c r="CG100" s="85"/>
      <c r="CH100" s="85"/>
      <c r="CI100" s="85"/>
      <c r="CJ100" s="85"/>
      <c r="CK100" s="85"/>
      <c r="CL100" s="85"/>
      <c r="CM100" s="85"/>
      <c r="CN100" s="85"/>
      <c r="CO100" s="85"/>
      <c r="CP100" s="85"/>
      <c r="CQ100" s="85"/>
      <c r="CR100" s="85"/>
    </row>
    <row r="101" spans="59:96">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row>
    <row r="102" spans="59:96">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row>
    <row r="103" spans="59:96">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row>
    <row r="104" spans="59:96">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row>
    <row r="105" spans="59:96">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row>
    <row r="106" spans="59:96">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row>
    <row r="107" spans="59:96">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row>
    <row r="108" spans="59:96">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row>
    <row r="109" spans="59:96">
      <c r="BG109" s="85"/>
      <c r="BH109" s="85"/>
      <c r="BI109" s="85"/>
      <c r="BJ109" s="85"/>
      <c r="BK109" s="85"/>
      <c r="BL109" s="85"/>
      <c r="BM109" s="85"/>
      <c r="BN109" s="85"/>
      <c r="BO109" s="85"/>
      <c r="BP109" s="85"/>
      <c r="BQ109" s="85"/>
      <c r="BR109" s="85"/>
      <c r="BS109" s="85"/>
      <c r="BT109" s="85"/>
      <c r="BU109" s="85"/>
      <c r="BV109" s="85"/>
      <c r="BW109" s="85"/>
      <c r="BX109" s="85"/>
      <c r="BY109" s="85"/>
      <c r="BZ109" s="85"/>
      <c r="CA109" s="85"/>
      <c r="CB109" s="85"/>
      <c r="CC109" s="85"/>
      <c r="CD109" s="85"/>
      <c r="CE109" s="85"/>
      <c r="CF109" s="85"/>
      <c r="CG109" s="85"/>
      <c r="CH109" s="85"/>
      <c r="CI109" s="85"/>
      <c r="CJ109" s="85"/>
      <c r="CK109" s="85"/>
      <c r="CL109" s="85"/>
      <c r="CM109" s="85"/>
      <c r="CN109" s="85"/>
      <c r="CO109" s="85"/>
      <c r="CP109" s="85"/>
      <c r="CQ109" s="85"/>
      <c r="CR109" s="85"/>
    </row>
    <row r="110" spans="59:96">
      <c r="BG110" s="85"/>
      <c r="BH110" s="85"/>
      <c r="BI110" s="85"/>
      <c r="BJ110" s="85"/>
      <c r="BK110" s="85"/>
      <c r="BL110" s="85"/>
      <c r="BM110" s="85"/>
      <c r="BN110" s="85"/>
      <c r="BO110" s="85"/>
      <c r="BP110" s="85"/>
      <c r="BQ110" s="85"/>
      <c r="BR110" s="85"/>
      <c r="BS110" s="85"/>
      <c r="BT110" s="85"/>
      <c r="BU110" s="85"/>
      <c r="BV110" s="85"/>
      <c r="BW110" s="85"/>
      <c r="BX110" s="85"/>
      <c r="BY110" s="85"/>
      <c r="BZ110" s="85"/>
      <c r="CA110" s="85"/>
      <c r="CB110" s="85"/>
      <c r="CC110" s="85"/>
      <c r="CD110" s="85"/>
      <c r="CE110" s="85"/>
      <c r="CF110" s="85"/>
      <c r="CG110" s="85"/>
      <c r="CH110" s="85"/>
      <c r="CI110" s="85"/>
      <c r="CJ110" s="85"/>
      <c r="CK110" s="85"/>
      <c r="CL110" s="85"/>
      <c r="CM110" s="85"/>
      <c r="CN110" s="85"/>
      <c r="CO110" s="85"/>
      <c r="CP110" s="85"/>
      <c r="CQ110" s="85"/>
      <c r="CR110" s="85"/>
    </row>
    <row r="111" spans="59:96">
      <c r="BG111" s="85"/>
      <c r="BH111" s="85"/>
      <c r="BI111" s="85"/>
      <c r="BJ111" s="85"/>
      <c r="BK111" s="85"/>
      <c r="BL111" s="85"/>
      <c r="BM111" s="85"/>
      <c r="BN111" s="85"/>
      <c r="BO111" s="85"/>
      <c r="BP111" s="85"/>
      <c r="BQ111" s="85"/>
      <c r="BR111" s="85"/>
      <c r="BS111" s="85"/>
      <c r="BT111" s="85"/>
      <c r="BU111" s="85"/>
      <c r="BV111" s="85"/>
      <c r="BW111" s="85"/>
      <c r="BX111" s="85"/>
      <c r="BY111" s="85"/>
      <c r="BZ111" s="85"/>
      <c r="CA111" s="85"/>
      <c r="CB111" s="85"/>
      <c r="CC111" s="85"/>
      <c r="CD111" s="85"/>
      <c r="CE111" s="85"/>
      <c r="CF111" s="85"/>
      <c r="CG111" s="85"/>
      <c r="CH111" s="85"/>
      <c r="CI111" s="85"/>
      <c r="CJ111" s="85"/>
      <c r="CK111" s="85"/>
      <c r="CL111" s="85"/>
      <c r="CM111" s="85"/>
      <c r="CN111" s="85"/>
      <c r="CO111" s="85"/>
      <c r="CP111" s="85"/>
      <c r="CQ111" s="85"/>
      <c r="CR111" s="85"/>
    </row>
    <row r="112" spans="59:96">
      <c r="BG112" s="85"/>
      <c r="BH112" s="85"/>
      <c r="BI112" s="85"/>
      <c r="BJ112" s="85"/>
      <c r="BK112" s="85"/>
      <c r="BL112" s="85"/>
      <c r="BM112" s="85"/>
      <c r="BN112" s="85"/>
      <c r="BO112" s="85"/>
      <c r="BP112" s="85"/>
      <c r="BQ112" s="85"/>
      <c r="BR112" s="85"/>
      <c r="BS112" s="85"/>
      <c r="BT112" s="85"/>
      <c r="BU112" s="85"/>
      <c r="BV112" s="85"/>
      <c r="BW112" s="85"/>
      <c r="BX112" s="85"/>
      <c r="BY112" s="85"/>
      <c r="BZ112" s="85"/>
      <c r="CA112" s="85"/>
      <c r="CB112" s="85"/>
      <c r="CC112" s="85"/>
      <c r="CD112" s="85"/>
      <c r="CE112" s="85"/>
      <c r="CF112" s="85"/>
      <c r="CG112" s="85"/>
      <c r="CH112" s="85"/>
      <c r="CI112" s="85"/>
      <c r="CJ112" s="85"/>
      <c r="CK112" s="85"/>
      <c r="CL112" s="85"/>
      <c r="CM112" s="85"/>
      <c r="CN112" s="85"/>
      <c r="CO112" s="85"/>
      <c r="CP112" s="85"/>
      <c r="CQ112" s="85"/>
      <c r="CR112" s="85"/>
    </row>
    <row r="113" spans="59:96">
      <c r="BG113" s="85"/>
      <c r="BH113" s="85"/>
      <c r="BI113" s="85"/>
      <c r="BJ113" s="85"/>
      <c r="BK113" s="85"/>
      <c r="BL113" s="85"/>
      <c r="BM113" s="85"/>
      <c r="BN113" s="85"/>
      <c r="BO113" s="85"/>
      <c r="BP113" s="85"/>
      <c r="BQ113" s="85"/>
      <c r="BR113" s="85"/>
      <c r="BS113" s="85"/>
      <c r="BT113" s="85"/>
      <c r="BU113" s="85"/>
      <c r="BV113" s="85"/>
      <c r="BW113" s="85"/>
      <c r="BX113" s="85"/>
      <c r="BY113" s="85"/>
      <c r="BZ113" s="85"/>
      <c r="CA113" s="85"/>
      <c r="CB113" s="85"/>
      <c r="CC113" s="85"/>
      <c r="CD113" s="85"/>
      <c r="CE113" s="85"/>
      <c r="CF113" s="85"/>
      <c r="CG113" s="85"/>
      <c r="CH113" s="85"/>
      <c r="CI113" s="85"/>
      <c r="CJ113" s="85"/>
      <c r="CK113" s="85"/>
      <c r="CL113" s="85"/>
      <c r="CM113" s="85"/>
      <c r="CN113" s="85"/>
      <c r="CO113" s="85"/>
      <c r="CP113" s="85"/>
      <c r="CQ113" s="85"/>
      <c r="CR113" s="85"/>
    </row>
    <row r="114" spans="59:96">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row>
    <row r="115" spans="59:96">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row>
    <row r="116" spans="59:96">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row>
    <row r="117" spans="59:96">
      <c r="BG117" s="85"/>
      <c r="BH117" s="85"/>
      <c r="BI117" s="85"/>
      <c r="BJ117" s="85"/>
      <c r="BK117" s="85"/>
      <c r="BL117" s="85"/>
      <c r="BM117" s="85"/>
      <c r="BN117" s="85"/>
      <c r="BO117" s="85"/>
      <c r="BP117" s="85"/>
      <c r="BQ117" s="85"/>
      <c r="BR117" s="85"/>
      <c r="BS117" s="85"/>
      <c r="BT117" s="85"/>
      <c r="BU117" s="85"/>
      <c r="BV117" s="85"/>
      <c r="BW117" s="85"/>
      <c r="BX117" s="85"/>
      <c r="BY117" s="85"/>
      <c r="BZ117" s="85"/>
      <c r="CA117" s="85"/>
      <c r="CB117" s="85"/>
      <c r="CC117" s="85"/>
      <c r="CD117" s="85"/>
      <c r="CE117" s="85"/>
      <c r="CF117" s="85"/>
      <c r="CG117" s="85"/>
      <c r="CH117" s="85"/>
      <c r="CI117" s="85"/>
      <c r="CJ117" s="85"/>
      <c r="CK117" s="85"/>
      <c r="CL117" s="85"/>
      <c r="CM117" s="85"/>
      <c r="CN117" s="85"/>
      <c r="CO117" s="85"/>
      <c r="CP117" s="85"/>
      <c r="CQ117" s="85"/>
      <c r="CR117" s="85"/>
    </row>
    <row r="118" spans="59:96">
      <c r="BG118" s="85"/>
      <c r="BH118" s="85"/>
      <c r="BI118" s="85"/>
      <c r="BJ118" s="85"/>
      <c r="BK118" s="85"/>
      <c r="BL118" s="85"/>
      <c r="BM118" s="85"/>
      <c r="BN118" s="85"/>
      <c r="BO118" s="85"/>
      <c r="BP118" s="85"/>
      <c r="BQ118" s="85"/>
      <c r="BR118" s="85"/>
      <c r="BS118" s="85"/>
      <c r="BT118" s="85"/>
      <c r="BU118" s="85"/>
      <c r="BV118" s="85"/>
      <c r="BW118" s="85"/>
      <c r="BX118" s="85"/>
      <c r="BY118" s="85"/>
      <c r="BZ118" s="85"/>
      <c r="CA118" s="85"/>
      <c r="CB118" s="85"/>
      <c r="CC118" s="85"/>
      <c r="CD118" s="85"/>
      <c r="CE118" s="85"/>
      <c r="CF118" s="85"/>
      <c r="CG118" s="85"/>
      <c r="CH118" s="85"/>
      <c r="CI118" s="85"/>
      <c r="CJ118" s="85"/>
      <c r="CK118" s="85"/>
      <c r="CL118" s="85"/>
      <c r="CM118" s="85"/>
      <c r="CN118" s="85"/>
      <c r="CO118" s="85"/>
      <c r="CP118" s="85"/>
      <c r="CQ118" s="85"/>
      <c r="CR118" s="85"/>
    </row>
    <row r="119" spans="59:96">
      <c r="BG119" s="85"/>
      <c r="BH119" s="85"/>
      <c r="BI119" s="85"/>
      <c r="BJ119" s="85"/>
      <c r="BK119" s="85"/>
      <c r="BL119" s="85"/>
      <c r="BM119" s="85"/>
      <c r="BN119" s="85"/>
      <c r="BO119" s="85"/>
      <c r="BP119" s="85"/>
      <c r="BQ119" s="85"/>
      <c r="BR119" s="85"/>
      <c r="BS119" s="85"/>
      <c r="BT119" s="85"/>
      <c r="BU119" s="85"/>
      <c r="BV119" s="85"/>
      <c r="BW119" s="85"/>
      <c r="BX119" s="85"/>
      <c r="BY119" s="85"/>
      <c r="BZ119" s="85"/>
      <c r="CA119" s="85"/>
      <c r="CB119" s="85"/>
      <c r="CC119" s="85"/>
      <c r="CD119" s="85"/>
      <c r="CE119" s="85"/>
      <c r="CF119" s="85"/>
      <c r="CG119" s="85"/>
      <c r="CH119" s="85"/>
      <c r="CI119" s="85"/>
      <c r="CJ119" s="85"/>
      <c r="CK119" s="85"/>
      <c r="CL119" s="85"/>
      <c r="CM119" s="85"/>
      <c r="CN119" s="85"/>
      <c r="CO119" s="85"/>
      <c r="CP119" s="85"/>
      <c r="CQ119" s="85"/>
      <c r="CR119" s="85"/>
    </row>
    <row r="120" spans="59:96">
      <c r="BG120" s="85"/>
      <c r="BH120" s="85"/>
      <c r="BI120" s="85"/>
      <c r="BJ120" s="85"/>
      <c r="BK120" s="85"/>
      <c r="BL120" s="85"/>
      <c r="BM120" s="85"/>
      <c r="BN120" s="85"/>
      <c r="BO120" s="85"/>
      <c r="BP120" s="85"/>
      <c r="BQ120" s="85"/>
      <c r="BR120" s="85"/>
      <c r="BS120" s="85"/>
      <c r="BT120" s="85"/>
      <c r="BU120" s="85"/>
      <c r="BV120" s="85"/>
      <c r="BW120" s="85"/>
      <c r="BX120" s="85"/>
      <c r="BY120" s="85"/>
      <c r="BZ120" s="85"/>
      <c r="CA120" s="85"/>
      <c r="CB120" s="85"/>
      <c r="CC120" s="85"/>
      <c r="CD120" s="85"/>
      <c r="CE120" s="85"/>
      <c r="CF120" s="85"/>
      <c r="CG120" s="85"/>
      <c r="CH120" s="85"/>
      <c r="CI120" s="85"/>
      <c r="CJ120" s="85"/>
      <c r="CK120" s="85"/>
      <c r="CL120" s="85"/>
      <c r="CM120" s="85"/>
      <c r="CN120" s="85"/>
      <c r="CO120" s="85"/>
      <c r="CP120" s="85"/>
      <c r="CQ120" s="85"/>
      <c r="CR120" s="85"/>
    </row>
    <row r="121" spans="59:96">
      <c r="BG121" s="85"/>
      <c r="BH121" s="85"/>
      <c r="BI121" s="85"/>
      <c r="BJ121" s="85"/>
      <c r="BK121" s="85"/>
      <c r="BL121" s="85"/>
      <c r="BM121" s="85"/>
      <c r="BN121" s="85"/>
      <c r="BO121" s="85"/>
      <c r="BP121" s="85"/>
      <c r="BQ121" s="85"/>
      <c r="BR121" s="85"/>
      <c r="BS121" s="85"/>
      <c r="BT121" s="85"/>
      <c r="BU121" s="85"/>
      <c r="BV121" s="85"/>
      <c r="BW121" s="85"/>
      <c r="BX121" s="85"/>
      <c r="BY121" s="85"/>
      <c r="BZ121" s="85"/>
      <c r="CA121" s="85"/>
      <c r="CB121" s="85"/>
      <c r="CC121" s="85"/>
      <c r="CD121" s="85"/>
      <c r="CE121" s="85"/>
      <c r="CF121" s="85"/>
      <c r="CG121" s="85"/>
      <c r="CH121" s="85"/>
      <c r="CI121" s="85"/>
      <c r="CJ121" s="85"/>
      <c r="CK121" s="85"/>
      <c r="CL121" s="85"/>
      <c r="CM121" s="85"/>
      <c r="CN121" s="85"/>
      <c r="CO121" s="85"/>
      <c r="CP121" s="85"/>
      <c r="CQ121" s="85"/>
      <c r="CR121" s="85"/>
    </row>
    <row r="122" spans="59:96">
      <c r="BG122" s="85"/>
      <c r="BH122" s="85"/>
      <c r="BI122" s="85"/>
      <c r="BJ122" s="85"/>
      <c r="BK122" s="85"/>
      <c r="BL122" s="85"/>
      <c r="BM122" s="85"/>
      <c r="BN122" s="85"/>
      <c r="BO122" s="85"/>
      <c r="BP122" s="85"/>
      <c r="BQ122" s="85"/>
      <c r="BR122" s="85"/>
      <c r="BS122" s="85"/>
      <c r="BT122" s="85"/>
      <c r="BU122" s="85"/>
      <c r="BV122" s="85"/>
      <c r="BW122" s="85"/>
      <c r="BX122" s="85"/>
      <c r="BY122" s="85"/>
      <c r="BZ122" s="85"/>
      <c r="CA122" s="85"/>
      <c r="CB122" s="85"/>
      <c r="CC122" s="85"/>
      <c r="CD122" s="85"/>
      <c r="CE122" s="85"/>
      <c r="CF122" s="85"/>
      <c r="CG122" s="85"/>
      <c r="CH122" s="85"/>
      <c r="CI122" s="85"/>
      <c r="CJ122" s="85"/>
      <c r="CK122" s="85"/>
      <c r="CL122" s="85"/>
      <c r="CM122" s="85"/>
      <c r="CN122" s="85"/>
      <c r="CO122" s="85"/>
      <c r="CP122" s="85"/>
      <c r="CQ122" s="85"/>
      <c r="CR122" s="85"/>
    </row>
    <row r="123" spans="59:96">
      <c r="BG123" s="85"/>
      <c r="BH123" s="85"/>
      <c r="BI123" s="85"/>
      <c r="BJ123" s="85"/>
      <c r="BK123" s="85"/>
      <c r="BL123" s="85"/>
      <c r="BM123" s="85"/>
      <c r="BN123" s="85"/>
      <c r="BO123" s="85"/>
      <c r="BP123" s="85"/>
      <c r="BQ123" s="85"/>
      <c r="BR123" s="85"/>
      <c r="BS123" s="85"/>
      <c r="BT123" s="85"/>
      <c r="BU123" s="85"/>
      <c r="BV123" s="85"/>
      <c r="BW123" s="85"/>
      <c r="BX123" s="85"/>
      <c r="BY123" s="85"/>
      <c r="BZ123" s="85"/>
      <c r="CA123" s="85"/>
      <c r="CB123" s="85"/>
      <c r="CC123" s="85"/>
      <c r="CD123" s="85"/>
      <c r="CE123" s="85"/>
      <c r="CF123" s="85"/>
      <c r="CG123" s="85"/>
      <c r="CH123" s="85"/>
      <c r="CI123" s="85"/>
      <c r="CJ123" s="85"/>
      <c r="CK123" s="85"/>
      <c r="CL123" s="85"/>
      <c r="CM123" s="85"/>
      <c r="CN123" s="85"/>
      <c r="CO123" s="85"/>
      <c r="CP123" s="85"/>
      <c r="CQ123" s="85"/>
      <c r="CR123" s="85"/>
    </row>
    <row r="124" spans="59:96">
      <c r="BG124" s="85"/>
      <c r="BH124" s="85"/>
      <c r="BI124" s="85"/>
      <c r="BJ124" s="85"/>
      <c r="BK124" s="85"/>
      <c r="BL124" s="85"/>
      <c r="BM124" s="85"/>
      <c r="BN124" s="85"/>
      <c r="BO124" s="85"/>
      <c r="BP124" s="85"/>
      <c r="BQ124" s="85"/>
      <c r="BR124" s="85"/>
      <c r="BS124" s="85"/>
      <c r="BT124" s="85"/>
      <c r="BU124" s="85"/>
      <c r="BV124" s="85"/>
      <c r="BW124" s="85"/>
      <c r="BX124" s="85"/>
      <c r="BY124" s="85"/>
      <c r="BZ124" s="85"/>
      <c r="CA124" s="85"/>
      <c r="CB124" s="85"/>
      <c r="CC124" s="85"/>
      <c r="CD124" s="85"/>
      <c r="CE124" s="85"/>
      <c r="CF124" s="85"/>
      <c r="CG124" s="85"/>
      <c r="CH124" s="85"/>
      <c r="CI124" s="85"/>
      <c r="CJ124" s="85"/>
      <c r="CK124" s="85"/>
      <c r="CL124" s="85"/>
      <c r="CM124" s="85"/>
      <c r="CN124" s="85"/>
      <c r="CO124" s="85"/>
      <c r="CP124" s="85"/>
      <c r="CQ124" s="85"/>
      <c r="CR124" s="85"/>
    </row>
    <row r="125" spans="59:96">
      <c r="BG125" s="85"/>
      <c r="BH125" s="85"/>
      <c r="BI125" s="85"/>
      <c r="BJ125" s="85"/>
      <c r="BK125" s="85"/>
      <c r="BL125" s="85"/>
      <c r="BM125" s="85"/>
      <c r="BN125" s="85"/>
      <c r="BO125" s="85"/>
      <c r="BP125" s="85"/>
      <c r="BQ125" s="85"/>
      <c r="BR125" s="85"/>
      <c r="BS125" s="85"/>
      <c r="BT125" s="85"/>
      <c r="BU125" s="85"/>
      <c r="BV125" s="85"/>
      <c r="BW125" s="85"/>
      <c r="BX125" s="85"/>
      <c r="BY125" s="85"/>
      <c r="BZ125" s="85"/>
      <c r="CA125" s="85"/>
      <c r="CB125" s="85"/>
      <c r="CC125" s="85"/>
      <c r="CD125" s="85"/>
      <c r="CE125" s="85"/>
      <c r="CF125" s="85"/>
      <c r="CG125" s="85"/>
      <c r="CH125" s="85"/>
      <c r="CI125" s="85"/>
      <c r="CJ125" s="85"/>
      <c r="CK125" s="85"/>
      <c r="CL125" s="85"/>
      <c r="CM125" s="85"/>
      <c r="CN125" s="85"/>
      <c r="CO125" s="85"/>
      <c r="CP125" s="85"/>
      <c r="CQ125" s="85"/>
      <c r="CR125" s="85"/>
    </row>
    <row r="126" spans="59:96">
      <c r="BG126" s="85"/>
      <c r="BH126" s="85"/>
      <c r="BI126" s="85"/>
      <c r="BJ126" s="85"/>
      <c r="BK126" s="85"/>
      <c r="BL126" s="85"/>
      <c r="BM126" s="85"/>
      <c r="BN126" s="85"/>
      <c r="BO126" s="85"/>
      <c r="BP126" s="85"/>
      <c r="BQ126" s="85"/>
      <c r="BR126" s="85"/>
      <c r="BS126" s="85"/>
      <c r="BT126" s="85"/>
      <c r="BU126" s="85"/>
      <c r="BV126" s="85"/>
      <c r="BW126" s="85"/>
      <c r="BX126" s="85"/>
      <c r="BY126" s="85"/>
      <c r="BZ126" s="85"/>
      <c r="CA126" s="85"/>
      <c r="CB126" s="85"/>
      <c r="CC126" s="85"/>
      <c r="CD126" s="85"/>
      <c r="CE126" s="85"/>
      <c r="CF126" s="85"/>
      <c r="CG126" s="85"/>
      <c r="CH126" s="85"/>
      <c r="CI126" s="85"/>
      <c r="CJ126" s="85"/>
      <c r="CK126" s="85"/>
      <c r="CL126" s="85"/>
      <c r="CM126" s="85"/>
      <c r="CN126" s="85"/>
      <c r="CO126" s="85"/>
      <c r="CP126" s="85"/>
      <c r="CQ126" s="85"/>
      <c r="CR126" s="85"/>
    </row>
    <row r="127" spans="59:96">
      <c r="BG127" s="85"/>
      <c r="BH127" s="85"/>
      <c r="BI127" s="85"/>
      <c r="BJ127" s="85"/>
      <c r="BK127" s="85"/>
      <c r="BL127" s="85"/>
      <c r="BM127" s="85"/>
      <c r="BN127" s="85"/>
      <c r="BO127" s="85"/>
      <c r="BP127" s="85"/>
      <c r="BQ127" s="85"/>
      <c r="BR127" s="85"/>
      <c r="BS127" s="85"/>
      <c r="BT127" s="85"/>
      <c r="BU127" s="85"/>
      <c r="BV127" s="85"/>
      <c r="BW127" s="85"/>
      <c r="BX127" s="85"/>
      <c r="BY127" s="85"/>
      <c r="BZ127" s="85"/>
      <c r="CA127" s="85"/>
      <c r="CB127" s="85"/>
      <c r="CC127" s="85"/>
      <c r="CD127" s="85"/>
      <c r="CE127" s="85"/>
      <c r="CF127" s="85"/>
      <c r="CG127" s="85"/>
      <c r="CH127" s="85"/>
      <c r="CI127" s="85"/>
      <c r="CJ127" s="85"/>
      <c r="CK127" s="85"/>
      <c r="CL127" s="85"/>
      <c r="CM127" s="85"/>
      <c r="CN127" s="85"/>
      <c r="CO127" s="85"/>
      <c r="CP127" s="85"/>
      <c r="CQ127" s="85"/>
      <c r="CR127" s="85"/>
    </row>
    <row r="128" spans="59:96">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row>
    <row r="129" spans="59:96">
      <c r="BG129" s="85"/>
      <c r="BH129" s="85"/>
      <c r="BI129" s="85"/>
      <c r="BJ129" s="85"/>
      <c r="BK129" s="85"/>
      <c r="BL129" s="85"/>
      <c r="BM129" s="85"/>
      <c r="BN129" s="85"/>
      <c r="BO129" s="85"/>
      <c r="BP129" s="85"/>
      <c r="BQ129" s="85"/>
      <c r="BR129" s="85"/>
      <c r="BS129" s="85"/>
      <c r="BT129" s="85"/>
      <c r="BU129" s="85"/>
      <c r="BV129" s="85"/>
      <c r="BW129" s="85"/>
      <c r="BX129" s="85"/>
      <c r="BY129" s="85"/>
      <c r="BZ129" s="85"/>
      <c r="CA129" s="85"/>
      <c r="CB129" s="85"/>
      <c r="CC129" s="85"/>
      <c r="CD129" s="85"/>
      <c r="CE129" s="85"/>
      <c r="CF129" s="85"/>
      <c r="CG129" s="85"/>
      <c r="CH129" s="85"/>
      <c r="CI129" s="85"/>
      <c r="CJ129" s="85"/>
      <c r="CK129" s="85"/>
      <c r="CL129" s="85"/>
      <c r="CM129" s="85"/>
      <c r="CN129" s="85"/>
      <c r="CO129" s="85"/>
      <c r="CP129" s="85"/>
      <c r="CQ129" s="85"/>
      <c r="CR129" s="85"/>
    </row>
    <row r="130" spans="59:96">
      <c r="BG130" s="85"/>
      <c r="BH130" s="85"/>
      <c r="BI130" s="85"/>
      <c r="BJ130" s="85"/>
      <c r="BK130" s="85"/>
      <c r="BL130" s="85"/>
      <c r="BM130" s="85"/>
      <c r="BN130" s="85"/>
      <c r="BO130" s="85"/>
      <c r="BP130" s="85"/>
      <c r="BQ130" s="85"/>
      <c r="BR130" s="85"/>
      <c r="BS130" s="85"/>
      <c r="BT130" s="85"/>
      <c r="BU130" s="85"/>
      <c r="BV130" s="85"/>
      <c r="BW130" s="85"/>
      <c r="BX130" s="85"/>
      <c r="BY130" s="85"/>
      <c r="BZ130" s="85"/>
      <c r="CA130" s="85"/>
      <c r="CB130" s="85"/>
      <c r="CC130" s="85"/>
      <c r="CD130" s="85"/>
      <c r="CE130" s="85"/>
      <c r="CF130" s="85"/>
      <c r="CG130" s="85"/>
      <c r="CH130" s="85"/>
      <c r="CI130" s="85"/>
      <c r="CJ130" s="85"/>
      <c r="CK130" s="85"/>
      <c r="CL130" s="85"/>
      <c r="CM130" s="85"/>
      <c r="CN130" s="85"/>
      <c r="CO130" s="85"/>
      <c r="CP130" s="85"/>
      <c r="CQ130" s="85"/>
      <c r="CR130" s="85"/>
    </row>
    <row r="131" spans="59:96">
      <c r="BG131" s="85"/>
      <c r="BH131" s="85"/>
      <c r="BI131" s="85"/>
      <c r="BJ131" s="85"/>
      <c r="BK131" s="85"/>
      <c r="BL131" s="85"/>
      <c r="BM131" s="85"/>
      <c r="BN131" s="85"/>
      <c r="BO131" s="85"/>
      <c r="BP131" s="85"/>
      <c r="BQ131" s="85"/>
      <c r="BR131" s="85"/>
      <c r="BS131" s="85"/>
      <c r="BT131" s="85"/>
      <c r="BU131" s="85"/>
      <c r="BV131" s="85"/>
      <c r="BW131" s="85"/>
      <c r="BX131" s="85"/>
      <c r="BY131" s="85"/>
      <c r="BZ131" s="85"/>
      <c r="CA131" s="85"/>
      <c r="CB131" s="85"/>
      <c r="CC131" s="85"/>
      <c r="CD131" s="85"/>
      <c r="CE131" s="85"/>
      <c r="CF131" s="85"/>
      <c r="CG131" s="85"/>
      <c r="CH131" s="85"/>
      <c r="CI131" s="85"/>
      <c r="CJ131" s="85"/>
      <c r="CK131" s="85"/>
      <c r="CL131" s="85"/>
      <c r="CM131" s="85"/>
      <c r="CN131" s="85"/>
      <c r="CO131" s="85"/>
      <c r="CP131" s="85"/>
      <c r="CQ131" s="85"/>
      <c r="CR131" s="85"/>
    </row>
    <row r="132" spans="59:96">
      <c r="BG132" s="85"/>
      <c r="BH132" s="85"/>
      <c r="BI132" s="85"/>
      <c r="BJ132" s="85"/>
      <c r="BK132" s="85"/>
      <c r="BL132" s="85"/>
      <c r="BM132" s="85"/>
      <c r="BN132" s="85"/>
      <c r="BO132" s="85"/>
      <c r="BP132" s="85"/>
      <c r="BQ132" s="85"/>
      <c r="BR132" s="85"/>
      <c r="BS132" s="85"/>
      <c r="BT132" s="85"/>
      <c r="BU132" s="85"/>
      <c r="BV132" s="85"/>
      <c r="BW132" s="85"/>
      <c r="BX132" s="85"/>
      <c r="BY132" s="85"/>
      <c r="BZ132" s="85"/>
      <c r="CA132" s="85"/>
      <c r="CB132" s="85"/>
      <c r="CC132" s="85"/>
      <c r="CD132" s="85"/>
      <c r="CE132" s="85"/>
      <c r="CF132" s="85"/>
      <c r="CG132" s="85"/>
      <c r="CH132" s="85"/>
      <c r="CI132" s="85"/>
      <c r="CJ132" s="85"/>
      <c r="CK132" s="85"/>
      <c r="CL132" s="85"/>
      <c r="CM132" s="85"/>
      <c r="CN132" s="85"/>
      <c r="CO132" s="85"/>
      <c r="CP132" s="85"/>
      <c r="CQ132" s="85"/>
      <c r="CR132" s="85"/>
    </row>
    <row r="133" spans="59:96">
      <c r="BG133" s="85"/>
      <c r="BH133" s="85"/>
      <c r="BI133" s="85"/>
      <c r="BJ133" s="85"/>
      <c r="BK133" s="85"/>
      <c r="BL133" s="85"/>
      <c r="BM133" s="85"/>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row>
    <row r="134" spans="59:96">
      <c r="BG134" s="85"/>
      <c r="BH134" s="85"/>
      <c r="BI134" s="85"/>
      <c r="BJ134" s="85"/>
      <c r="BK134" s="85"/>
      <c r="BL134" s="85"/>
      <c r="BM134" s="85"/>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row>
    <row r="135" spans="59:96">
      <c r="BG135" s="85"/>
      <c r="BH135" s="85"/>
      <c r="BI135" s="85"/>
      <c r="BJ135" s="85"/>
      <c r="BK135" s="85"/>
      <c r="BL135" s="85"/>
      <c r="BM135" s="85"/>
      <c r="BN135" s="85"/>
      <c r="BO135" s="85"/>
      <c r="BP135" s="85"/>
      <c r="BQ135" s="85"/>
      <c r="BR135" s="85"/>
      <c r="BS135" s="85"/>
      <c r="BT135" s="85"/>
      <c r="BU135" s="85"/>
      <c r="BV135" s="85"/>
      <c r="BW135" s="85"/>
      <c r="BX135" s="85"/>
      <c r="BY135" s="85"/>
      <c r="BZ135" s="85"/>
      <c r="CA135" s="85"/>
      <c r="CB135" s="85"/>
      <c r="CC135" s="85"/>
      <c r="CD135" s="85"/>
      <c r="CE135" s="85"/>
      <c r="CF135" s="85"/>
      <c r="CG135" s="85"/>
      <c r="CH135" s="85"/>
      <c r="CI135" s="85"/>
      <c r="CJ135" s="85"/>
      <c r="CK135" s="85"/>
      <c r="CL135" s="85"/>
      <c r="CM135" s="85"/>
      <c r="CN135" s="85"/>
      <c r="CO135" s="85"/>
      <c r="CP135" s="85"/>
      <c r="CQ135" s="85"/>
      <c r="CR135" s="85"/>
    </row>
    <row r="136" spans="59:96">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row>
    <row r="137" spans="59:96">
      <c r="BG137" s="85"/>
      <c r="BH137" s="85"/>
      <c r="BI137" s="85"/>
      <c r="BJ137" s="85"/>
      <c r="BK137" s="85"/>
      <c r="BL137" s="85"/>
      <c r="BM137" s="85"/>
      <c r="BN137" s="85"/>
      <c r="BO137" s="85"/>
      <c r="BP137" s="85"/>
      <c r="BQ137" s="85"/>
      <c r="BR137" s="85"/>
      <c r="BS137" s="85"/>
      <c r="BT137" s="85"/>
      <c r="BU137" s="85"/>
      <c r="BV137" s="85"/>
      <c r="BW137" s="85"/>
      <c r="BX137" s="85"/>
      <c r="BY137" s="85"/>
      <c r="BZ137" s="85"/>
      <c r="CA137" s="85"/>
      <c r="CB137" s="85"/>
      <c r="CC137" s="85"/>
      <c r="CD137" s="85"/>
      <c r="CE137" s="85"/>
      <c r="CF137" s="85"/>
      <c r="CG137" s="85"/>
      <c r="CH137" s="85"/>
      <c r="CI137" s="85"/>
      <c r="CJ137" s="85"/>
      <c r="CK137" s="85"/>
      <c r="CL137" s="85"/>
      <c r="CM137" s="85"/>
      <c r="CN137" s="85"/>
      <c r="CO137" s="85"/>
      <c r="CP137" s="85"/>
      <c r="CQ137" s="85"/>
      <c r="CR137" s="85"/>
    </row>
    <row r="138" spans="59:96">
      <c r="BG138" s="85"/>
      <c r="BH138" s="85"/>
      <c r="BI138" s="85"/>
      <c r="BJ138" s="85"/>
      <c r="BK138" s="85"/>
      <c r="BL138" s="85"/>
      <c r="BM138" s="85"/>
      <c r="BN138" s="85"/>
      <c r="BO138" s="85"/>
      <c r="BP138" s="85"/>
      <c r="BQ138" s="85"/>
      <c r="BR138" s="85"/>
      <c r="BS138" s="85"/>
      <c r="BT138" s="85"/>
      <c r="BU138" s="85"/>
      <c r="BV138" s="85"/>
      <c r="BW138" s="85"/>
      <c r="BX138" s="85"/>
      <c r="BY138" s="85"/>
      <c r="BZ138" s="85"/>
      <c r="CA138" s="85"/>
      <c r="CB138" s="85"/>
      <c r="CC138" s="85"/>
      <c r="CD138" s="85"/>
      <c r="CE138" s="85"/>
      <c r="CF138" s="85"/>
      <c r="CG138" s="85"/>
      <c r="CH138" s="85"/>
      <c r="CI138" s="85"/>
      <c r="CJ138" s="85"/>
      <c r="CK138" s="85"/>
      <c r="CL138" s="85"/>
      <c r="CM138" s="85"/>
      <c r="CN138" s="85"/>
      <c r="CO138" s="85"/>
      <c r="CP138" s="85"/>
      <c r="CQ138" s="85"/>
      <c r="CR138" s="85"/>
    </row>
    <row r="139" spans="59:96">
      <c r="BG139" s="85"/>
      <c r="BH139" s="85"/>
      <c r="BI139" s="85"/>
      <c r="BJ139" s="85"/>
      <c r="BK139" s="85"/>
      <c r="BL139" s="85"/>
      <c r="BM139" s="85"/>
      <c r="BN139" s="85"/>
      <c r="BO139" s="85"/>
      <c r="BP139" s="85"/>
      <c r="BQ139" s="85"/>
      <c r="BR139" s="85"/>
      <c r="BS139" s="85"/>
      <c r="BT139" s="85"/>
      <c r="BU139" s="85"/>
      <c r="BV139" s="85"/>
      <c r="BW139" s="85"/>
      <c r="BX139" s="85"/>
      <c r="BY139" s="85"/>
      <c r="BZ139" s="85"/>
      <c r="CA139" s="85"/>
      <c r="CB139" s="85"/>
      <c r="CC139" s="85"/>
      <c r="CD139" s="85"/>
      <c r="CE139" s="85"/>
      <c r="CF139" s="85"/>
      <c r="CG139" s="85"/>
      <c r="CH139" s="85"/>
      <c r="CI139" s="85"/>
      <c r="CJ139" s="85"/>
      <c r="CK139" s="85"/>
      <c r="CL139" s="85"/>
      <c r="CM139" s="85"/>
      <c r="CN139" s="85"/>
      <c r="CO139" s="85"/>
      <c r="CP139" s="85"/>
      <c r="CQ139" s="85"/>
      <c r="CR139" s="85"/>
    </row>
    <row r="140" spans="59:96">
      <c r="BG140" s="85"/>
      <c r="BH140" s="85"/>
      <c r="BI140" s="85"/>
      <c r="BJ140" s="85"/>
      <c r="BK140" s="85"/>
      <c r="BL140" s="85"/>
      <c r="BM140" s="85"/>
      <c r="BN140" s="85"/>
      <c r="BO140" s="85"/>
      <c r="BP140" s="85"/>
      <c r="BQ140" s="85"/>
      <c r="BR140" s="85"/>
      <c r="BS140" s="85"/>
      <c r="BT140" s="85"/>
      <c r="BU140" s="85"/>
      <c r="BV140" s="85"/>
      <c r="BW140" s="85"/>
      <c r="BX140" s="85"/>
      <c r="BY140" s="85"/>
      <c r="BZ140" s="85"/>
      <c r="CA140" s="85"/>
      <c r="CB140" s="85"/>
      <c r="CC140" s="85"/>
      <c r="CD140" s="85"/>
      <c r="CE140" s="85"/>
      <c r="CF140" s="85"/>
      <c r="CG140" s="85"/>
      <c r="CH140" s="85"/>
      <c r="CI140" s="85"/>
      <c r="CJ140" s="85"/>
      <c r="CK140" s="85"/>
      <c r="CL140" s="85"/>
      <c r="CM140" s="85"/>
      <c r="CN140" s="85"/>
      <c r="CO140" s="85"/>
      <c r="CP140" s="85"/>
      <c r="CQ140" s="85"/>
      <c r="CR140" s="85"/>
    </row>
    <row r="141" spans="59:96">
      <c r="BG141" s="85"/>
      <c r="BH141" s="85"/>
      <c r="BI141" s="85"/>
      <c r="BJ141" s="85"/>
      <c r="BK141" s="85"/>
      <c r="BL141" s="85"/>
      <c r="BM141" s="85"/>
      <c r="BN141" s="85"/>
      <c r="BO141" s="85"/>
      <c r="BP141" s="85"/>
      <c r="BQ141" s="85"/>
      <c r="BR141" s="85"/>
      <c r="BS141" s="85"/>
      <c r="BT141" s="85"/>
      <c r="BU141" s="85"/>
      <c r="BV141" s="85"/>
      <c r="BW141" s="85"/>
      <c r="BX141" s="85"/>
      <c r="BY141" s="85"/>
      <c r="BZ141" s="85"/>
      <c r="CA141" s="85"/>
      <c r="CB141" s="85"/>
      <c r="CC141" s="85"/>
      <c r="CD141" s="85"/>
      <c r="CE141" s="85"/>
      <c r="CF141" s="85"/>
      <c r="CG141" s="85"/>
      <c r="CH141" s="85"/>
      <c r="CI141" s="85"/>
      <c r="CJ141" s="85"/>
      <c r="CK141" s="85"/>
      <c r="CL141" s="85"/>
      <c r="CM141" s="85"/>
      <c r="CN141" s="85"/>
      <c r="CO141" s="85"/>
      <c r="CP141" s="85"/>
      <c r="CQ141" s="85"/>
      <c r="CR141" s="85"/>
    </row>
    <row r="142" spans="59:96">
      <c r="BG142" s="85"/>
      <c r="BH142" s="85"/>
      <c r="BI142" s="85"/>
      <c r="BJ142" s="85"/>
      <c r="BK142" s="85"/>
      <c r="BL142" s="85"/>
      <c r="BM142" s="85"/>
      <c r="BN142" s="85"/>
      <c r="BO142" s="85"/>
      <c r="BP142" s="85"/>
      <c r="BQ142" s="85"/>
      <c r="BR142" s="85"/>
      <c r="BS142" s="85"/>
      <c r="BT142" s="85"/>
      <c r="BU142" s="85"/>
      <c r="BV142" s="85"/>
      <c r="BW142" s="85"/>
      <c r="BX142" s="85"/>
      <c r="BY142" s="85"/>
      <c r="BZ142" s="85"/>
      <c r="CA142" s="85"/>
      <c r="CB142" s="85"/>
      <c r="CC142" s="85"/>
      <c r="CD142" s="85"/>
      <c r="CE142" s="85"/>
      <c r="CF142" s="85"/>
      <c r="CG142" s="85"/>
      <c r="CH142" s="85"/>
      <c r="CI142" s="85"/>
      <c r="CJ142" s="85"/>
      <c r="CK142" s="85"/>
      <c r="CL142" s="85"/>
      <c r="CM142" s="85"/>
      <c r="CN142" s="85"/>
      <c r="CO142" s="85"/>
      <c r="CP142" s="85"/>
      <c r="CQ142" s="85"/>
      <c r="CR142" s="85"/>
    </row>
    <row r="143" spans="59:96">
      <c r="BG143" s="85"/>
      <c r="BH143" s="85"/>
      <c r="BI143" s="85"/>
      <c r="BJ143" s="85"/>
      <c r="BK143" s="85"/>
      <c r="BL143" s="85"/>
      <c r="BM143" s="85"/>
      <c r="BN143" s="85"/>
      <c r="BO143" s="85"/>
      <c r="BP143" s="85"/>
      <c r="BQ143" s="85"/>
      <c r="BR143" s="85"/>
      <c r="BS143" s="85"/>
      <c r="BT143" s="85"/>
      <c r="BU143" s="85"/>
      <c r="BV143" s="85"/>
      <c r="BW143" s="85"/>
      <c r="BX143" s="85"/>
      <c r="BY143" s="85"/>
      <c r="BZ143" s="85"/>
      <c r="CA143" s="85"/>
      <c r="CB143" s="85"/>
      <c r="CC143" s="85"/>
      <c r="CD143" s="85"/>
      <c r="CE143" s="85"/>
      <c r="CF143" s="85"/>
      <c r="CG143" s="85"/>
      <c r="CH143" s="85"/>
      <c r="CI143" s="85"/>
      <c r="CJ143" s="85"/>
      <c r="CK143" s="85"/>
      <c r="CL143" s="85"/>
      <c r="CM143" s="85"/>
      <c r="CN143" s="85"/>
      <c r="CO143" s="85"/>
      <c r="CP143" s="85"/>
      <c r="CQ143" s="85"/>
      <c r="CR143" s="85"/>
    </row>
    <row r="144" spans="59:96">
      <c r="BG144" s="85"/>
      <c r="BH144" s="85"/>
      <c r="BI144" s="85"/>
      <c r="BJ144" s="85"/>
      <c r="BK144" s="85"/>
      <c r="BL144" s="85"/>
      <c r="BM144" s="85"/>
      <c r="BN144" s="85"/>
      <c r="BO144" s="85"/>
      <c r="BP144" s="85"/>
      <c r="BQ144" s="85"/>
      <c r="BR144" s="85"/>
      <c r="BS144" s="85"/>
      <c r="BT144" s="85"/>
      <c r="BU144" s="85"/>
      <c r="BV144" s="85"/>
      <c r="BW144" s="85"/>
      <c r="BX144" s="85"/>
      <c r="BY144" s="85"/>
      <c r="BZ144" s="85"/>
      <c r="CA144" s="85"/>
      <c r="CB144" s="85"/>
      <c r="CC144" s="85"/>
      <c r="CD144" s="85"/>
      <c r="CE144" s="85"/>
      <c r="CF144" s="85"/>
      <c r="CG144" s="85"/>
      <c r="CH144" s="85"/>
      <c r="CI144" s="85"/>
      <c r="CJ144" s="85"/>
      <c r="CK144" s="85"/>
      <c r="CL144" s="85"/>
      <c r="CM144" s="85"/>
      <c r="CN144" s="85"/>
      <c r="CO144" s="85"/>
      <c r="CP144" s="85"/>
      <c r="CQ144" s="85"/>
      <c r="CR144" s="85"/>
    </row>
    <row r="145" spans="59:96">
      <c r="BG145" s="85"/>
      <c r="BH145" s="85"/>
      <c r="BI145" s="85"/>
      <c r="BJ145" s="85"/>
      <c r="BK145" s="85"/>
      <c r="BL145" s="85"/>
      <c r="BM145" s="85"/>
      <c r="BN145" s="85"/>
      <c r="BO145" s="85"/>
      <c r="BP145" s="85"/>
      <c r="BQ145" s="85"/>
      <c r="BR145" s="85"/>
      <c r="BS145" s="85"/>
      <c r="BT145" s="85"/>
      <c r="BU145" s="85"/>
      <c r="BV145" s="85"/>
      <c r="BW145" s="85"/>
      <c r="BX145" s="85"/>
      <c r="BY145" s="85"/>
      <c r="BZ145" s="85"/>
      <c r="CA145" s="85"/>
      <c r="CB145" s="85"/>
      <c r="CC145" s="85"/>
      <c r="CD145" s="85"/>
      <c r="CE145" s="85"/>
      <c r="CF145" s="85"/>
      <c r="CG145" s="85"/>
      <c r="CH145" s="85"/>
      <c r="CI145" s="85"/>
      <c r="CJ145" s="85"/>
      <c r="CK145" s="85"/>
      <c r="CL145" s="85"/>
      <c r="CM145" s="85"/>
      <c r="CN145" s="85"/>
      <c r="CO145" s="85"/>
      <c r="CP145" s="85"/>
      <c r="CQ145" s="85"/>
      <c r="CR145" s="85"/>
    </row>
    <row r="146" spans="59:96">
      <c r="BG146" s="85"/>
      <c r="BH146" s="85"/>
      <c r="BI146" s="85"/>
      <c r="BJ146" s="85"/>
      <c r="BK146" s="85"/>
      <c r="BL146" s="85"/>
      <c r="BM146" s="85"/>
      <c r="BN146" s="85"/>
      <c r="BO146" s="85"/>
      <c r="BP146" s="85"/>
      <c r="BQ146" s="85"/>
      <c r="BR146" s="85"/>
      <c r="BS146" s="85"/>
      <c r="BT146" s="85"/>
      <c r="BU146" s="85"/>
      <c r="BV146" s="85"/>
      <c r="BW146" s="85"/>
      <c r="BX146" s="85"/>
      <c r="BY146" s="85"/>
      <c r="BZ146" s="85"/>
      <c r="CA146" s="85"/>
      <c r="CB146" s="85"/>
      <c r="CC146" s="85"/>
      <c r="CD146" s="85"/>
      <c r="CE146" s="85"/>
      <c r="CF146" s="85"/>
      <c r="CG146" s="85"/>
      <c r="CH146" s="85"/>
      <c r="CI146" s="85"/>
      <c r="CJ146" s="85"/>
      <c r="CK146" s="85"/>
      <c r="CL146" s="85"/>
      <c r="CM146" s="85"/>
      <c r="CN146" s="85"/>
      <c r="CO146" s="85"/>
      <c r="CP146" s="85"/>
      <c r="CQ146" s="85"/>
      <c r="CR146" s="85"/>
    </row>
    <row r="147" spans="59:96">
      <c r="BG147" s="85"/>
      <c r="BH147" s="85"/>
      <c r="BI147" s="85"/>
      <c r="BJ147" s="85"/>
      <c r="BK147" s="85"/>
      <c r="BL147" s="85"/>
      <c r="BM147" s="85"/>
      <c r="BN147" s="85"/>
      <c r="BO147" s="85"/>
      <c r="BP147" s="85"/>
      <c r="BQ147" s="85"/>
      <c r="BR147" s="85"/>
      <c r="BS147" s="85"/>
      <c r="BT147" s="85"/>
      <c r="BU147" s="85"/>
      <c r="BV147" s="85"/>
      <c r="BW147" s="85"/>
      <c r="BX147" s="85"/>
      <c r="BY147" s="85"/>
      <c r="BZ147" s="85"/>
      <c r="CA147" s="85"/>
      <c r="CB147" s="85"/>
      <c r="CC147" s="85"/>
      <c r="CD147" s="85"/>
      <c r="CE147" s="85"/>
      <c r="CF147" s="85"/>
      <c r="CG147" s="85"/>
      <c r="CH147" s="85"/>
      <c r="CI147" s="85"/>
      <c r="CJ147" s="85"/>
      <c r="CK147" s="85"/>
      <c r="CL147" s="85"/>
      <c r="CM147" s="85"/>
      <c r="CN147" s="85"/>
      <c r="CO147" s="85"/>
      <c r="CP147" s="85"/>
      <c r="CQ147" s="85"/>
      <c r="CR147" s="85"/>
    </row>
    <row r="148" spans="59:96">
      <c r="BG148" s="85"/>
      <c r="BH148" s="85"/>
      <c r="BI148" s="85"/>
      <c r="BJ148" s="85"/>
      <c r="BK148" s="85"/>
      <c r="BL148" s="85"/>
      <c r="BM148" s="85"/>
      <c r="BN148" s="85"/>
      <c r="BO148" s="85"/>
      <c r="BP148" s="85"/>
      <c r="BQ148" s="85"/>
      <c r="BR148" s="85"/>
      <c r="BS148" s="85"/>
      <c r="BT148" s="85"/>
      <c r="BU148" s="85"/>
      <c r="BV148" s="85"/>
      <c r="BW148" s="85"/>
      <c r="BX148" s="85"/>
      <c r="BY148" s="85"/>
      <c r="BZ148" s="85"/>
      <c r="CA148" s="85"/>
      <c r="CB148" s="85"/>
      <c r="CC148" s="85"/>
      <c r="CD148" s="85"/>
      <c r="CE148" s="85"/>
      <c r="CF148" s="85"/>
      <c r="CG148" s="85"/>
      <c r="CH148" s="85"/>
      <c r="CI148" s="85"/>
      <c r="CJ148" s="85"/>
      <c r="CK148" s="85"/>
      <c r="CL148" s="85"/>
      <c r="CM148" s="85"/>
      <c r="CN148" s="85"/>
      <c r="CO148" s="85"/>
      <c r="CP148" s="85"/>
      <c r="CQ148" s="85"/>
      <c r="CR148" s="85"/>
    </row>
    <row r="149" spans="59:96">
      <c r="BG149" s="85"/>
      <c r="BH149" s="85"/>
      <c r="BI149" s="85"/>
      <c r="BJ149" s="85"/>
      <c r="BK149" s="85"/>
      <c r="BL149" s="85"/>
      <c r="BM149" s="85"/>
      <c r="BN149" s="85"/>
      <c r="BO149" s="85"/>
      <c r="BP149" s="85"/>
      <c r="BQ149" s="85"/>
      <c r="BR149" s="85"/>
      <c r="BS149" s="85"/>
      <c r="BT149" s="85"/>
      <c r="BU149" s="85"/>
      <c r="BV149" s="85"/>
      <c r="BW149" s="85"/>
      <c r="BX149" s="85"/>
      <c r="BY149" s="85"/>
      <c r="BZ149" s="85"/>
      <c r="CA149" s="85"/>
      <c r="CB149" s="85"/>
      <c r="CC149" s="85"/>
      <c r="CD149" s="85"/>
      <c r="CE149" s="85"/>
      <c r="CF149" s="85"/>
      <c r="CG149" s="85"/>
      <c r="CH149" s="85"/>
      <c r="CI149" s="85"/>
      <c r="CJ149" s="85"/>
      <c r="CK149" s="85"/>
      <c r="CL149" s="85"/>
      <c r="CM149" s="85"/>
      <c r="CN149" s="85"/>
      <c r="CO149" s="85"/>
      <c r="CP149" s="85"/>
      <c r="CQ149" s="85"/>
      <c r="CR149" s="85"/>
    </row>
    <row r="150" spans="59:96">
      <c r="BG150" s="85"/>
      <c r="BH150" s="85"/>
      <c r="BI150" s="85"/>
      <c r="BJ150" s="85"/>
      <c r="BK150" s="85"/>
      <c r="BL150" s="85"/>
      <c r="BM150" s="85"/>
      <c r="BN150" s="85"/>
      <c r="BO150" s="85"/>
      <c r="BP150" s="85"/>
      <c r="BQ150" s="85"/>
      <c r="BR150" s="85"/>
      <c r="BS150" s="85"/>
      <c r="BT150" s="85"/>
      <c r="BU150" s="85"/>
      <c r="BV150" s="85"/>
      <c r="BW150" s="85"/>
      <c r="BX150" s="85"/>
      <c r="BY150" s="85"/>
      <c r="BZ150" s="85"/>
      <c r="CA150" s="85"/>
      <c r="CB150" s="85"/>
      <c r="CC150" s="85"/>
      <c r="CD150" s="85"/>
      <c r="CE150" s="85"/>
      <c r="CF150" s="85"/>
      <c r="CG150" s="85"/>
      <c r="CH150" s="85"/>
      <c r="CI150" s="85"/>
      <c r="CJ150" s="85"/>
      <c r="CK150" s="85"/>
      <c r="CL150" s="85"/>
      <c r="CM150" s="85"/>
      <c r="CN150" s="85"/>
      <c r="CO150" s="85"/>
      <c r="CP150" s="85"/>
      <c r="CQ150" s="85"/>
      <c r="CR150" s="85"/>
    </row>
    <row r="151" spans="59:96">
      <c r="BG151" s="85"/>
      <c r="BH151" s="85"/>
      <c r="BI151" s="85"/>
      <c r="BJ151" s="85"/>
      <c r="BK151" s="85"/>
      <c r="BL151" s="85"/>
      <c r="BM151" s="85"/>
      <c r="BN151" s="85"/>
      <c r="BO151" s="85"/>
      <c r="BP151" s="85"/>
      <c r="BQ151" s="85"/>
      <c r="BR151" s="85"/>
      <c r="BS151" s="85"/>
      <c r="BT151" s="85"/>
      <c r="BU151" s="85"/>
      <c r="BV151" s="85"/>
      <c r="BW151" s="85"/>
      <c r="BX151" s="85"/>
      <c r="BY151" s="85"/>
      <c r="BZ151" s="85"/>
      <c r="CA151" s="85"/>
      <c r="CB151" s="85"/>
      <c r="CC151" s="85"/>
      <c r="CD151" s="85"/>
      <c r="CE151" s="85"/>
      <c r="CF151" s="85"/>
      <c r="CG151" s="85"/>
      <c r="CH151" s="85"/>
      <c r="CI151" s="85"/>
      <c r="CJ151" s="85"/>
      <c r="CK151" s="85"/>
      <c r="CL151" s="85"/>
      <c r="CM151" s="85"/>
      <c r="CN151" s="85"/>
      <c r="CO151" s="85"/>
      <c r="CP151" s="85"/>
      <c r="CQ151" s="85"/>
      <c r="CR151" s="85"/>
    </row>
    <row r="152" spans="59:96">
      <c r="BG152" s="85"/>
      <c r="BH152" s="85"/>
      <c r="BI152" s="85"/>
      <c r="BJ152" s="85"/>
      <c r="BK152" s="85"/>
      <c r="BL152" s="85"/>
      <c r="BM152" s="85"/>
      <c r="BN152" s="85"/>
      <c r="BO152" s="85"/>
      <c r="BP152" s="85"/>
      <c r="BQ152" s="85"/>
      <c r="BR152" s="85"/>
      <c r="BS152" s="85"/>
      <c r="BT152" s="85"/>
      <c r="BU152" s="85"/>
      <c r="BV152" s="85"/>
      <c r="BW152" s="85"/>
      <c r="BX152" s="85"/>
      <c r="BY152" s="85"/>
      <c r="BZ152" s="85"/>
      <c r="CA152" s="85"/>
      <c r="CB152" s="85"/>
      <c r="CC152" s="85"/>
      <c r="CD152" s="85"/>
      <c r="CE152" s="85"/>
      <c r="CF152" s="85"/>
      <c r="CG152" s="85"/>
      <c r="CH152" s="85"/>
      <c r="CI152" s="85"/>
      <c r="CJ152" s="85"/>
      <c r="CK152" s="85"/>
      <c r="CL152" s="85"/>
      <c r="CM152" s="85"/>
      <c r="CN152" s="85"/>
      <c r="CO152" s="85"/>
      <c r="CP152" s="85"/>
      <c r="CQ152" s="85"/>
      <c r="CR152" s="85"/>
    </row>
    <row r="153" spans="59:96">
      <c r="BG153" s="85"/>
      <c r="BH153" s="85"/>
      <c r="BI153" s="85"/>
      <c r="BJ153" s="85"/>
      <c r="BK153" s="85"/>
      <c r="BL153" s="85"/>
      <c r="BM153" s="85"/>
      <c r="BN153" s="85"/>
      <c r="BO153" s="85"/>
      <c r="BP153" s="85"/>
      <c r="BQ153" s="85"/>
      <c r="BR153" s="85"/>
      <c r="BS153" s="85"/>
      <c r="BT153" s="85"/>
      <c r="BU153" s="85"/>
      <c r="BV153" s="85"/>
      <c r="BW153" s="85"/>
      <c r="BX153" s="85"/>
      <c r="BY153" s="85"/>
      <c r="BZ153" s="85"/>
      <c r="CA153" s="85"/>
      <c r="CB153" s="85"/>
      <c r="CC153" s="85"/>
      <c r="CD153" s="85"/>
      <c r="CE153" s="85"/>
      <c r="CF153" s="85"/>
      <c r="CG153" s="85"/>
      <c r="CH153" s="85"/>
      <c r="CI153" s="85"/>
      <c r="CJ153" s="85"/>
      <c r="CK153" s="85"/>
      <c r="CL153" s="85"/>
      <c r="CM153" s="85"/>
      <c r="CN153" s="85"/>
      <c r="CO153" s="85"/>
      <c r="CP153" s="85"/>
      <c r="CQ153" s="85"/>
      <c r="CR153" s="85"/>
    </row>
    <row r="154" spans="59:96">
      <c r="BG154" s="85"/>
      <c r="BH154" s="85"/>
      <c r="BI154" s="85"/>
      <c r="BJ154" s="85"/>
      <c r="BK154" s="85"/>
      <c r="BL154" s="85"/>
      <c r="BM154" s="85"/>
      <c r="BN154" s="85"/>
      <c r="BO154" s="85"/>
      <c r="BP154" s="85"/>
      <c r="BQ154" s="85"/>
      <c r="BR154" s="85"/>
      <c r="BS154" s="85"/>
      <c r="BT154" s="85"/>
      <c r="BU154" s="85"/>
      <c r="BV154" s="85"/>
      <c r="BW154" s="85"/>
      <c r="BX154" s="85"/>
      <c r="BY154" s="85"/>
      <c r="BZ154" s="85"/>
      <c r="CA154" s="85"/>
      <c r="CB154" s="85"/>
      <c r="CC154" s="85"/>
      <c r="CD154" s="85"/>
      <c r="CE154" s="85"/>
      <c r="CF154" s="85"/>
      <c r="CG154" s="85"/>
      <c r="CH154" s="85"/>
      <c r="CI154" s="85"/>
      <c r="CJ154" s="85"/>
      <c r="CK154" s="85"/>
      <c r="CL154" s="85"/>
      <c r="CM154" s="85"/>
      <c r="CN154" s="85"/>
      <c r="CO154" s="85"/>
      <c r="CP154" s="85"/>
      <c r="CQ154" s="85"/>
      <c r="CR154" s="85"/>
    </row>
    <row r="155" spans="59:96">
      <c r="BG155" s="85"/>
      <c r="BH155" s="85"/>
      <c r="BI155" s="85"/>
      <c r="BJ155" s="85"/>
      <c r="BK155" s="85"/>
      <c r="BL155" s="85"/>
      <c r="BM155" s="85"/>
      <c r="BN155" s="85"/>
      <c r="BO155" s="85"/>
      <c r="BP155" s="85"/>
      <c r="BQ155" s="85"/>
      <c r="BR155" s="85"/>
      <c r="BS155" s="85"/>
      <c r="BT155" s="85"/>
      <c r="BU155" s="85"/>
      <c r="BV155" s="85"/>
      <c r="BW155" s="85"/>
      <c r="BX155" s="85"/>
      <c r="BY155" s="85"/>
      <c r="BZ155" s="85"/>
      <c r="CA155" s="85"/>
      <c r="CB155" s="85"/>
      <c r="CC155" s="85"/>
      <c r="CD155" s="85"/>
      <c r="CE155" s="85"/>
      <c r="CF155" s="85"/>
      <c r="CG155" s="85"/>
      <c r="CH155" s="85"/>
      <c r="CI155" s="85"/>
      <c r="CJ155" s="85"/>
      <c r="CK155" s="85"/>
      <c r="CL155" s="85"/>
      <c r="CM155" s="85"/>
      <c r="CN155" s="85"/>
      <c r="CO155" s="85"/>
      <c r="CP155" s="85"/>
      <c r="CQ155" s="85"/>
      <c r="CR155" s="85"/>
    </row>
    <row r="156" spans="59:96">
      <c r="BG156" s="85"/>
      <c r="BH156" s="85"/>
      <c r="BI156" s="85"/>
      <c r="BJ156" s="85"/>
      <c r="BK156" s="85"/>
      <c r="BL156" s="85"/>
      <c r="BM156" s="85"/>
      <c r="BN156" s="85"/>
      <c r="BO156" s="85"/>
      <c r="BP156" s="85"/>
      <c r="BQ156" s="85"/>
      <c r="BR156" s="85"/>
      <c r="BS156" s="85"/>
      <c r="BT156" s="85"/>
      <c r="BU156" s="85"/>
      <c r="BV156" s="85"/>
      <c r="BW156" s="85"/>
      <c r="BX156" s="85"/>
      <c r="BY156" s="85"/>
      <c r="BZ156" s="85"/>
      <c r="CA156" s="85"/>
      <c r="CB156" s="85"/>
      <c r="CC156" s="85"/>
      <c r="CD156" s="85"/>
      <c r="CE156" s="85"/>
      <c r="CF156" s="85"/>
      <c r="CG156" s="85"/>
      <c r="CH156" s="85"/>
      <c r="CI156" s="85"/>
      <c r="CJ156" s="85"/>
      <c r="CK156" s="85"/>
      <c r="CL156" s="85"/>
      <c r="CM156" s="85"/>
      <c r="CN156" s="85"/>
      <c r="CO156" s="85"/>
      <c r="CP156" s="85"/>
      <c r="CQ156" s="85"/>
      <c r="CR156" s="85"/>
    </row>
    <row r="157" spans="59:96">
      <c r="BG157" s="85"/>
      <c r="BH157" s="85"/>
      <c r="BI157" s="85"/>
      <c r="BJ157" s="85"/>
      <c r="BK157" s="85"/>
      <c r="BL157" s="85"/>
      <c r="BM157" s="85"/>
      <c r="BN157" s="85"/>
      <c r="BO157" s="85"/>
      <c r="BP157" s="85"/>
      <c r="BQ157" s="85"/>
      <c r="BR157" s="85"/>
      <c r="BS157" s="85"/>
      <c r="BT157" s="85"/>
      <c r="BU157" s="85"/>
      <c r="BV157" s="85"/>
      <c r="BW157" s="85"/>
      <c r="BX157" s="85"/>
      <c r="BY157" s="85"/>
      <c r="BZ157" s="85"/>
      <c r="CA157" s="85"/>
      <c r="CB157" s="85"/>
      <c r="CC157" s="85"/>
      <c r="CD157" s="85"/>
      <c r="CE157" s="85"/>
      <c r="CF157" s="85"/>
      <c r="CG157" s="85"/>
      <c r="CH157" s="85"/>
      <c r="CI157" s="85"/>
      <c r="CJ157" s="85"/>
      <c r="CK157" s="85"/>
      <c r="CL157" s="85"/>
      <c r="CM157" s="85"/>
      <c r="CN157" s="85"/>
      <c r="CO157" s="85"/>
      <c r="CP157" s="85"/>
      <c r="CQ157" s="85"/>
      <c r="CR157" s="85"/>
    </row>
    <row r="158" spans="59:96">
      <c r="BG158" s="85"/>
      <c r="BH158" s="85"/>
      <c r="BI158" s="85"/>
      <c r="BJ158" s="85"/>
      <c r="BK158" s="85"/>
      <c r="BL158" s="85"/>
      <c r="BM158" s="85"/>
      <c r="BN158" s="85"/>
      <c r="BO158" s="85"/>
      <c r="BP158" s="85"/>
      <c r="BQ158" s="85"/>
      <c r="BR158" s="85"/>
      <c r="BS158" s="85"/>
      <c r="BT158" s="85"/>
      <c r="BU158" s="85"/>
      <c r="BV158" s="85"/>
      <c r="BW158" s="85"/>
      <c r="BX158" s="85"/>
      <c r="BY158" s="85"/>
      <c r="BZ158" s="85"/>
      <c r="CA158" s="85"/>
      <c r="CB158" s="85"/>
      <c r="CC158" s="85"/>
      <c r="CD158" s="85"/>
      <c r="CE158" s="85"/>
      <c r="CF158" s="85"/>
      <c r="CG158" s="85"/>
      <c r="CH158" s="85"/>
      <c r="CI158" s="85"/>
      <c r="CJ158" s="85"/>
      <c r="CK158" s="85"/>
      <c r="CL158" s="85"/>
      <c r="CM158" s="85"/>
      <c r="CN158" s="85"/>
      <c r="CO158" s="85"/>
      <c r="CP158" s="85"/>
      <c r="CQ158" s="85"/>
      <c r="CR158" s="85"/>
    </row>
    <row r="159" spans="59:96">
      <c r="BG159" s="85"/>
      <c r="BH159" s="85"/>
      <c r="BI159" s="85"/>
      <c r="BJ159" s="85"/>
      <c r="BK159" s="85"/>
      <c r="BL159" s="85"/>
      <c r="BM159" s="85"/>
      <c r="BN159" s="85"/>
      <c r="BO159" s="85"/>
      <c r="BP159" s="85"/>
      <c r="BQ159" s="85"/>
      <c r="BR159" s="85"/>
      <c r="BS159" s="85"/>
      <c r="BT159" s="85"/>
      <c r="BU159" s="85"/>
      <c r="BV159" s="85"/>
      <c r="BW159" s="85"/>
      <c r="BX159" s="85"/>
      <c r="BY159" s="85"/>
      <c r="BZ159" s="85"/>
      <c r="CA159" s="85"/>
      <c r="CB159" s="85"/>
      <c r="CC159" s="85"/>
      <c r="CD159" s="85"/>
      <c r="CE159" s="85"/>
      <c r="CF159" s="85"/>
      <c r="CG159" s="85"/>
      <c r="CH159" s="85"/>
      <c r="CI159" s="85"/>
      <c r="CJ159" s="85"/>
      <c r="CK159" s="85"/>
      <c r="CL159" s="85"/>
      <c r="CM159" s="85"/>
      <c r="CN159" s="85"/>
      <c r="CO159" s="85"/>
      <c r="CP159" s="85"/>
      <c r="CQ159" s="85"/>
      <c r="CR159" s="85"/>
    </row>
    <row r="160" spans="59:96">
      <c r="BG160" s="85"/>
      <c r="BH160" s="85"/>
      <c r="BI160" s="85"/>
      <c r="BJ160" s="85"/>
      <c r="BK160" s="85"/>
      <c r="BL160" s="85"/>
      <c r="BM160" s="85"/>
      <c r="BN160" s="85"/>
      <c r="BO160" s="85"/>
      <c r="BP160" s="85"/>
      <c r="BQ160" s="85"/>
      <c r="BR160" s="85"/>
      <c r="BS160" s="85"/>
      <c r="BT160" s="85"/>
      <c r="BU160" s="85"/>
      <c r="BV160" s="85"/>
      <c r="BW160" s="85"/>
      <c r="BX160" s="85"/>
      <c r="BY160" s="85"/>
      <c r="BZ160" s="85"/>
      <c r="CA160" s="85"/>
      <c r="CB160" s="85"/>
      <c r="CC160" s="85"/>
      <c r="CD160" s="85"/>
      <c r="CE160" s="85"/>
      <c r="CF160" s="85"/>
      <c r="CG160" s="85"/>
      <c r="CH160" s="85"/>
      <c r="CI160" s="85"/>
      <c r="CJ160" s="85"/>
      <c r="CK160" s="85"/>
      <c r="CL160" s="85"/>
      <c r="CM160" s="85"/>
      <c r="CN160" s="85"/>
      <c r="CO160" s="85"/>
      <c r="CP160" s="85"/>
      <c r="CQ160" s="85"/>
      <c r="CR160" s="85"/>
    </row>
    <row r="161" spans="59:96">
      <c r="BG161" s="85"/>
      <c r="BH161" s="85"/>
      <c r="BI161" s="85"/>
      <c r="BJ161" s="85"/>
      <c r="BK161" s="85"/>
      <c r="BL161" s="85"/>
      <c r="BM161" s="85"/>
      <c r="BN161" s="85"/>
      <c r="BO161" s="85"/>
      <c r="BP161" s="85"/>
      <c r="BQ161" s="85"/>
      <c r="BR161" s="85"/>
      <c r="BS161" s="85"/>
      <c r="BT161" s="85"/>
      <c r="BU161" s="85"/>
      <c r="BV161" s="85"/>
      <c r="BW161" s="85"/>
      <c r="BX161" s="85"/>
      <c r="BY161" s="85"/>
      <c r="BZ161" s="85"/>
      <c r="CA161" s="85"/>
      <c r="CB161" s="85"/>
      <c r="CC161" s="85"/>
      <c r="CD161" s="85"/>
      <c r="CE161" s="85"/>
      <c r="CF161" s="85"/>
      <c r="CG161" s="85"/>
      <c r="CH161" s="85"/>
      <c r="CI161" s="85"/>
      <c r="CJ161" s="85"/>
      <c r="CK161" s="85"/>
      <c r="CL161" s="85"/>
      <c r="CM161" s="85"/>
      <c r="CN161" s="85"/>
      <c r="CO161" s="85"/>
      <c r="CP161" s="85"/>
      <c r="CQ161" s="85"/>
      <c r="CR161" s="85"/>
    </row>
    <row r="162" spans="59:96">
      <c r="BG162" s="85"/>
      <c r="BH162" s="85"/>
      <c r="BI162" s="85"/>
      <c r="BJ162" s="85"/>
      <c r="BK162" s="85"/>
      <c r="BL162" s="85"/>
      <c r="BM162" s="85"/>
      <c r="BN162" s="85"/>
      <c r="BO162" s="85"/>
      <c r="BP162" s="85"/>
      <c r="BQ162" s="85"/>
      <c r="BR162" s="85"/>
      <c r="BS162" s="85"/>
      <c r="BT162" s="85"/>
      <c r="BU162" s="85"/>
      <c r="BV162" s="85"/>
      <c r="BW162" s="85"/>
      <c r="BX162" s="85"/>
      <c r="BY162" s="85"/>
      <c r="BZ162" s="85"/>
      <c r="CA162" s="85"/>
      <c r="CB162" s="85"/>
      <c r="CC162" s="85"/>
      <c r="CD162" s="85"/>
      <c r="CE162" s="85"/>
      <c r="CF162" s="85"/>
      <c r="CG162" s="85"/>
      <c r="CH162" s="85"/>
      <c r="CI162" s="85"/>
      <c r="CJ162" s="85"/>
      <c r="CK162" s="85"/>
      <c r="CL162" s="85"/>
      <c r="CM162" s="85"/>
      <c r="CN162" s="85"/>
      <c r="CO162" s="85"/>
      <c r="CP162" s="85"/>
      <c r="CQ162" s="85"/>
      <c r="CR162" s="85"/>
    </row>
    <row r="163" spans="59:96">
      <c r="BG163" s="85"/>
      <c r="BH163" s="85"/>
      <c r="BI163" s="85"/>
      <c r="BJ163" s="85"/>
      <c r="BK163" s="85"/>
      <c r="BL163" s="85"/>
      <c r="BM163" s="85"/>
      <c r="BN163" s="85"/>
      <c r="BO163" s="85"/>
      <c r="BP163" s="85"/>
      <c r="BQ163" s="85"/>
      <c r="BR163" s="85"/>
      <c r="BS163" s="85"/>
      <c r="BT163" s="85"/>
      <c r="BU163" s="85"/>
      <c r="BV163" s="85"/>
      <c r="BW163" s="85"/>
      <c r="BX163" s="85"/>
      <c r="BY163" s="85"/>
      <c r="BZ163" s="85"/>
      <c r="CA163" s="85"/>
      <c r="CB163" s="85"/>
      <c r="CC163" s="85"/>
      <c r="CD163" s="85"/>
      <c r="CE163" s="85"/>
      <c r="CF163" s="85"/>
      <c r="CG163" s="85"/>
      <c r="CH163" s="85"/>
      <c r="CI163" s="85"/>
      <c r="CJ163" s="85"/>
      <c r="CK163" s="85"/>
      <c r="CL163" s="85"/>
      <c r="CM163" s="85"/>
      <c r="CN163" s="85"/>
      <c r="CO163" s="85"/>
      <c r="CP163" s="85"/>
      <c r="CQ163" s="85"/>
      <c r="CR163" s="85"/>
    </row>
    <row r="164" spans="59:96">
      <c r="BG164" s="85"/>
      <c r="BH164" s="85"/>
      <c r="BI164" s="85"/>
      <c r="BJ164" s="85"/>
      <c r="BK164" s="85"/>
      <c r="BL164" s="85"/>
      <c r="BM164" s="85"/>
      <c r="BN164" s="85"/>
      <c r="BO164" s="85"/>
      <c r="BP164" s="85"/>
      <c r="BQ164" s="85"/>
      <c r="BR164" s="85"/>
      <c r="BS164" s="85"/>
      <c r="BT164" s="85"/>
      <c r="BU164" s="85"/>
      <c r="BV164" s="85"/>
      <c r="BW164" s="85"/>
      <c r="BX164" s="85"/>
      <c r="BY164" s="85"/>
      <c r="BZ164" s="85"/>
      <c r="CA164" s="85"/>
      <c r="CB164" s="85"/>
      <c r="CC164" s="85"/>
      <c r="CD164" s="85"/>
      <c r="CE164" s="85"/>
      <c r="CF164" s="85"/>
      <c r="CG164" s="85"/>
      <c r="CH164" s="85"/>
      <c r="CI164" s="85"/>
      <c r="CJ164" s="85"/>
      <c r="CK164" s="85"/>
      <c r="CL164" s="85"/>
      <c r="CM164" s="85"/>
      <c r="CN164" s="85"/>
      <c r="CO164" s="85"/>
      <c r="CP164" s="85"/>
      <c r="CQ164" s="85"/>
      <c r="CR164" s="85"/>
    </row>
    <row r="165" spans="59:96">
      <c r="BG165" s="85"/>
      <c r="BH165" s="85"/>
      <c r="BI165" s="85"/>
      <c r="BJ165" s="85"/>
      <c r="BK165" s="85"/>
      <c r="BL165" s="85"/>
      <c r="BM165" s="85"/>
      <c r="BN165" s="85"/>
      <c r="BO165" s="85"/>
      <c r="BP165" s="85"/>
      <c r="BQ165" s="85"/>
      <c r="BR165" s="85"/>
      <c r="BS165" s="85"/>
      <c r="BT165" s="85"/>
      <c r="BU165" s="85"/>
      <c r="BV165" s="85"/>
      <c r="BW165" s="85"/>
      <c r="BX165" s="85"/>
      <c r="BY165" s="85"/>
      <c r="BZ165" s="85"/>
      <c r="CA165" s="85"/>
      <c r="CB165" s="85"/>
      <c r="CC165" s="85"/>
      <c r="CD165" s="85"/>
      <c r="CE165" s="85"/>
      <c r="CF165" s="85"/>
      <c r="CG165" s="85"/>
      <c r="CH165" s="85"/>
      <c r="CI165" s="85"/>
      <c r="CJ165" s="85"/>
      <c r="CK165" s="85"/>
      <c r="CL165" s="85"/>
      <c r="CM165" s="85"/>
      <c r="CN165" s="85"/>
      <c r="CO165" s="85"/>
      <c r="CP165" s="85"/>
      <c r="CQ165" s="85"/>
      <c r="CR165" s="85"/>
    </row>
    <row r="166" spans="59:96">
      <c r="BG166" s="85"/>
      <c r="BH166" s="85"/>
      <c r="BI166" s="85"/>
      <c r="BJ166" s="85"/>
      <c r="BK166" s="85"/>
      <c r="BL166" s="85"/>
      <c r="BM166" s="85"/>
      <c r="BN166" s="85"/>
      <c r="BO166" s="85"/>
      <c r="BP166" s="85"/>
      <c r="BQ166" s="85"/>
      <c r="BR166" s="85"/>
      <c r="BS166" s="85"/>
      <c r="BT166" s="85"/>
      <c r="BU166" s="85"/>
      <c r="BV166" s="85"/>
      <c r="BW166" s="85"/>
      <c r="BX166" s="85"/>
      <c r="BY166" s="85"/>
      <c r="BZ166" s="85"/>
      <c r="CA166" s="85"/>
      <c r="CB166" s="85"/>
      <c r="CC166" s="85"/>
      <c r="CD166" s="85"/>
      <c r="CE166" s="85"/>
      <c r="CF166" s="85"/>
      <c r="CG166" s="85"/>
      <c r="CH166" s="85"/>
      <c r="CI166" s="85"/>
      <c r="CJ166" s="85"/>
      <c r="CK166" s="85"/>
      <c r="CL166" s="85"/>
      <c r="CM166" s="85"/>
      <c r="CN166" s="85"/>
      <c r="CO166" s="85"/>
      <c r="CP166" s="85"/>
      <c r="CQ166" s="85"/>
      <c r="CR166" s="85"/>
    </row>
    <row r="167" spans="59:96">
      <c r="BG167" s="85"/>
      <c r="BH167" s="85"/>
      <c r="BI167" s="85"/>
      <c r="BJ167" s="85"/>
      <c r="BK167" s="85"/>
      <c r="BL167" s="85"/>
      <c r="BM167" s="85"/>
      <c r="BN167" s="85"/>
      <c r="BO167" s="85"/>
      <c r="BP167" s="85"/>
      <c r="BQ167" s="85"/>
      <c r="BR167" s="85"/>
      <c r="BS167" s="85"/>
      <c r="BT167" s="85"/>
      <c r="BU167" s="85"/>
      <c r="BV167" s="85"/>
      <c r="BW167" s="85"/>
      <c r="BX167" s="85"/>
      <c r="BY167" s="85"/>
      <c r="BZ167" s="85"/>
      <c r="CA167" s="85"/>
      <c r="CB167" s="85"/>
      <c r="CC167" s="85"/>
      <c r="CD167" s="85"/>
      <c r="CE167" s="85"/>
      <c r="CF167" s="85"/>
      <c r="CG167" s="85"/>
      <c r="CH167" s="85"/>
      <c r="CI167" s="85"/>
      <c r="CJ167" s="85"/>
      <c r="CK167" s="85"/>
      <c r="CL167" s="85"/>
      <c r="CM167" s="85"/>
      <c r="CN167" s="85"/>
      <c r="CO167" s="85"/>
      <c r="CP167" s="85"/>
      <c r="CQ167" s="85"/>
      <c r="CR167" s="85"/>
    </row>
    <row r="168" spans="59:96">
      <c r="BG168" s="85"/>
      <c r="BH168" s="85"/>
      <c r="BI168" s="85"/>
      <c r="BJ168" s="85"/>
      <c r="BK168" s="85"/>
      <c r="BL168" s="85"/>
      <c r="BM168" s="85"/>
      <c r="BN168" s="85"/>
      <c r="BO168" s="85"/>
      <c r="BP168" s="85"/>
      <c r="BQ168" s="85"/>
      <c r="BR168" s="85"/>
      <c r="BS168" s="85"/>
      <c r="BT168" s="85"/>
      <c r="BU168" s="85"/>
      <c r="BV168" s="85"/>
      <c r="BW168" s="85"/>
      <c r="BX168" s="85"/>
      <c r="BY168" s="85"/>
      <c r="BZ168" s="85"/>
      <c r="CA168" s="85"/>
      <c r="CB168" s="85"/>
      <c r="CC168" s="85"/>
      <c r="CD168" s="85"/>
      <c r="CE168" s="85"/>
      <c r="CF168" s="85"/>
      <c r="CG168" s="85"/>
      <c r="CH168" s="85"/>
      <c r="CI168" s="85"/>
      <c r="CJ168" s="85"/>
      <c r="CK168" s="85"/>
      <c r="CL168" s="85"/>
      <c r="CM168" s="85"/>
      <c r="CN168" s="85"/>
      <c r="CO168" s="85"/>
      <c r="CP168" s="85"/>
      <c r="CQ168" s="85"/>
      <c r="CR168" s="85"/>
    </row>
    <row r="169" spans="59:96">
      <c r="BG169" s="85"/>
      <c r="BH169" s="85"/>
      <c r="BI169" s="85"/>
      <c r="BJ169" s="85"/>
      <c r="BK169" s="85"/>
      <c r="BL169" s="85"/>
      <c r="BM169" s="85"/>
      <c r="BN169" s="85"/>
      <c r="BO169" s="85"/>
      <c r="BP169" s="85"/>
      <c r="BQ169" s="85"/>
      <c r="BR169" s="85"/>
      <c r="BS169" s="85"/>
      <c r="BT169" s="85"/>
      <c r="BU169" s="85"/>
      <c r="BV169" s="85"/>
      <c r="BW169" s="85"/>
      <c r="BX169" s="85"/>
      <c r="BY169" s="85"/>
      <c r="BZ169" s="85"/>
      <c r="CA169" s="85"/>
      <c r="CB169" s="85"/>
      <c r="CC169" s="85"/>
      <c r="CD169" s="85"/>
      <c r="CE169" s="85"/>
      <c r="CF169" s="85"/>
      <c r="CG169" s="85"/>
      <c r="CH169" s="85"/>
      <c r="CI169" s="85"/>
      <c r="CJ169" s="85"/>
      <c r="CK169" s="85"/>
      <c r="CL169" s="85"/>
      <c r="CM169" s="85"/>
      <c r="CN169" s="85"/>
      <c r="CO169" s="85"/>
      <c r="CP169" s="85"/>
      <c r="CQ169" s="85"/>
      <c r="CR169" s="85"/>
    </row>
    <row r="170" spans="59:96">
      <c r="BG170" s="85"/>
      <c r="BH170" s="85"/>
      <c r="BI170" s="85"/>
      <c r="BJ170" s="85"/>
      <c r="BK170" s="85"/>
      <c r="BL170" s="85"/>
      <c r="BM170" s="85"/>
      <c r="BN170" s="85"/>
      <c r="BO170" s="85"/>
      <c r="BP170" s="85"/>
      <c r="BQ170" s="85"/>
      <c r="BR170" s="85"/>
      <c r="BS170" s="85"/>
      <c r="BT170" s="85"/>
      <c r="BU170" s="85"/>
      <c r="BV170" s="85"/>
      <c r="BW170" s="85"/>
      <c r="BX170" s="85"/>
      <c r="BY170" s="85"/>
      <c r="BZ170" s="85"/>
      <c r="CA170" s="85"/>
      <c r="CB170" s="85"/>
      <c r="CC170" s="85"/>
      <c r="CD170" s="85"/>
      <c r="CE170" s="85"/>
      <c r="CF170" s="85"/>
      <c r="CG170" s="85"/>
      <c r="CH170" s="85"/>
      <c r="CI170" s="85"/>
      <c r="CJ170" s="85"/>
      <c r="CK170" s="85"/>
      <c r="CL170" s="85"/>
      <c r="CM170" s="85"/>
      <c r="CN170" s="85"/>
      <c r="CO170" s="85"/>
      <c r="CP170" s="85"/>
      <c r="CQ170" s="85"/>
      <c r="CR170" s="85"/>
    </row>
    <row r="171" spans="59:96">
      <c r="BG171" s="85"/>
      <c r="BH171" s="85"/>
      <c r="BI171" s="85"/>
      <c r="BJ171" s="85"/>
      <c r="BK171" s="85"/>
      <c r="BL171" s="85"/>
      <c r="BM171" s="85"/>
      <c r="BN171" s="85"/>
      <c r="BO171" s="85"/>
      <c r="BP171" s="85"/>
      <c r="BQ171" s="85"/>
      <c r="BR171" s="85"/>
      <c r="BS171" s="85"/>
      <c r="BT171" s="85"/>
      <c r="BU171" s="85"/>
      <c r="BV171" s="85"/>
      <c r="BW171" s="85"/>
      <c r="BX171" s="85"/>
      <c r="BY171" s="85"/>
      <c r="BZ171" s="85"/>
      <c r="CA171" s="85"/>
      <c r="CB171" s="85"/>
      <c r="CC171" s="85"/>
      <c r="CD171" s="85"/>
      <c r="CE171" s="85"/>
      <c r="CF171" s="85"/>
      <c r="CG171" s="85"/>
      <c r="CH171" s="85"/>
      <c r="CI171" s="85"/>
      <c r="CJ171" s="85"/>
      <c r="CK171" s="85"/>
      <c r="CL171" s="85"/>
      <c r="CM171" s="85"/>
      <c r="CN171" s="85"/>
      <c r="CO171" s="85"/>
      <c r="CP171" s="85"/>
      <c r="CQ171" s="85"/>
      <c r="CR171" s="85"/>
    </row>
    <row r="172" spans="59:96">
      <c r="BG172" s="85"/>
      <c r="BH172" s="85"/>
      <c r="BI172" s="85"/>
      <c r="BJ172" s="85"/>
      <c r="BK172" s="85"/>
      <c r="BL172" s="85"/>
      <c r="BM172" s="85"/>
      <c r="BN172" s="85"/>
      <c r="BO172" s="85"/>
      <c r="BP172" s="85"/>
      <c r="BQ172" s="85"/>
      <c r="BR172" s="85"/>
      <c r="BS172" s="85"/>
      <c r="BT172" s="85"/>
      <c r="BU172" s="85"/>
      <c r="BV172" s="85"/>
      <c r="BW172" s="85"/>
      <c r="BX172" s="85"/>
      <c r="BY172" s="85"/>
      <c r="BZ172" s="85"/>
      <c r="CA172" s="85"/>
      <c r="CB172" s="85"/>
      <c r="CC172" s="85"/>
      <c r="CD172" s="85"/>
      <c r="CE172" s="85"/>
      <c r="CF172" s="85"/>
      <c r="CG172" s="85"/>
      <c r="CH172" s="85"/>
      <c r="CI172" s="85"/>
      <c r="CJ172" s="85"/>
      <c r="CK172" s="85"/>
      <c r="CL172" s="85"/>
      <c r="CM172" s="85"/>
      <c r="CN172" s="85"/>
      <c r="CO172" s="85"/>
      <c r="CP172" s="85"/>
      <c r="CQ172" s="85"/>
      <c r="CR172" s="85"/>
    </row>
    <row r="173" spans="59:96">
      <c r="BG173" s="85"/>
      <c r="BH173" s="85"/>
      <c r="BI173" s="85"/>
      <c r="BJ173" s="85"/>
      <c r="BK173" s="85"/>
      <c r="BL173" s="85"/>
      <c r="BM173" s="85"/>
      <c r="BN173" s="85"/>
      <c r="BO173" s="85"/>
      <c r="BP173" s="85"/>
      <c r="BQ173" s="85"/>
      <c r="BR173" s="85"/>
      <c r="BS173" s="85"/>
      <c r="BT173" s="85"/>
      <c r="BU173" s="85"/>
      <c r="BV173" s="85"/>
      <c r="BW173" s="85"/>
      <c r="BX173" s="85"/>
      <c r="BY173" s="85"/>
      <c r="BZ173" s="85"/>
      <c r="CA173" s="85"/>
      <c r="CB173" s="85"/>
      <c r="CC173" s="85"/>
      <c r="CD173" s="85"/>
      <c r="CE173" s="85"/>
      <c r="CF173" s="85"/>
      <c r="CG173" s="85"/>
      <c r="CH173" s="85"/>
      <c r="CI173" s="85"/>
      <c r="CJ173" s="85"/>
      <c r="CK173" s="85"/>
      <c r="CL173" s="85"/>
      <c r="CM173" s="85"/>
      <c r="CN173" s="85"/>
      <c r="CO173" s="85"/>
      <c r="CP173" s="85"/>
      <c r="CQ173" s="85"/>
      <c r="CR173" s="85"/>
    </row>
    <row r="174" spans="59:96">
      <c r="BG174" s="85"/>
      <c r="BH174" s="85"/>
      <c r="BI174" s="85"/>
      <c r="BJ174" s="85"/>
      <c r="BK174" s="85"/>
      <c r="BL174" s="85"/>
      <c r="BM174" s="85"/>
      <c r="BN174" s="85"/>
      <c r="BO174" s="85"/>
      <c r="BP174" s="85"/>
      <c r="BQ174" s="85"/>
      <c r="BR174" s="85"/>
      <c r="BS174" s="85"/>
      <c r="BT174" s="85"/>
      <c r="BU174" s="85"/>
      <c r="BV174" s="85"/>
      <c r="BW174" s="85"/>
      <c r="BX174" s="85"/>
      <c r="BY174" s="85"/>
      <c r="BZ174" s="85"/>
      <c r="CA174" s="85"/>
      <c r="CB174" s="85"/>
      <c r="CC174" s="85"/>
      <c r="CD174" s="85"/>
      <c r="CE174" s="85"/>
      <c r="CF174" s="85"/>
      <c r="CG174" s="85"/>
      <c r="CH174" s="85"/>
      <c r="CI174" s="85"/>
      <c r="CJ174" s="85"/>
      <c r="CK174" s="85"/>
      <c r="CL174" s="85"/>
      <c r="CM174" s="85"/>
      <c r="CN174" s="85"/>
      <c r="CO174" s="85"/>
      <c r="CP174" s="85"/>
      <c r="CQ174" s="85"/>
      <c r="CR174" s="85"/>
    </row>
    <row r="175" spans="59:96">
      <c r="BG175" s="85"/>
      <c r="BH175" s="85"/>
      <c r="BI175" s="85"/>
      <c r="BJ175" s="85"/>
      <c r="BK175" s="85"/>
      <c r="BL175" s="85"/>
      <c r="BM175" s="85"/>
      <c r="BN175" s="85"/>
      <c r="BO175" s="85"/>
      <c r="BP175" s="85"/>
      <c r="BQ175" s="85"/>
      <c r="BR175" s="85"/>
      <c r="BS175" s="85"/>
      <c r="BT175" s="85"/>
      <c r="BU175" s="85"/>
      <c r="BV175" s="85"/>
      <c r="BW175" s="85"/>
      <c r="BX175" s="85"/>
      <c r="BY175" s="85"/>
      <c r="BZ175" s="85"/>
      <c r="CA175" s="85"/>
      <c r="CB175" s="85"/>
      <c r="CC175" s="85"/>
      <c r="CD175" s="85"/>
      <c r="CE175" s="85"/>
      <c r="CF175" s="85"/>
      <c r="CG175" s="85"/>
      <c r="CH175" s="85"/>
      <c r="CI175" s="85"/>
      <c r="CJ175" s="85"/>
      <c r="CK175" s="85"/>
      <c r="CL175" s="85"/>
      <c r="CM175" s="85"/>
      <c r="CN175" s="85"/>
      <c r="CO175" s="85"/>
      <c r="CP175" s="85"/>
      <c r="CQ175" s="85"/>
      <c r="CR175" s="85"/>
    </row>
    <row r="176" spans="59:96">
      <c r="BG176" s="86" t="s">
        <v>61</v>
      </c>
      <c r="BH176" s="85"/>
      <c r="BI176" s="85"/>
      <c r="BJ176" s="85"/>
      <c r="BK176" s="85"/>
      <c r="BL176" s="85"/>
      <c r="BM176" s="85"/>
      <c r="BN176" s="85"/>
      <c r="BO176" s="85"/>
      <c r="BP176" s="85"/>
      <c r="BQ176" s="85"/>
      <c r="BR176" s="85"/>
      <c r="BS176" s="85"/>
      <c r="BT176" s="85"/>
      <c r="BU176" s="85"/>
      <c r="BV176" s="85"/>
      <c r="BW176" s="85"/>
      <c r="BX176" s="85"/>
      <c r="BY176" s="85"/>
      <c r="BZ176" s="85"/>
      <c r="CA176" s="85"/>
      <c r="CB176" s="85"/>
      <c r="CC176" s="85"/>
      <c r="CD176" s="85"/>
      <c r="CE176" s="85"/>
      <c r="CF176" s="85"/>
      <c r="CG176" s="85"/>
      <c r="CH176" s="85"/>
      <c r="CI176" s="85"/>
      <c r="CJ176" s="85"/>
      <c r="CK176" s="85"/>
      <c r="CL176" s="85"/>
      <c r="CM176" s="85"/>
      <c r="CN176" s="85"/>
      <c r="CO176" s="85"/>
      <c r="CP176" s="85"/>
      <c r="CQ176" s="85"/>
      <c r="CR176" s="85"/>
    </row>
    <row r="177" spans="59:96">
      <c r="BG177" s="85"/>
      <c r="BH177" s="85"/>
      <c r="BI177" s="85"/>
      <c r="BJ177" s="85"/>
      <c r="BK177" s="85"/>
      <c r="BL177" s="85"/>
      <c r="BM177" s="85"/>
      <c r="BN177" s="85"/>
      <c r="BO177" s="85"/>
      <c r="BP177" s="85"/>
      <c r="BQ177" s="85"/>
      <c r="BR177" s="85"/>
      <c r="BS177" s="85"/>
      <c r="BT177" s="85"/>
      <c r="BU177" s="85"/>
      <c r="BV177" s="85"/>
      <c r="BW177" s="85"/>
      <c r="BX177" s="85"/>
      <c r="BY177" s="85"/>
      <c r="BZ177" s="85"/>
      <c r="CA177" s="85"/>
      <c r="CB177" s="85"/>
      <c r="CC177" s="85"/>
      <c r="CD177" s="85"/>
      <c r="CE177" s="85"/>
      <c r="CF177" s="85"/>
      <c r="CG177" s="85"/>
      <c r="CH177" s="85"/>
      <c r="CI177" s="85"/>
      <c r="CJ177" s="85"/>
      <c r="CK177" s="85"/>
      <c r="CL177" s="85"/>
      <c r="CM177" s="85"/>
      <c r="CN177" s="85"/>
      <c r="CO177" s="85"/>
      <c r="CP177" s="85"/>
      <c r="CQ177" s="85"/>
      <c r="CR177" s="85"/>
    </row>
    <row r="178" spans="59:96">
      <c r="BG178" s="85"/>
      <c r="BH178" s="85"/>
      <c r="BI178" s="85"/>
      <c r="BJ178" s="85"/>
      <c r="BK178" s="85"/>
      <c r="BL178" s="85"/>
      <c r="BM178" s="85"/>
      <c r="BN178" s="85"/>
      <c r="BO178" s="85"/>
      <c r="BP178" s="85"/>
      <c r="BQ178" s="85"/>
      <c r="BR178" s="85"/>
      <c r="BS178" s="85"/>
      <c r="BT178" s="85"/>
      <c r="BU178" s="85"/>
      <c r="BV178" s="85"/>
      <c r="BW178" s="85"/>
      <c r="BX178" s="85"/>
      <c r="BY178" s="85"/>
      <c r="BZ178" s="85"/>
      <c r="CA178" s="85"/>
      <c r="CB178" s="85"/>
      <c r="CC178" s="85"/>
      <c r="CD178" s="85"/>
      <c r="CE178" s="85"/>
      <c r="CF178" s="85"/>
      <c r="CG178" s="85"/>
      <c r="CH178" s="85"/>
      <c r="CI178" s="85"/>
      <c r="CJ178" s="85"/>
      <c r="CK178" s="85"/>
      <c r="CL178" s="85"/>
      <c r="CM178" s="85"/>
      <c r="CN178" s="85"/>
      <c r="CO178" s="85"/>
      <c r="CP178" s="85"/>
      <c r="CQ178" s="85"/>
      <c r="CR178" s="85"/>
    </row>
    <row r="179" spans="59:96">
      <c r="BG179" s="85"/>
      <c r="BH179" s="85"/>
      <c r="BI179" s="85"/>
      <c r="BJ179" s="85"/>
      <c r="BK179" s="85"/>
      <c r="BL179" s="85"/>
      <c r="BM179" s="85"/>
      <c r="BN179" s="85"/>
      <c r="BO179" s="85"/>
      <c r="BP179" s="85"/>
      <c r="BQ179" s="85"/>
      <c r="BR179" s="85"/>
      <c r="BS179" s="85"/>
      <c r="BT179" s="85"/>
      <c r="BU179" s="85"/>
      <c r="BV179" s="85"/>
      <c r="BW179" s="85"/>
      <c r="BX179" s="85"/>
      <c r="BY179" s="85"/>
      <c r="BZ179" s="85"/>
      <c r="CA179" s="85"/>
      <c r="CB179" s="85"/>
      <c r="CC179" s="85"/>
      <c r="CD179" s="85"/>
      <c r="CE179" s="85"/>
      <c r="CF179" s="85"/>
      <c r="CG179" s="85"/>
      <c r="CH179" s="85"/>
      <c r="CI179" s="85"/>
      <c r="CJ179" s="85"/>
      <c r="CK179" s="85"/>
      <c r="CL179" s="85"/>
      <c r="CM179" s="85"/>
      <c r="CN179" s="85"/>
      <c r="CO179" s="85"/>
      <c r="CP179" s="85"/>
      <c r="CQ179" s="85"/>
      <c r="CR179" s="85"/>
    </row>
    <row r="180" spans="59:96">
      <c r="BG180" s="85"/>
      <c r="BH180" s="85"/>
      <c r="BI180" s="85"/>
      <c r="BJ180" s="85"/>
      <c r="BK180" s="85"/>
      <c r="BL180" s="85"/>
      <c r="BM180" s="85"/>
      <c r="BN180" s="85"/>
      <c r="BO180" s="85"/>
      <c r="BP180" s="85"/>
      <c r="BQ180" s="85"/>
      <c r="BR180" s="85"/>
      <c r="BS180" s="85"/>
      <c r="BT180" s="85"/>
      <c r="BU180" s="85"/>
      <c r="BV180" s="85"/>
      <c r="BW180" s="85"/>
      <c r="BX180" s="85"/>
      <c r="BY180" s="85"/>
      <c r="BZ180" s="85"/>
      <c r="CA180" s="85"/>
      <c r="CB180" s="85"/>
      <c r="CC180" s="85"/>
      <c r="CD180" s="85"/>
      <c r="CE180" s="85"/>
      <c r="CF180" s="85"/>
      <c r="CG180" s="85"/>
      <c r="CH180" s="85"/>
      <c r="CI180" s="85"/>
      <c r="CJ180" s="85"/>
      <c r="CK180" s="85"/>
      <c r="CL180" s="85"/>
      <c r="CM180" s="85"/>
      <c r="CN180" s="85"/>
      <c r="CO180" s="85"/>
      <c r="CP180" s="85"/>
      <c r="CQ180" s="85"/>
      <c r="CR180" s="85"/>
    </row>
    <row r="181" spans="59:96">
      <c r="BG181" s="85"/>
      <c r="BH181" s="85"/>
      <c r="BI181" s="85"/>
      <c r="BJ181" s="85"/>
      <c r="BK181" s="85"/>
      <c r="BL181" s="85"/>
      <c r="BM181" s="85"/>
      <c r="BN181" s="85"/>
      <c r="BO181" s="85"/>
      <c r="BP181" s="85"/>
      <c r="BQ181" s="85"/>
      <c r="BR181" s="85"/>
      <c r="BS181" s="85"/>
      <c r="BT181" s="85"/>
      <c r="BU181" s="85"/>
      <c r="BV181" s="85"/>
      <c r="BW181" s="85"/>
      <c r="BX181" s="85"/>
      <c r="BY181" s="85"/>
      <c r="BZ181" s="85"/>
      <c r="CA181" s="85"/>
      <c r="CB181" s="85"/>
      <c r="CC181" s="85"/>
      <c r="CD181" s="85"/>
      <c r="CE181" s="85"/>
      <c r="CF181" s="85"/>
      <c r="CG181" s="85"/>
      <c r="CH181" s="85"/>
      <c r="CI181" s="85"/>
      <c r="CJ181" s="85"/>
      <c r="CK181" s="85"/>
      <c r="CL181" s="85"/>
      <c r="CM181" s="85"/>
      <c r="CN181" s="85"/>
      <c r="CO181" s="85"/>
      <c r="CP181" s="85"/>
      <c r="CQ181" s="85"/>
      <c r="CR181" s="85"/>
    </row>
    <row r="182" spans="59:96">
      <c r="BG182" s="85"/>
      <c r="BH182" s="85"/>
      <c r="BI182" s="85"/>
      <c r="BJ182" s="85"/>
      <c r="BK182" s="85"/>
      <c r="BL182" s="85"/>
      <c r="BM182" s="85"/>
      <c r="BN182" s="85"/>
      <c r="BO182" s="85"/>
      <c r="BP182" s="85"/>
      <c r="BQ182" s="85"/>
      <c r="BR182" s="85"/>
      <c r="BS182" s="85"/>
      <c r="BT182" s="85"/>
      <c r="BU182" s="85"/>
      <c r="BV182" s="85"/>
      <c r="BW182" s="85"/>
      <c r="BX182" s="85"/>
      <c r="BY182" s="85"/>
      <c r="BZ182" s="85"/>
      <c r="CA182" s="85"/>
      <c r="CB182" s="85"/>
      <c r="CC182" s="85"/>
      <c r="CD182" s="85"/>
      <c r="CE182" s="85"/>
      <c r="CF182" s="85"/>
      <c r="CG182" s="85"/>
      <c r="CH182" s="85"/>
      <c r="CI182" s="85"/>
      <c r="CJ182" s="85"/>
      <c r="CK182" s="85"/>
      <c r="CL182" s="85"/>
      <c r="CM182" s="85"/>
      <c r="CN182" s="85"/>
      <c r="CO182" s="85"/>
      <c r="CP182" s="85"/>
      <c r="CQ182" s="85"/>
      <c r="CR182" s="85"/>
    </row>
    <row r="183" spans="59:96">
      <c r="BG183" s="85"/>
      <c r="BH183" s="85"/>
      <c r="BI183" s="85"/>
      <c r="BJ183" s="85"/>
      <c r="BK183" s="85"/>
      <c r="BL183" s="85"/>
      <c r="BM183" s="85"/>
      <c r="BN183" s="85"/>
      <c r="BO183" s="85"/>
      <c r="BP183" s="85"/>
      <c r="BQ183" s="85"/>
      <c r="BR183" s="85"/>
      <c r="BS183" s="85"/>
      <c r="BT183" s="85"/>
      <c r="BU183" s="85"/>
      <c r="BV183" s="85"/>
      <c r="BW183" s="85"/>
      <c r="BX183" s="85"/>
      <c r="BY183" s="85"/>
      <c r="BZ183" s="85"/>
      <c r="CA183" s="85"/>
      <c r="CB183" s="85"/>
      <c r="CC183" s="85"/>
      <c r="CD183" s="85"/>
      <c r="CE183" s="85"/>
      <c r="CF183" s="85"/>
      <c r="CG183" s="85"/>
      <c r="CH183" s="85"/>
      <c r="CI183" s="85"/>
      <c r="CJ183" s="85"/>
      <c r="CK183" s="85"/>
      <c r="CL183" s="85"/>
      <c r="CM183" s="85"/>
      <c r="CN183" s="85"/>
      <c r="CO183" s="85"/>
      <c r="CP183" s="85"/>
      <c r="CQ183" s="85"/>
      <c r="CR183" s="85"/>
    </row>
    <row r="184" spans="59:96">
      <c r="BG184" s="85"/>
      <c r="BH184" s="85"/>
      <c r="BI184" s="85"/>
      <c r="BJ184" s="85"/>
      <c r="BK184" s="85"/>
      <c r="BL184" s="85"/>
      <c r="BM184" s="85"/>
      <c r="BN184" s="85"/>
      <c r="BO184" s="85"/>
      <c r="BP184" s="85"/>
      <c r="BQ184" s="85"/>
      <c r="BR184" s="85"/>
      <c r="BS184" s="85"/>
      <c r="BT184" s="85"/>
      <c r="BU184" s="85"/>
      <c r="BV184" s="85"/>
      <c r="BW184" s="85"/>
      <c r="BX184" s="85"/>
      <c r="BY184" s="85"/>
      <c r="BZ184" s="85"/>
      <c r="CA184" s="85"/>
      <c r="CB184" s="85"/>
      <c r="CC184" s="85"/>
      <c r="CD184" s="85"/>
      <c r="CE184" s="85"/>
      <c r="CF184" s="85"/>
      <c r="CG184" s="85"/>
      <c r="CH184" s="85"/>
      <c r="CI184" s="85"/>
      <c r="CJ184" s="85"/>
      <c r="CK184" s="85"/>
      <c r="CL184" s="85"/>
      <c r="CM184" s="85"/>
      <c r="CN184" s="85"/>
      <c r="CO184" s="85"/>
      <c r="CP184" s="85"/>
      <c r="CQ184" s="85"/>
      <c r="CR184" s="85"/>
    </row>
    <row r="185" spans="59:96">
      <c r="BG185" s="85"/>
      <c r="BH185" s="85"/>
      <c r="BI185" s="85"/>
      <c r="BJ185" s="85"/>
      <c r="BK185" s="85"/>
      <c r="BL185" s="85"/>
      <c r="BM185" s="85"/>
      <c r="BN185" s="85"/>
      <c r="BO185" s="85"/>
      <c r="BP185" s="85"/>
      <c r="BQ185" s="85"/>
      <c r="BR185" s="85"/>
      <c r="BS185" s="85"/>
      <c r="BT185" s="85"/>
      <c r="BU185" s="85"/>
      <c r="BV185" s="85"/>
      <c r="BW185" s="85"/>
      <c r="BX185" s="85"/>
      <c r="BY185" s="85"/>
      <c r="BZ185" s="85"/>
      <c r="CA185" s="85"/>
      <c r="CB185" s="85"/>
      <c r="CC185" s="85"/>
      <c r="CD185" s="85"/>
      <c r="CE185" s="85"/>
      <c r="CF185" s="85"/>
      <c r="CG185" s="85"/>
      <c r="CH185" s="85"/>
      <c r="CI185" s="85"/>
      <c r="CJ185" s="85"/>
      <c r="CK185" s="85"/>
      <c r="CL185" s="85"/>
      <c r="CM185" s="85"/>
      <c r="CN185" s="85"/>
      <c r="CO185" s="85"/>
      <c r="CP185" s="85"/>
      <c r="CQ185" s="85"/>
      <c r="CR185" s="85"/>
    </row>
    <row r="186" spans="59:96">
      <c r="BG186" s="85"/>
      <c r="BH186" s="85"/>
      <c r="BI186" s="85"/>
      <c r="BJ186" s="85"/>
      <c r="BK186" s="85"/>
      <c r="BL186" s="85"/>
      <c r="BM186" s="85"/>
      <c r="BN186" s="85"/>
      <c r="BO186" s="85"/>
      <c r="BP186" s="85"/>
      <c r="BQ186" s="85"/>
      <c r="BR186" s="85"/>
      <c r="BS186" s="85"/>
      <c r="BT186" s="85"/>
      <c r="BU186" s="85"/>
      <c r="BV186" s="85"/>
      <c r="BW186" s="85"/>
      <c r="BX186" s="85"/>
      <c r="BY186" s="85"/>
      <c r="BZ186" s="85"/>
      <c r="CA186" s="85"/>
      <c r="CB186" s="85"/>
      <c r="CC186" s="85"/>
      <c r="CD186" s="85"/>
      <c r="CE186" s="85"/>
      <c r="CF186" s="85"/>
      <c r="CG186" s="85"/>
      <c r="CH186" s="85"/>
      <c r="CI186" s="85"/>
      <c r="CJ186" s="85"/>
      <c r="CK186" s="85"/>
      <c r="CL186" s="85"/>
      <c r="CM186" s="85"/>
      <c r="CN186" s="85"/>
      <c r="CO186" s="85"/>
      <c r="CP186" s="85"/>
      <c r="CQ186" s="85"/>
      <c r="CR186" s="85"/>
    </row>
    <row r="187" spans="59:96">
      <c r="BG187" s="85"/>
      <c r="BH187" s="85"/>
      <c r="BI187" s="85"/>
      <c r="BJ187" s="85"/>
      <c r="BK187" s="85"/>
      <c r="BL187" s="85"/>
      <c r="BM187" s="85"/>
      <c r="BN187" s="85"/>
      <c r="BO187" s="85"/>
      <c r="BP187" s="85"/>
      <c r="BQ187" s="85"/>
      <c r="BR187" s="85"/>
      <c r="BS187" s="85"/>
      <c r="BT187" s="85"/>
      <c r="BU187" s="85"/>
      <c r="BV187" s="85"/>
      <c r="BW187" s="85"/>
      <c r="BX187" s="85"/>
      <c r="BY187" s="85"/>
      <c r="BZ187" s="85"/>
      <c r="CA187" s="85"/>
      <c r="CB187" s="85"/>
      <c r="CC187" s="85"/>
      <c r="CD187" s="85"/>
      <c r="CE187" s="85"/>
      <c r="CF187" s="85"/>
      <c r="CG187" s="85"/>
      <c r="CH187" s="85"/>
      <c r="CI187" s="85"/>
      <c r="CJ187" s="85"/>
      <c r="CK187" s="85"/>
      <c r="CL187" s="85"/>
      <c r="CM187" s="85"/>
      <c r="CN187" s="85"/>
      <c r="CO187" s="85"/>
      <c r="CP187" s="85"/>
      <c r="CQ187" s="85"/>
      <c r="CR187" s="85"/>
    </row>
    <row r="188" spans="59:96">
      <c r="BG188" s="85"/>
      <c r="BH188" s="85"/>
      <c r="BI188" s="85"/>
      <c r="BJ188" s="85"/>
      <c r="BK188" s="85"/>
      <c r="BL188" s="85"/>
      <c r="BM188" s="85"/>
      <c r="BN188" s="85"/>
      <c r="BO188" s="85"/>
      <c r="BP188" s="85"/>
      <c r="BQ188" s="85"/>
      <c r="BR188" s="85"/>
      <c r="BS188" s="85"/>
      <c r="BT188" s="85"/>
      <c r="BU188" s="85"/>
      <c r="BV188" s="85"/>
      <c r="BW188" s="85"/>
      <c r="BX188" s="85"/>
      <c r="BY188" s="85"/>
      <c r="BZ188" s="85"/>
      <c r="CA188" s="85"/>
      <c r="CB188" s="85"/>
      <c r="CC188" s="85"/>
      <c r="CD188" s="85"/>
      <c r="CE188" s="85"/>
      <c r="CF188" s="85"/>
      <c r="CG188" s="85"/>
      <c r="CH188" s="85"/>
      <c r="CI188" s="85"/>
      <c r="CJ188" s="85"/>
      <c r="CK188" s="85"/>
      <c r="CL188" s="85"/>
      <c r="CM188" s="85"/>
      <c r="CN188" s="85"/>
      <c r="CO188" s="85"/>
      <c r="CP188" s="85"/>
      <c r="CQ188" s="85"/>
      <c r="CR188" s="85"/>
    </row>
    <row r="189" spans="59:96">
      <c r="BG189" s="85"/>
      <c r="BH189" s="85"/>
      <c r="BI189" s="85"/>
      <c r="BJ189" s="85"/>
      <c r="BK189" s="85"/>
      <c r="BL189" s="85"/>
      <c r="BM189" s="85"/>
      <c r="BN189" s="85"/>
      <c r="BO189" s="85"/>
      <c r="BP189" s="85"/>
      <c r="BQ189" s="85"/>
      <c r="BR189" s="85"/>
      <c r="BS189" s="85"/>
      <c r="BT189" s="85"/>
      <c r="BU189" s="85"/>
      <c r="BV189" s="85"/>
      <c r="BW189" s="85"/>
      <c r="BX189" s="85"/>
      <c r="BY189" s="85"/>
      <c r="BZ189" s="85"/>
      <c r="CA189" s="85"/>
      <c r="CB189" s="85"/>
      <c r="CC189" s="85"/>
      <c r="CD189" s="85"/>
      <c r="CE189" s="85"/>
      <c r="CF189" s="85"/>
      <c r="CG189" s="85"/>
      <c r="CH189" s="85"/>
      <c r="CI189" s="85"/>
      <c r="CJ189" s="85"/>
      <c r="CK189" s="85"/>
      <c r="CL189" s="85"/>
      <c r="CM189" s="85"/>
      <c r="CN189" s="85"/>
      <c r="CO189" s="85"/>
      <c r="CP189" s="85"/>
      <c r="CQ189" s="85"/>
      <c r="CR189" s="85"/>
    </row>
    <row r="190" spans="59:96">
      <c r="BG190" s="85"/>
      <c r="BH190" s="85"/>
      <c r="BI190" s="85"/>
      <c r="BJ190" s="85"/>
      <c r="BK190" s="85"/>
      <c r="BL190" s="85"/>
      <c r="BM190" s="85"/>
      <c r="BN190" s="85"/>
      <c r="BO190" s="85"/>
      <c r="BP190" s="85"/>
      <c r="BQ190" s="85"/>
      <c r="BR190" s="85"/>
      <c r="BS190" s="85"/>
      <c r="BT190" s="85"/>
      <c r="BU190" s="85"/>
      <c r="BV190" s="85"/>
      <c r="BW190" s="85"/>
      <c r="BX190" s="85"/>
      <c r="BY190" s="85"/>
      <c r="BZ190" s="85"/>
      <c r="CA190" s="85"/>
      <c r="CB190" s="85"/>
      <c r="CC190" s="85"/>
      <c r="CD190" s="85"/>
      <c r="CE190" s="85"/>
      <c r="CF190" s="85"/>
      <c r="CG190" s="85"/>
      <c r="CH190" s="85"/>
      <c r="CI190" s="85"/>
      <c r="CJ190" s="85"/>
      <c r="CK190" s="85"/>
      <c r="CL190" s="85"/>
      <c r="CM190" s="85"/>
      <c r="CN190" s="85"/>
      <c r="CO190" s="85"/>
      <c r="CP190" s="85"/>
      <c r="CQ190" s="85"/>
      <c r="CR190" s="85"/>
    </row>
    <row r="191" spans="59:96">
      <c r="BG191" s="85"/>
      <c r="BH191" s="85"/>
      <c r="BI191" s="85"/>
      <c r="BJ191" s="85"/>
      <c r="BK191" s="85"/>
      <c r="BL191" s="85"/>
      <c r="BM191" s="85"/>
      <c r="BN191" s="85"/>
      <c r="BO191" s="85"/>
      <c r="BP191" s="85"/>
      <c r="BQ191" s="85"/>
      <c r="BR191" s="85"/>
      <c r="BS191" s="85"/>
      <c r="BT191" s="85"/>
      <c r="BU191" s="85"/>
      <c r="BV191" s="85"/>
      <c r="BW191" s="85"/>
      <c r="BX191" s="85"/>
      <c r="BY191" s="85"/>
      <c r="BZ191" s="85"/>
      <c r="CA191" s="85"/>
      <c r="CB191" s="85"/>
      <c r="CC191" s="85"/>
      <c r="CD191" s="85"/>
      <c r="CE191" s="85"/>
      <c r="CF191" s="85"/>
      <c r="CG191" s="85"/>
      <c r="CH191" s="85"/>
      <c r="CI191" s="85"/>
      <c r="CJ191" s="85"/>
      <c r="CK191" s="85"/>
      <c r="CL191" s="85"/>
      <c r="CM191" s="85"/>
      <c r="CN191" s="85"/>
      <c r="CO191" s="85"/>
      <c r="CP191" s="85"/>
      <c r="CQ191" s="85"/>
      <c r="CR191" s="85"/>
    </row>
    <row r="192" spans="59:96">
      <c r="BG192" s="85"/>
      <c r="BH192" s="85"/>
      <c r="BI192" s="85"/>
      <c r="BJ192" s="85"/>
      <c r="BK192" s="85"/>
      <c r="BL192" s="85"/>
      <c r="BM192" s="85"/>
      <c r="BN192" s="85"/>
      <c r="BO192" s="85"/>
      <c r="BP192" s="85"/>
      <c r="BQ192" s="85"/>
      <c r="BR192" s="85"/>
      <c r="BS192" s="85"/>
      <c r="BT192" s="85"/>
      <c r="BU192" s="85"/>
      <c r="BV192" s="85"/>
      <c r="BW192" s="85"/>
      <c r="BX192" s="85"/>
      <c r="BY192" s="85"/>
      <c r="BZ192" s="85"/>
      <c r="CA192" s="85"/>
      <c r="CB192" s="85"/>
      <c r="CC192" s="85"/>
      <c r="CD192" s="85"/>
      <c r="CE192" s="85"/>
      <c r="CF192" s="85"/>
      <c r="CG192" s="85"/>
      <c r="CH192" s="85"/>
      <c r="CI192" s="85"/>
      <c r="CJ192" s="85"/>
      <c r="CK192" s="85"/>
      <c r="CL192" s="85"/>
      <c r="CM192" s="85"/>
      <c r="CN192" s="85"/>
      <c r="CO192" s="85"/>
      <c r="CP192" s="85"/>
      <c r="CQ192" s="85"/>
      <c r="CR192" s="85"/>
    </row>
    <row r="193" spans="59:96">
      <c r="BG193" s="85"/>
      <c r="BH193" s="85"/>
      <c r="BI193" s="85"/>
      <c r="BJ193" s="85"/>
      <c r="BK193" s="85"/>
      <c r="BL193" s="85"/>
      <c r="BM193" s="85"/>
      <c r="BN193" s="85"/>
      <c r="BO193" s="85"/>
      <c r="BP193" s="85"/>
      <c r="BQ193" s="85"/>
      <c r="BR193" s="85"/>
      <c r="BS193" s="85"/>
      <c r="BT193" s="85"/>
      <c r="BU193" s="85"/>
      <c r="BV193" s="85"/>
      <c r="BW193" s="85"/>
      <c r="BX193" s="85"/>
      <c r="BY193" s="85"/>
      <c r="BZ193" s="85"/>
      <c r="CA193" s="85"/>
      <c r="CB193" s="85"/>
      <c r="CC193" s="85"/>
      <c r="CD193" s="85"/>
      <c r="CE193" s="85"/>
      <c r="CF193" s="85"/>
      <c r="CG193" s="85"/>
      <c r="CH193" s="85"/>
      <c r="CI193" s="85"/>
      <c r="CJ193" s="85"/>
      <c r="CK193" s="85"/>
      <c r="CL193" s="85"/>
      <c r="CM193" s="85"/>
      <c r="CN193" s="85"/>
      <c r="CO193" s="85"/>
      <c r="CP193" s="85"/>
      <c r="CQ193" s="85"/>
      <c r="CR193" s="85"/>
    </row>
    <row r="194" spans="59:96">
      <c r="BG194" s="85"/>
      <c r="BH194" s="85"/>
      <c r="BI194" s="85"/>
      <c r="BJ194" s="85"/>
      <c r="BK194" s="85"/>
      <c r="BL194" s="85"/>
      <c r="BM194" s="85"/>
      <c r="BN194" s="85"/>
      <c r="BO194" s="85"/>
      <c r="BP194" s="85"/>
      <c r="BQ194" s="85"/>
      <c r="BR194" s="85"/>
      <c r="BS194" s="85"/>
      <c r="BT194" s="85"/>
      <c r="BU194" s="85"/>
      <c r="BV194" s="85"/>
      <c r="BW194" s="85"/>
      <c r="BX194" s="85"/>
      <c r="BY194" s="85"/>
      <c r="BZ194" s="85"/>
      <c r="CA194" s="85"/>
      <c r="CB194" s="85"/>
      <c r="CC194" s="85"/>
      <c r="CD194" s="85"/>
      <c r="CE194" s="85"/>
      <c r="CF194" s="85"/>
      <c r="CG194" s="85"/>
      <c r="CH194" s="85"/>
      <c r="CI194" s="85"/>
      <c r="CJ194" s="85"/>
      <c r="CK194" s="85"/>
      <c r="CL194" s="85"/>
      <c r="CM194" s="85"/>
      <c r="CN194" s="85"/>
      <c r="CO194" s="85"/>
      <c r="CP194" s="85"/>
      <c r="CQ194" s="85"/>
      <c r="CR194" s="85"/>
    </row>
    <row r="195" spans="59:96">
      <c r="BG195" s="85"/>
      <c r="BH195" s="85"/>
      <c r="BI195" s="85"/>
      <c r="BJ195" s="85"/>
      <c r="BK195" s="85"/>
      <c r="BL195" s="85"/>
      <c r="BM195" s="85"/>
      <c r="BN195" s="85"/>
      <c r="BO195" s="85"/>
      <c r="BP195" s="85"/>
      <c r="BQ195" s="85"/>
      <c r="BR195" s="85"/>
      <c r="BS195" s="85"/>
      <c r="BT195" s="85"/>
      <c r="BU195" s="85"/>
      <c r="BV195" s="85"/>
      <c r="BW195" s="85"/>
      <c r="BX195" s="85"/>
      <c r="BY195" s="85"/>
      <c r="BZ195" s="85"/>
      <c r="CA195" s="85"/>
      <c r="CB195" s="85"/>
      <c r="CC195" s="85"/>
      <c r="CD195" s="85"/>
      <c r="CE195" s="85"/>
      <c r="CF195" s="85"/>
      <c r="CG195" s="85"/>
      <c r="CH195" s="85"/>
      <c r="CI195" s="85"/>
      <c r="CJ195" s="85"/>
      <c r="CK195" s="85"/>
      <c r="CL195" s="85"/>
      <c r="CM195" s="85"/>
      <c r="CN195" s="85"/>
      <c r="CO195" s="85"/>
      <c r="CP195" s="85"/>
      <c r="CQ195" s="85"/>
      <c r="CR195" s="85"/>
    </row>
    <row r="196" spans="59:96">
      <c r="BG196" s="85"/>
      <c r="BH196" s="85"/>
      <c r="BI196" s="85"/>
      <c r="BJ196" s="85"/>
      <c r="BK196" s="85"/>
      <c r="BL196" s="85"/>
      <c r="BM196" s="85"/>
      <c r="BN196" s="85"/>
      <c r="BO196" s="85"/>
      <c r="BP196" s="85"/>
      <c r="BQ196" s="85"/>
      <c r="BR196" s="85"/>
      <c r="BS196" s="85"/>
      <c r="BT196" s="85"/>
      <c r="BU196" s="85"/>
      <c r="BV196" s="85"/>
      <c r="BW196" s="85"/>
      <c r="BX196" s="85"/>
      <c r="BY196" s="85"/>
      <c r="BZ196" s="85"/>
      <c r="CA196" s="85"/>
      <c r="CB196" s="85"/>
      <c r="CC196" s="85"/>
      <c r="CD196" s="85"/>
      <c r="CE196" s="85"/>
      <c r="CF196" s="85"/>
      <c r="CG196" s="85"/>
      <c r="CH196" s="85"/>
      <c r="CI196" s="85"/>
      <c r="CJ196" s="85"/>
      <c r="CK196" s="85"/>
      <c r="CL196" s="85"/>
      <c r="CM196" s="85"/>
      <c r="CN196" s="85"/>
      <c r="CO196" s="85"/>
      <c r="CP196" s="85"/>
      <c r="CQ196" s="85"/>
      <c r="CR196" s="85"/>
    </row>
    <row r="197" spans="59:96">
      <c r="BG197" s="85"/>
      <c r="BH197" s="85"/>
      <c r="BI197" s="85"/>
      <c r="BJ197" s="85"/>
      <c r="BK197" s="85"/>
      <c r="BL197" s="85"/>
      <c r="BM197" s="85"/>
      <c r="BN197" s="85"/>
      <c r="BO197" s="85"/>
      <c r="BP197" s="85"/>
      <c r="BQ197" s="85"/>
      <c r="BR197" s="85"/>
      <c r="BS197" s="85"/>
      <c r="BT197" s="85"/>
      <c r="BU197" s="85"/>
      <c r="BV197" s="85"/>
      <c r="BW197" s="85"/>
      <c r="BX197" s="85"/>
      <c r="BY197" s="85"/>
      <c r="BZ197" s="85"/>
      <c r="CA197" s="85"/>
      <c r="CB197" s="85"/>
      <c r="CC197" s="85"/>
      <c r="CD197" s="85"/>
      <c r="CE197" s="85"/>
      <c r="CF197" s="85"/>
      <c r="CG197" s="85"/>
      <c r="CH197" s="85"/>
      <c r="CI197" s="85"/>
      <c r="CJ197" s="85"/>
      <c r="CK197" s="85"/>
      <c r="CL197" s="85"/>
      <c r="CM197" s="85"/>
      <c r="CN197" s="85"/>
      <c r="CO197" s="85"/>
      <c r="CP197" s="85"/>
      <c r="CQ197" s="85"/>
      <c r="CR197" s="85"/>
    </row>
    <row r="198" spans="59:96">
      <c r="BG198" s="85"/>
      <c r="BH198" s="85"/>
      <c r="BI198" s="85"/>
      <c r="BJ198" s="85"/>
      <c r="BK198" s="85"/>
      <c r="BL198" s="85"/>
      <c r="BM198" s="85"/>
      <c r="BN198" s="85"/>
      <c r="BO198" s="85"/>
      <c r="BP198" s="85"/>
      <c r="BQ198" s="85"/>
      <c r="BR198" s="85"/>
      <c r="BS198" s="85"/>
      <c r="BT198" s="85"/>
      <c r="BU198" s="85"/>
      <c r="BV198" s="85"/>
      <c r="BW198" s="85"/>
      <c r="BX198" s="85"/>
      <c r="BY198" s="85"/>
      <c r="BZ198" s="85"/>
      <c r="CA198" s="85"/>
      <c r="CB198" s="85"/>
      <c r="CC198" s="85"/>
      <c r="CD198" s="85"/>
      <c r="CE198" s="85"/>
      <c r="CF198" s="85"/>
      <c r="CG198" s="85"/>
      <c r="CH198" s="85"/>
      <c r="CI198" s="85"/>
      <c r="CJ198" s="85"/>
      <c r="CK198" s="85"/>
      <c r="CL198" s="85"/>
      <c r="CM198" s="85"/>
      <c r="CN198" s="85"/>
      <c r="CO198" s="85"/>
      <c r="CP198" s="85"/>
      <c r="CQ198" s="85"/>
      <c r="CR198" s="85"/>
    </row>
    <row r="199" spans="59:96">
      <c r="BG199" s="85"/>
      <c r="BH199" s="85"/>
      <c r="BI199" s="85"/>
      <c r="BJ199" s="85"/>
      <c r="BK199" s="85"/>
      <c r="BL199" s="85"/>
      <c r="BM199" s="85"/>
      <c r="BN199" s="85"/>
      <c r="BO199" s="85"/>
      <c r="BP199" s="85"/>
      <c r="BQ199" s="85"/>
      <c r="BR199" s="85"/>
      <c r="BS199" s="85"/>
      <c r="BT199" s="85"/>
      <c r="BU199" s="85"/>
      <c r="BV199" s="85"/>
      <c r="BW199" s="85"/>
      <c r="BX199" s="85"/>
      <c r="BY199" s="85"/>
      <c r="BZ199" s="85"/>
      <c r="CA199" s="85"/>
      <c r="CB199" s="85"/>
      <c r="CC199" s="85"/>
      <c r="CD199" s="85"/>
      <c r="CE199" s="85"/>
      <c r="CF199" s="85"/>
      <c r="CG199" s="85"/>
      <c r="CH199" s="85"/>
      <c r="CI199" s="85"/>
      <c r="CJ199" s="85"/>
      <c r="CK199" s="85"/>
      <c r="CL199" s="85"/>
      <c r="CM199" s="85"/>
      <c r="CN199" s="85"/>
      <c r="CO199" s="85"/>
      <c r="CP199" s="85"/>
      <c r="CQ199" s="85"/>
      <c r="CR199" s="85"/>
    </row>
    <row r="200" spans="59:96">
      <c r="BG200" s="85"/>
      <c r="BH200" s="85"/>
      <c r="BI200" s="85"/>
      <c r="BJ200" s="85"/>
      <c r="BK200" s="85"/>
      <c r="BL200" s="85"/>
      <c r="BM200" s="85"/>
      <c r="BN200" s="85"/>
      <c r="BO200" s="85"/>
      <c r="BP200" s="85"/>
      <c r="BQ200" s="85"/>
      <c r="BR200" s="85"/>
      <c r="BS200" s="85"/>
      <c r="BT200" s="85"/>
      <c r="BU200" s="85"/>
      <c r="BV200" s="85"/>
      <c r="BW200" s="85"/>
      <c r="BX200" s="85"/>
      <c r="BY200" s="85"/>
      <c r="BZ200" s="85"/>
      <c r="CA200" s="85"/>
      <c r="CB200" s="85"/>
      <c r="CC200" s="85"/>
      <c r="CD200" s="85"/>
      <c r="CE200" s="85"/>
      <c r="CF200" s="85"/>
      <c r="CG200" s="85"/>
      <c r="CH200" s="85"/>
      <c r="CI200" s="85"/>
      <c r="CJ200" s="85"/>
      <c r="CK200" s="85"/>
      <c r="CL200" s="85"/>
      <c r="CM200" s="85"/>
      <c r="CN200" s="85"/>
      <c r="CO200" s="85"/>
      <c r="CP200" s="85"/>
      <c r="CQ200" s="85"/>
      <c r="CR200" s="85"/>
    </row>
    <row r="201" spans="59:96">
      <c r="BG201" s="85"/>
      <c r="BH201" s="85"/>
      <c r="BI201" s="85"/>
      <c r="BJ201" s="85"/>
      <c r="BK201" s="85"/>
      <c r="BL201" s="85"/>
      <c r="BM201" s="85"/>
      <c r="BN201" s="85"/>
      <c r="BO201" s="85"/>
      <c r="BP201" s="85"/>
      <c r="BQ201" s="85"/>
      <c r="BR201" s="85"/>
      <c r="BS201" s="85"/>
      <c r="BT201" s="85"/>
      <c r="BU201" s="85"/>
      <c r="BV201" s="85"/>
      <c r="BW201" s="85"/>
      <c r="BX201" s="85"/>
      <c r="BY201" s="85"/>
      <c r="BZ201" s="85"/>
      <c r="CA201" s="85"/>
      <c r="CB201" s="85"/>
      <c r="CC201" s="85"/>
      <c r="CD201" s="85"/>
      <c r="CE201" s="85"/>
      <c r="CF201" s="85"/>
      <c r="CG201" s="85"/>
      <c r="CH201" s="85"/>
      <c r="CI201" s="85"/>
      <c r="CJ201" s="85"/>
      <c r="CK201" s="85"/>
      <c r="CL201" s="85"/>
      <c r="CM201" s="85"/>
      <c r="CN201" s="85"/>
      <c r="CO201" s="85"/>
      <c r="CP201" s="85"/>
      <c r="CQ201" s="85"/>
      <c r="CR201" s="85"/>
    </row>
    <row r="202" spans="59:96">
      <c r="BG202" s="85"/>
      <c r="BH202" s="85"/>
      <c r="BI202" s="85"/>
      <c r="BJ202" s="85"/>
      <c r="BK202" s="85"/>
      <c r="BL202" s="85"/>
      <c r="BM202" s="85"/>
      <c r="BN202" s="85"/>
      <c r="BO202" s="85"/>
      <c r="BP202" s="85"/>
      <c r="BQ202" s="85"/>
      <c r="BR202" s="85"/>
      <c r="BS202" s="85"/>
      <c r="BT202" s="85"/>
      <c r="BU202" s="85"/>
      <c r="BV202" s="85"/>
      <c r="BW202" s="85"/>
      <c r="BX202" s="85"/>
      <c r="BY202" s="85"/>
      <c r="BZ202" s="85"/>
      <c r="CA202" s="85"/>
      <c r="CB202" s="85"/>
      <c r="CC202" s="85"/>
      <c r="CD202" s="85"/>
      <c r="CE202" s="85"/>
      <c r="CF202" s="85"/>
      <c r="CG202" s="85"/>
      <c r="CH202" s="85"/>
      <c r="CI202" s="85"/>
      <c r="CJ202" s="85"/>
      <c r="CK202" s="85"/>
      <c r="CL202" s="85"/>
      <c r="CM202" s="85"/>
      <c r="CN202" s="85"/>
      <c r="CO202" s="85"/>
      <c r="CP202" s="85"/>
      <c r="CQ202" s="85"/>
      <c r="CR202" s="85"/>
    </row>
    <row r="203" spans="59:96">
      <c r="BG203" s="85"/>
      <c r="BH203" s="85"/>
      <c r="BI203" s="85"/>
      <c r="BJ203" s="85"/>
      <c r="BK203" s="85"/>
      <c r="BL203" s="85"/>
      <c r="BM203" s="85"/>
      <c r="BN203" s="85"/>
      <c r="BO203" s="85"/>
      <c r="BP203" s="85"/>
      <c r="BQ203" s="85"/>
      <c r="BR203" s="85"/>
      <c r="BS203" s="85"/>
      <c r="BT203" s="85"/>
      <c r="BU203" s="85"/>
      <c r="BV203" s="85"/>
      <c r="BW203" s="85"/>
      <c r="BX203" s="85"/>
      <c r="BY203" s="85"/>
      <c r="BZ203" s="85"/>
      <c r="CA203" s="85"/>
      <c r="CB203" s="85"/>
      <c r="CC203" s="85"/>
      <c r="CD203" s="85"/>
      <c r="CE203" s="85"/>
      <c r="CF203" s="85"/>
      <c r="CG203" s="85"/>
      <c r="CH203" s="85"/>
      <c r="CI203" s="85"/>
      <c r="CJ203" s="85"/>
      <c r="CK203" s="85"/>
      <c r="CL203" s="85"/>
      <c r="CM203" s="85"/>
      <c r="CN203" s="85"/>
      <c r="CO203" s="85"/>
      <c r="CP203" s="85"/>
      <c r="CQ203" s="85"/>
      <c r="CR203" s="85"/>
    </row>
    <row r="204" spans="59:96">
      <c r="BG204" s="85"/>
      <c r="BH204" s="85"/>
      <c r="BI204" s="85"/>
      <c r="BJ204" s="85"/>
      <c r="BK204" s="85"/>
      <c r="BL204" s="85"/>
      <c r="BM204" s="85"/>
      <c r="BN204" s="85"/>
      <c r="BO204" s="85"/>
      <c r="BP204" s="85"/>
      <c r="BQ204" s="85"/>
      <c r="BR204" s="85"/>
      <c r="BS204" s="85"/>
      <c r="BT204" s="85"/>
      <c r="BU204" s="85"/>
      <c r="BV204" s="85"/>
      <c r="BW204" s="85"/>
      <c r="BX204" s="85"/>
      <c r="BY204" s="85"/>
      <c r="BZ204" s="85"/>
      <c r="CA204" s="85"/>
      <c r="CB204" s="85"/>
      <c r="CC204" s="85"/>
      <c r="CD204" s="85"/>
      <c r="CE204" s="85"/>
      <c r="CF204" s="85"/>
      <c r="CG204" s="85"/>
      <c r="CH204" s="85"/>
      <c r="CI204" s="85"/>
      <c r="CJ204" s="85"/>
      <c r="CK204" s="85"/>
      <c r="CL204" s="85"/>
      <c r="CM204" s="85"/>
      <c r="CN204" s="85"/>
      <c r="CO204" s="85"/>
      <c r="CP204" s="85"/>
      <c r="CQ204" s="85"/>
      <c r="CR204" s="85"/>
    </row>
    <row r="205" spans="59:96">
      <c r="BG205" s="85"/>
      <c r="BH205" s="85"/>
      <c r="BI205" s="85"/>
      <c r="BJ205" s="85"/>
      <c r="BK205" s="85"/>
      <c r="BL205" s="85"/>
      <c r="BM205" s="85"/>
      <c r="BN205" s="85"/>
      <c r="BO205" s="85"/>
      <c r="BP205" s="85"/>
      <c r="BQ205" s="85"/>
      <c r="BR205" s="85"/>
      <c r="BS205" s="85"/>
      <c r="BT205" s="85"/>
      <c r="BU205" s="85"/>
      <c r="BV205" s="85"/>
      <c r="BW205" s="85"/>
      <c r="BX205" s="85"/>
      <c r="BY205" s="85"/>
      <c r="BZ205" s="85"/>
      <c r="CA205" s="85"/>
      <c r="CB205" s="85"/>
      <c r="CC205" s="85"/>
      <c r="CD205" s="85"/>
      <c r="CE205" s="85"/>
      <c r="CF205" s="85"/>
      <c r="CG205" s="85"/>
      <c r="CH205" s="85"/>
      <c r="CI205" s="85"/>
      <c r="CJ205" s="85"/>
      <c r="CK205" s="85"/>
      <c r="CL205" s="85"/>
      <c r="CM205" s="85"/>
      <c r="CN205" s="85"/>
      <c r="CO205" s="85"/>
      <c r="CP205" s="85"/>
      <c r="CQ205" s="85"/>
      <c r="CR205" s="85"/>
    </row>
    <row r="206" spans="59:96">
      <c r="BG206" s="85"/>
      <c r="BH206" s="85"/>
      <c r="BI206" s="85"/>
      <c r="BJ206" s="85"/>
      <c r="BK206" s="85"/>
      <c r="BL206" s="85"/>
      <c r="BM206" s="85"/>
      <c r="BN206" s="85"/>
      <c r="BO206" s="85"/>
      <c r="BP206" s="85"/>
      <c r="BQ206" s="85"/>
      <c r="BR206" s="85"/>
      <c r="BS206" s="85"/>
      <c r="BT206" s="85"/>
      <c r="BU206" s="85"/>
      <c r="BV206" s="85"/>
      <c r="BW206" s="85"/>
      <c r="BX206" s="85"/>
      <c r="BY206" s="85"/>
      <c r="BZ206" s="85"/>
      <c r="CA206" s="85"/>
      <c r="CB206" s="85"/>
      <c r="CC206" s="85"/>
      <c r="CD206" s="85"/>
      <c r="CE206" s="85"/>
      <c r="CF206" s="85"/>
      <c r="CG206" s="85"/>
      <c r="CH206" s="85"/>
      <c r="CI206" s="85"/>
      <c r="CJ206" s="85"/>
      <c r="CK206" s="85"/>
      <c r="CL206" s="85"/>
      <c r="CM206" s="85"/>
      <c r="CN206" s="85"/>
      <c r="CO206" s="85"/>
      <c r="CP206" s="85"/>
      <c r="CQ206" s="85"/>
      <c r="CR206" s="85"/>
    </row>
    <row r="207" spans="59:96">
      <c r="BG207" s="85"/>
      <c r="BH207" s="85"/>
      <c r="BI207" s="85"/>
      <c r="BJ207" s="85"/>
      <c r="BK207" s="85"/>
      <c r="BL207" s="85"/>
      <c r="BM207" s="85"/>
      <c r="BN207" s="85"/>
      <c r="BO207" s="85"/>
      <c r="BP207" s="85"/>
      <c r="BQ207" s="85"/>
      <c r="BR207" s="85"/>
      <c r="BS207" s="85"/>
      <c r="BT207" s="85"/>
      <c r="BU207" s="85"/>
      <c r="BV207" s="85"/>
      <c r="BW207" s="85"/>
      <c r="BX207" s="85"/>
      <c r="BY207" s="85"/>
      <c r="BZ207" s="85"/>
      <c r="CA207" s="85"/>
      <c r="CB207" s="85"/>
      <c r="CC207" s="85"/>
      <c r="CD207" s="85"/>
      <c r="CE207" s="85"/>
      <c r="CF207" s="85"/>
      <c r="CG207" s="85"/>
      <c r="CH207" s="85"/>
      <c r="CI207" s="85"/>
      <c r="CJ207" s="85"/>
      <c r="CK207" s="85"/>
      <c r="CL207" s="85"/>
      <c r="CM207" s="85"/>
      <c r="CN207" s="85"/>
      <c r="CO207" s="85"/>
      <c r="CP207" s="85"/>
      <c r="CQ207" s="85"/>
      <c r="CR207" s="85"/>
    </row>
    <row r="208" spans="59:96">
      <c r="BG208" s="85"/>
      <c r="BH208" s="85"/>
      <c r="BI208" s="85"/>
      <c r="BJ208" s="85"/>
      <c r="BK208" s="85"/>
      <c r="BL208" s="85"/>
      <c r="BM208" s="85"/>
      <c r="BN208" s="85"/>
      <c r="BO208" s="85"/>
      <c r="BP208" s="85"/>
      <c r="BQ208" s="85"/>
      <c r="BR208" s="85"/>
      <c r="BS208" s="85"/>
      <c r="BT208" s="85"/>
      <c r="BU208" s="85"/>
      <c r="BV208" s="85"/>
      <c r="BW208" s="85"/>
      <c r="BX208" s="85"/>
      <c r="BY208" s="85"/>
      <c r="BZ208" s="85"/>
      <c r="CA208" s="85"/>
      <c r="CB208" s="85"/>
      <c r="CC208" s="85"/>
      <c r="CD208" s="85"/>
      <c r="CE208" s="85"/>
      <c r="CF208" s="85"/>
      <c r="CG208" s="85"/>
      <c r="CH208" s="85"/>
      <c r="CI208" s="85"/>
      <c r="CJ208" s="85"/>
      <c r="CK208" s="85"/>
      <c r="CL208" s="85"/>
      <c r="CM208" s="85"/>
      <c r="CN208" s="85"/>
      <c r="CO208" s="85"/>
      <c r="CP208" s="85"/>
      <c r="CQ208" s="85"/>
      <c r="CR208" s="85"/>
    </row>
    <row r="209" spans="59:96">
      <c r="BG209" s="85"/>
      <c r="BH209" s="85"/>
      <c r="BI209" s="85"/>
      <c r="BJ209" s="85"/>
      <c r="BK209" s="85"/>
      <c r="BL209" s="85"/>
      <c r="BM209" s="85"/>
      <c r="BN209" s="85"/>
      <c r="BO209" s="85"/>
      <c r="BP209" s="85"/>
      <c r="BQ209" s="85"/>
      <c r="BR209" s="85"/>
      <c r="BS209" s="85"/>
      <c r="BT209" s="85"/>
      <c r="BU209" s="85"/>
      <c r="BV209" s="85"/>
      <c r="BW209" s="85"/>
      <c r="BX209" s="85"/>
      <c r="BY209" s="85"/>
      <c r="BZ209" s="85"/>
      <c r="CA209" s="85"/>
      <c r="CB209" s="85"/>
      <c r="CC209" s="85"/>
      <c r="CD209" s="85"/>
      <c r="CE209" s="85"/>
      <c r="CF209" s="85"/>
      <c r="CG209" s="85"/>
      <c r="CH209" s="85"/>
      <c r="CI209" s="85"/>
      <c r="CJ209" s="85"/>
      <c r="CK209" s="85"/>
      <c r="CL209" s="85"/>
      <c r="CM209" s="85"/>
      <c r="CN209" s="85"/>
      <c r="CO209" s="85"/>
      <c r="CP209" s="85"/>
      <c r="CQ209" s="85"/>
      <c r="CR209" s="85"/>
    </row>
    <row r="210" spans="59:96">
      <c r="BG210" s="85"/>
      <c r="BH210" s="85"/>
      <c r="BI210" s="85"/>
      <c r="BJ210" s="85"/>
      <c r="BK210" s="85"/>
      <c r="BL210" s="85"/>
      <c r="BM210" s="85"/>
      <c r="BN210" s="85"/>
      <c r="BO210" s="85"/>
      <c r="BP210" s="85"/>
      <c r="BQ210" s="85"/>
      <c r="BR210" s="85"/>
      <c r="BS210" s="85"/>
      <c r="BT210" s="85"/>
      <c r="BU210" s="85"/>
      <c r="BV210" s="85"/>
      <c r="BW210" s="85"/>
      <c r="BX210" s="85"/>
      <c r="BY210" s="85"/>
      <c r="BZ210" s="85"/>
      <c r="CA210" s="85"/>
      <c r="CB210" s="85"/>
      <c r="CC210" s="85"/>
      <c r="CD210" s="85"/>
      <c r="CE210" s="85"/>
      <c r="CF210" s="85"/>
      <c r="CG210" s="85"/>
      <c r="CH210" s="85"/>
      <c r="CI210" s="85"/>
      <c r="CJ210" s="85"/>
      <c r="CK210" s="85"/>
      <c r="CL210" s="85"/>
      <c r="CM210" s="85"/>
      <c r="CN210" s="85"/>
      <c r="CO210" s="85"/>
      <c r="CP210" s="85"/>
      <c r="CQ210" s="85"/>
      <c r="CR210" s="85"/>
    </row>
    <row r="211" spans="59:96">
      <c r="BG211" s="85"/>
      <c r="BH211" s="85"/>
      <c r="BI211" s="85"/>
      <c r="BJ211" s="85"/>
      <c r="BK211" s="85"/>
      <c r="BL211" s="85"/>
      <c r="BM211" s="85"/>
      <c r="BN211" s="85"/>
      <c r="BO211" s="85"/>
      <c r="BP211" s="85"/>
      <c r="BQ211" s="85"/>
      <c r="BR211" s="85"/>
      <c r="BS211" s="85"/>
      <c r="BT211" s="85"/>
      <c r="BU211" s="85"/>
      <c r="BV211" s="85"/>
      <c r="BW211" s="85"/>
      <c r="BX211" s="85"/>
      <c r="BY211" s="85"/>
      <c r="BZ211" s="85"/>
      <c r="CA211" s="85"/>
      <c r="CB211" s="85"/>
      <c r="CC211" s="85"/>
      <c r="CD211" s="85"/>
      <c r="CE211" s="85"/>
      <c r="CF211" s="85"/>
      <c r="CG211" s="85"/>
      <c r="CH211" s="85"/>
      <c r="CI211" s="85"/>
      <c r="CJ211" s="85"/>
      <c r="CK211" s="85"/>
      <c r="CL211" s="85"/>
      <c r="CM211" s="85"/>
      <c r="CN211" s="85"/>
      <c r="CO211" s="85"/>
      <c r="CP211" s="85"/>
      <c r="CQ211" s="85"/>
      <c r="CR211" s="85"/>
    </row>
    <row r="212" spans="59:96">
      <c r="BG212" s="85"/>
      <c r="BH212" s="85"/>
      <c r="BI212" s="85"/>
      <c r="BJ212" s="85"/>
      <c r="BK212" s="85"/>
      <c r="BL212" s="85"/>
      <c r="BM212" s="85"/>
      <c r="BN212" s="85"/>
      <c r="BO212" s="85"/>
      <c r="BP212" s="85"/>
      <c r="BQ212" s="85"/>
      <c r="BR212" s="85"/>
      <c r="BS212" s="85"/>
      <c r="BT212" s="85"/>
      <c r="BU212" s="85"/>
      <c r="BV212" s="85"/>
      <c r="BW212" s="85"/>
      <c r="BX212" s="85"/>
      <c r="BY212" s="85"/>
      <c r="BZ212" s="85"/>
      <c r="CA212" s="85"/>
      <c r="CB212" s="85"/>
      <c r="CC212" s="85"/>
      <c r="CD212" s="85"/>
      <c r="CE212" s="85"/>
      <c r="CF212" s="85"/>
      <c r="CG212" s="85"/>
      <c r="CH212" s="85"/>
      <c r="CI212" s="85"/>
      <c r="CJ212" s="85"/>
      <c r="CK212" s="85"/>
      <c r="CL212" s="85"/>
      <c r="CM212" s="85"/>
      <c r="CN212" s="85"/>
      <c r="CO212" s="85"/>
      <c r="CP212" s="85"/>
      <c r="CQ212" s="85"/>
      <c r="CR212" s="85"/>
    </row>
    <row r="213" spans="59:96">
      <c r="BG213" s="85"/>
      <c r="BH213" s="85"/>
      <c r="BI213" s="85"/>
      <c r="BJ213" s="85"/>
      <c r="BK213" s="85"/>
      <c r="BL213" s="85"/>
      <c r="BM213" s="85"/>
      <c r="BN213" s="85"/>
      <c r="BO213" s="85"/>
      <c r="BP213" s="85"/>
      <c r="BQ213" s="85"/>
      <c r="BR213" s="85"/>
      <c r="BS213" s="85"/>
      <c r="BT213" s="85"/>
      <c r="BU213" s="85"/>
      <c r="BV213" s="85"/>
      <c r="BW213" s="85"/>
      <c r="BX213" s="85"/>
      <c r="BY213" s="85"/>
      <c r="BZ213" s="85"/>
      <c r="CA213" s="85"/>
      <c r="CB213" s="85"/>
      <c r="CC213" s="85"/>
      <c r="CD213" s="85"/>
      <c r="CE213" s="85"/>
      <c r="CF213" s="85"/>
      <c r="CG213" s="85"/>
      <c r="CH213" s="85"/>
      <c r="CI213" s="85"/>
      <c r="CJ213" s="85"/>
      <c r="CK213" s="85"/>
      <c r="CL213" s="85"/>
      <c r="CM213" s="85"/>
      <c r="CN213" s="85"/>
      <c r="CO213" s="85"/>
      <c r="CP213" s="85"/>
      <c r="CQ213" s="85"/>
      <c r="CR213" s="85"/>
    </row>
    <row r="214" spans="59:96">
      <c r="BG214" s="85"/>
      <c r="BH214" s="85"/>
      <c r="BI214" s="85"/>
      <c r="BJ214" s="85"/>
      <c r="BK214" s="85"/>
      <c r="BL214" s="85"/>
      <c r="BM214" s="85"/>
      <c r="BN214" s="85"/>
      <c r="BO214" s="85"/>
      <c r="BP214" s="85"/>
      <c r="BQ214" s="85"/>
      <c r="BR214" s="85"/>
      <c r="BS214" s="85"/>
      <c r="BT214" s="85"/>
      <c r="BU214" s="85"/>
      <c r="BV214" s="85"/>
      <c r="BW214" s="85"/>
      <c r="BX214" s="85"/>
      <c r="BY214" s="85"/>
      <c r="BZ214" s="85"/>
      <c r="CA214" s="85"/>
      <c r="CB214" s="85"/>
      <c r="CC214" s="85"/>
      <c r="CD214" s="85"/>
      <c r="CE214" s="85"/>
      <c r="CF214" s="85"/>
      <c r="CG214" s="85"/>
      <c r="CH214" s="85"/>
      <c r="CI214" s="85"/>
      <c r="CJ214" s="85"/>
      <c r="CK214" s="85"/>
      <c r="CL214" s="85"/>
      <c r="CM214" s="85"/>
      <c r="CN214" s="85"/>
      <c r="CO214" s="85"/>
      <c r="CP214" s="85"/>
      <c r="CQ214" s="85"/>
      <c r="CR214" s="85"/>
    </row>
    <row r="215" spans="59:96">
      <c r="BG215" s="85"/>
      <c r="BH215" s="85"/>
      <c r="BI215" s="85"/>
      <c r="BJ215" s="85"/>
      <c r="BK215" s="85"/>
      <c r="BL215" s="85"/>
      <c r="BM215" s="85"/>
      <c r="BN215" s="85"/>
      <c r="BO215" s="85"/>
      <c r="BP215" s="85"/>
      <c r="BQ215" s="85"/>
      <c r="BR215" s="85"/>
      <c r="BS215" s="85"/>
      <c r="BT215" s="85"/>
      <c r="BU215" s="85"/>
      <c r="BV215" s="85"/>
      <c r="BW215" s="85"/>
      <c r="BX215" s="85"/>
      <c r="BY215" s="85"/>
      <c r="BZ215" s="85"/>
      <c r="CA215" s="85"/>
      <c r="CB215" s="85"/>
      <c r="CC215" s="85"/>
      <c r="CD215" s="85"/>
      <c r="CE215" s="85"/>
      <c r="CF215" s="85"/>
      <c r="CG215" s="85"/>
      <c r="CH215" s="85"/>
      <c r="CI215" s="85"/>
      <c r="CJ215" s="85"/>
      <c r="CK215" s="85"/>
      <c r="CL215" s="85"/>
      <c r="CM215" s="85"/>
      <c r="CN215" s="85"/>
      <c r="CO215" s="85"/>
      <c r="CP215" s="85"/>
      <c r="CQ215" s="85"/>
      <c r="CR215" s="85"/>
    </row>
    <row r="216" spans="59:96">
      <c r="BG216" s="85"/>
      <c r="BH216" s="85"/>
      <c r="BI216" s="85"/>
      <c r="BJ216" s="85"/>
      <c r="BK216" s="85"/>
      <c r="BL216" s="85"/>
      <c r="BM216" s="85"/>
      <c r="BN216" s="85"/>
      <c r="BO216" s="85"/>
      <c r="BP216" s="85"/>
      <c r="BQ216" s="85"/>
      <c r="BR216" s="85"/>
      <c r="BS216" s="85"/>
      <c r="BT216" s="85"/>
      <c r="BU216" s="85"/>
      <c r="BV216" s="85"/>
      <c r="BW216" s="85"/>
      <c r="BX216" s="85"/>
      <c r="BY216" s="85"/>
      <c r="BZ216" s="85"/>
      <c r="CA216" s="85"/>
      <c r="CB216" s="85"/>
      <c r="CC216" s="85"/>
      <c r="CD216" s="85"/>
      <c r="CE216" s="85"/>
      <c r="CF216" s="85"/>
      <c r="CG216" s="85"/>
      <c r="CH216" s="85"/>
      <c r="CI216" s="85"/>
      <c r="CJ216" s="85"/>
      <c r="CK216" s="85"/>
      <c r="CL216" s="85"/>
      <c r="CM216" s="85"/>
      <c r="CN216" s="85"/>
      <c r="CO216" s="85"/>
      <c r="CP216" s="85"/>
      <c r="CQ216" s="85"/>
      <c r="CR216" s="85"/>
    </row>
    <row r="217" spans="59:96">
      <c r="BG217" s="85"/>
      <c r="BH217" s="85"/>
      <c r="BI217" s="85"/>
      <c r="BJ217" s="85"/>
      <c r="BK217" s="85"/>
      <c r="BL217" s="85"/>
      <c r="BM217" s="85"/>
      <c r="BN217" s="85"/>
      <c r="BO217" s="85"/>
      <c r="BP217" s="85"/>
      <c r="BQ217" s="85"/>
      <c r="BR217" s="85"/>
      <c r="BS217" s="85"/>
      <c r="BT217" s="85"/>
      <c r="BU217" s="85"/>
      <c r="BV217" s="85"/>
      <c r="BW217" s="85"/>
      <c r="BX217" s="85"/>
      <c r="BY217" s="85"/>
      <c r="BZ217" s="85"/>
      <c r="CA217" s="85"/>
      <c r="CB217" s="85"/>
      <c r="CC217" s="85"/>
      <c r="CD217" s="85"/>
      <c r="CE217" s="85"/>
      <c r="CF217" s="85"/>
      <c r="CG217" s="85"/>
      <c r="CH217" s="85"/>
      <c r="CI217" s="85"/>
      <c r="CJ217" s="85"/>
      <c r="CK217" s="85"/>
      <c r="CL217" s="85"/>
      <c r="CM217" s="85"/>
      <c r="CN217" s="85"/>
      <c r="CO217" s="85"/>
      <c r="CP217" s="85"/>
      <c r="CQ217" s="85"/>
      <c r="CR217" s="85"/>
    </row>
    <row r="218" spans="59:96">
      <c r="BG218" s="85"/>
      <c r="BH218" s="85"/>
      <c r="BI218" s="85"/>
      <c r="BJ218" s="85"/>
      <c r="BK218" s="85"/>
      <c r="BL218" s="85"/>
      <c r="BM218" s="85"/>
      <c r="BN218" s="85"/>
      <c r="BO218" s="85"/>
      <c r="BP218" s="85"/>
      <c r="BQ218" s="85"/>
      <c r="BR218" s="85"/>
      <c r="BS218" s="85"/>
      <c r="BT218" s="85"/>
      <c r="BU218" s="85"/>
      <c r="BV218" s="85"/>
      <c r="BW218" s="85"/>
      <c r="BX218" s="85"/>
      <c r="BY218" s="85"/>
      <c r="BZ218" s="85"/>
      <c r="CA218" s="85"/>
      <c r="CB218" s="85"/>
      <c r="CC218" s="85"/>
      <c r="CD218" s="85"/>
      <c r="CE218" s="85"/>
      <c r="CF218" s="85"/>
      <c r="CG218" s="85"/>
      <c r="CH218" s="85"/>
      <c r="CI218" s="85"/>
      <c r="CJ218" s="85"/>
      <c r="CK218" s="85"/>
      <c r="CL218" s="85"/>
      <c r="CM218" s="85"/>
      <c r="CN218" s="85"/>
      <c r="CO218" s="85"/>
      <c r="CP218" s="85"/>
      <c r="CQ218" s="85"/>
      <c r="CR218" s="85"/>
    </row>
    <row r="219" spans="59:96">
      <c r="BG219" s="85"/>
      <c r="BH219" s="85"/>
      <c r="BI219" s="85"/>
      <c r="BJ219" s="85"/>
      <c r="BK219" s="85"/>
      <c r="BL219" s="85"/>
      <c r="BM219" s="85"/>
      <c r="BN219" s="85"/>
      <c r="BO219" s="85"/>
      <c r="BP219" s="85"/>
      <c r="BQ219" s="85"/>
      <c r="BR219" s="85"/>
      <c r="BS219" s="85"/>
      <c r="BT219" s="85"/>
      <c r="BU219" s="85"/>
      <c r="BV219" s="85"/>
      <c r="BW219" s="85"/>
      <c r="BX219" s="85"/>
      <c r="BY219" s="85"/>
      <c r="BZ219" s="85"/>
      <c r="CA219" s="85"/>
      <c r="CB219" s="85"/>
      <c r="CC219" s="85"/>
      <c r="CD219" s="85"/>
      <c r="CE219" s="85"/>
      <c r="CF219" s="85"/>
      <c r="CG219" s="85"/>
      <c r="CH219" s="85"/>
      <c r="CI219" s="85"/>
      <c r="CJ219" s="85"/>
      <c r="CK219" s="85"/>
      <c r="CL219" s="85"/>
      <c r="CM219" s="85"/>
      <c r="CN219" s="85"/>
      <c r="CO219" s="85"/>
      <c r="CP219" s="85"/>
      <c r="CQ219" s="85"/>
      <c r="CR219" s="85"/>
    </row>
    <row r="220" spans="59:96">
      <c r="BG220" s="85"/>
      <c r="BH220" s="85"/>
      <c r="BI220" s="85"/>
      <c r="BJ220" s="85"/>
      <c r="BK220" s="85"/>
      <c r="BL220" s="85"/>
      <c r="BM220" s="85"/>
      <c r="BN220" s="85"/>
      <c r="BO220" s="85"/>
      <c r="BP220" s="85"/>
      <c r="BQ220" s="85"/>
      <c r="BR220" s="85"/>
      <c r="BS220" s="85"/>
      <c r="BT220" s="85"/>
      <c r="BU220" s="85"/>
      <c r="BV220" s="85"/>
      <c r="BW220" s="85"/>
      <c r="BX220" s="85"/>
      <c r="BY220" s="85"/>
      <c r="BZ220" s="85"/>
      <c r="CA220" s="85"/>
      <c r="CB220" s="85"/>
      <c r="CC220" s="85"/>
      <c r="CD220" s="85"/>
      <c r="CE220" s="85"/>
      <c r="CF220" s="85"/>
      <c r="CG220" s="85"/>
      <c r="CH220" s="85"/>
      <c r="CI220" s="85"/>
      <c r="CJ220" s="85"/>
      <c r="CK220" s="85"/>
      <c r="CL220" s="85"/>
      <c r="CM220" s="85"/>
      <c r="CN220" s="85"/>
      <c r="CO220" s="85"/>
      <c r="CP220" s="85"/>
      <c r="CQ220" s="85"/>
      <c r="CR220" s="85"/>
    </row>
    <row r="221" spans="59:96">
      <c r="BG221" s="85"/>
      <c r="BH221" s="85"/>
      <c r="BI221" s="85"/>
      <c r="BJ221" s="85"/>
      <c r="BK221" s="85"/>
      <c r="BL221" s="85"/>
      <c r="BM221" s="85"/>
      <c r="BN221" s="85"/>
      <c r="BO221" s="85"/>
      <c r="BP221" s="85"/>
      <c r="BQ221" s="85"/>
      <c r="BR221" s="85"/>
      <c r="BS221" s="85"/>
      <c r="BT221" s="85"/>
      <c r="BU221" s="85"/>
      <c r="BV221" s="85"/>
      <c r="BW221" s="85"/>
      <c r="BX221" s="85"/>
      <c r="BY221" s="85"/>
      <c r="BZ221" s="85"/>
      <c r="CA221" s="85"/>
      <c r="CB221" s="85"/>
      <c r="CC221" s="85"/>
      <c r="CD221" s="85"/>
      <c r="CE221" s="85"/>
      <c r="CF221" s="85"/>
      <c r="CG221" s="85"/>
      <c r="CH221" s="85"/>
      <c r="CI221" s="85"/>
      <c r="CJ221" s="85"/>
      <c r="CK221" s="85"/>
      <c r="CL221" s="85"/>
      <c r="CM221" s="85"/>
      <c r="CN221" s="85"/>
      <c r="CO221" s="85"/>
      <c r="CP221" s="85"/>
      <c r="CQ221" s="85"/>
      <c r="CR221" s="85"/>
    </row>
    <row r="222" spans="59:96">
      <c r="BG222" s="85"/>
      <c r="BH222" s="85"/>
      <c r="BI222" s="85"/>
      <c r="BJ222" s="85"/>
      <c r="BK222" s="85"/>
      <c r="BL222" s="85"/>
      <c r="BM222" s="85"/>
      <c r="BN222" s="85"/>
      <c r="BO222" s="85"/>
      <c r="BP222" s="85"/>
      <c r="BQ222" s="85"/>
      <c r="BR222" s="85"/>
      <c r="BS222" s="85"/>
      <c r="BT222" s="85"/>
      <c r="BU222" s="85"/>
      <c r="BV222" s="85"/>
      <c r="BW222" s="85"/>
      <c r="BX222" s="85"/>
      <c r="BY222" s="85"/>
      <c r="BZ222" s="85"/>
      <c r="CA222" s="85"/>
      <c r="CB222" s="85"/>
      <c r="CC222" s="85"/>
      <c r="CD222" s="85"/>
      <c r="CE222" s="85"/>
      <c r="CF222" s="85"/>
      <c r="CG222" s="85"/>
      <c r="CH222" s="85"/>
      <c r="CI222" s="85"/>
      <c r="CJ222" s="85"/>
      <c r="CK222" s="85"/>
      <c r="CL222" s="85"/>
      <c r="CM222" s="85"/>
      <c r="CN222" s="85"/>
      <c r="CO222" s="85"/>
      <c r="CP222" s="85"/>
      <c r="CQ222" s="85"/>
      <c r="CR222" s="85"/>
    </row>
    <row r="223" spans="59:96">
      <c r="BG223" s="85"/>
      <c r="BH223" s="85"/>
      <c r="BI223" s="85"/>
      <c r="BJ223" s="85"/>
      <c r="BK223" s="85"/>
      <c r="BL223" s="85"/>
      <c r="BM223" s="85"/>
      <c r="BN223" s="85"/>
      <c r="BO223" s="85"/>
      <c r="BP223" s="85"/>
      <c r="BQ223" s="85"/>
      <c r="BR223" s="85"/>
      <c r="BS223" s="85"/>
      <c r="BT223" s="85"/>
      <c r="BU223" s="85"/>
      <c r="BV223" s="85"/>
      <c r="BW223" s="85"/>
      <c r="BX223" s="85"/>
      <c r="BY223" s="85"/>
      <c r="BZ223" s="85"/>
      <c r="CA223" s="85"/>
      <c r="CB223" s="85"/>
      <c r="CC223" s="85"/>
      <c r="CD223" s="85"/>
      <c r="CE223" s="85"/>
      <c r="CF223" s="85"/>
      <c r="CG223" s="85"/>
      <c r="CH223" s="85"/>
      <c r="CI223" s="85"/>
      <c r="CJ223" s="85"/>
      <c r="CK223" s="85"/>
      <c r="CL223" s="85"/>
      <c r="CM223" s="85"/>
      <c r="CN223" s="85"/>
      <c r="CO223" s="85"/>
      <c r="CP223" s="85"/>
      <c r="CQ223" s="85"/>
      <c r="CR223" s="85"/>
    </row>
    <row r="224" spans="59:96">
      <c r="BG224" s="85"/>
      <c r="BH224" s="85"/>
      <c r="BI224" s="85"/>
      <c r="BJ224" s="85"/>
      <c r="BK224" s="85"/>
      <c r="BL224" s="85"/>
      <c r="BM224" s="85"/>
      <c r="BN224" s="85"/>
      <c r="BO224" s="85"/>
      <c r="BP224" s="85"/>
      <c r="BQ224" s="85"/>
      <c r="BR224" s="85"/>
      <c r="BS224" s="85"/>
      <c r="BT224" s="85"/>
      <c r="BU224" s="85"/>
      <c r="BV224" s="85"/>
      <c r="BW224" s="85"/>
      <c r="BX224" s="85"/>
      <c r="BY224" s="85"/>
      <c r="BZ224" s="85"/>
      <c r="CA224" s="85"/>
      <c r="CB224" s="85"/>
      <c r="CC224" s="85"/>
      <c r="CD224" s="85"/>
      <c r="CE224" s="85"/>
      <c r="CF224" s="85"/>
      <c r="CG224" s="85"/>
      <c r="CH224" s="85"/>
      <c r="CI224" s="85"/>
      <c r="CJ224" s="85"/>
      <c r="CK224" s="85"/>
      <c r="CL224" s="85"/>
      <c r="CM224" s="85"/>
      <c r="CN224" s="85"/>
      <c r="CO224" s="85"/>
      <c r="CP224" s="85"/>
      <c r="CQ224" s="85"/>
      <c r="CR224" s="85"/>
    </row>
    <row r="225" spans="59:96">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row>
    <row r="226" spans="59:96">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row>
    <row r="227" spans="59:96">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row>
    <row r="228" spans="59:96">
      <c r="BG228" s="85"/>
      <c r="BH228" s="85"/>
      <c r="BI228" s="85"/>
      <c r="BJ228" s="85"/>
      <c r="BK228" s="85"/>
      <c r="BL228" s="85"/>
      <c r="BM228" s="85"/>
      <c r="BN228" s="85"/>
      <c r="BO228" s="85"/>
      <c r="BP228" s="85"/>
      <c r="BQ228" s="85"/>
      <c r="BR228" s="85"/>
      <c r="BS228" s="85"/>
      <c r="BT228" s="85"/>
      <c r="BU228" s="85"/>
      <c r="BV228" s="85"/>
      <c r="BW228" s="85"/>
      <c r="BX228" s="85"/>
      <c r="BY228" s="85"/>
      <c r="BZ228" s="85"/>
      <c r="CA228" s="85"/>
      <c r="CB228" s="85"/>
      <c r="CC228" s="85"/>
      <c r="CD228" s="85"/>
      <c r="CE228" s="85"/>
      <c r="CF228" s="85"/>
      <c r="CG228" s="85"/>
      <c r="CH228" s="85"/>
      <c r="CI228" s="85"/>
      <c r="CJ228" s="85"/>
      <c r="CK228" s="85"/>
      <c r="CL228" s="85"/>
      <c r="CM228" s="85"/>
      <c r="CN228" s="85"/>
      <c r="CO228" s="85"/>
      <c r="CP228" s="85"/>
      <c r="CQ228" s="85"/>
      <c r="CR228" s="85"/>
    </row>
    <row r="229" spans="59:96">
      <c r="BG229" s="85"/>
      <c r="BH229" s="85"/>
      <c r="BI229" s="85"/>
      <c r="BJ229" s="85"/>
      <c r="BK229" s="85"/>
      <c r="BL229" s="85"/>
      <c r="BM229" s="85"/>
      <c r="BN229" s="85"/>
      <c r="BO229" s="85"/>
      <c r="BP229" s="85"/>
      <c r="BQ229" s="85"/>
      <c r="BR229" s="85"/>
      <c r="BS229" s="85"/>
      <c r="BT229" s="85"/>
      <c r="BU229" s="85"/>
      <c r="BV229" s="85"/>
      <c r="BW229" s="85"/>
      <c r="BX229" s="85"/>
      <c r="BY229" s="85"/>
      <c r="BZ229" s="85"/>
      <c r="CA229" s="85"/>
      <c r="CB229" s="85"/>
      <c r="CC229" s="85"/>
      <c r="CD229" s="85"/>
      <c r="CE229" s="85"/>
      <c r="CF229" s="85"/>
      <c r="CG229" s="85"/>
      <c r="CH229" s="85"/>
      <c r="CI229" s="85"/>
      <c r="CJ229" s="85"/>
      <c r="CK229" s="85"/>
      <c r="CL229" s="85"/>
      <c r="CM229" s="85"/>
      <c r="CN229" s="85"/>
      <c r="CO229" s="85"/>
      <c r="CP229" s="85"/>
      <c r="CQ229" s="85"/>
      <c r="CR229" s="85"/>
    </row>
    <row r="230" spans="59:96">
      <c r="BG230" s="85"/>
      <c r="BH230" s="85"/>
      <c r="BI230" s="85"/>
      <c r="BJ230" s="85"/>
      <c r="BK230" s="85"/>
      <c r="BL230" s="85"/>
      <c r="BM230" s="85"/>
      <c r="BN230" s="85"/>
      <c r="BO230" s="85"/>
      <c r="BP230" s="85"/>
      <c r="BQ230" s="85"/>
      <c r="BR230" s="85"/>
      <c r="BS230" s="85"/>
      <c r="BT230" s="85"/>
      <c r="BU230" s="85"/>
      <c r="BV230" s="85"/>
      <c r="BW230" s="85"/>
      <c r="BX230" s="85"/>
      <c r="BY230" s="85"/>
      <c r="BZ230" s="85"/>
      <c r="CA230" s="85"/>
      <c r="CB230" s="85"/>
      <c r="CC230" s="85"/>
      <c r="CD230" s="85"/>
      <c r="CE230" s="85"/>
      <c r="CF230" s="85"/>
      <c r="CG230" s="85"/>
      <c r="CH230" s="85"/>
      <c r="CI230" s="85"/>
      <c r="CJ230" s="85"/>
      <c r="CK230" s="85"/>
      <c r="CL230" s="85"/>
      <c r="CM230" s="85"/>
      <c r="CN230" s="85"/>
      <c r="CO230" s="85"/>
      <c r="CP230" s="85"/>
      <c r="CQ230" s="85"/>
      <c r="CR230" s="85"/>
    </row>
    <row r="231" spans="59:96">
      <c r="BG231" s="85"/>
      <c r="BH231" s="85"/>
      <c r="BI231" s="85"/>
      <c r="BJ231" s="85"/>
      <c r="BK231" s="85"/>
      <c r="BL231" s="85"/>
      <c r="BM231" s="85"/>
      <c r="BN231" s="85"/>
      <c r="BO231" s="85"/>
      <c r="BP231" s="85"/>
      <c r="BQ231" s="85"/>
      <c r="BR231" s="85"/>
      <c r="BS231" s="85"/>
      <c r="BT231" s="85"/>
      <c r="BU231" s="85"/>
      <c r="BV231" s="85"/>
      <c r="BW231" s="85"/>
      <c r="BX231" s="85"/>
      <c r="BY231" s="85"/>
      <c r="BZ231" s="85"/>
      <c r="CA231" s="85"/>
      <c r="CB231" s="85"/>
      <c r="CC231" s="85"/>
      <c r="CD231" s="85"/>
      <c r="CE231" s="85"/>
      <c r="CF231" s="85"/>
      <c r="CG231" s="85"/>
      <c r="CH231" s="85"/>
      <c r="CI231" s="85"/>
      <c r="CJ231" s="85"/>
      <c r="CK231" s="85"/>
      <c r="CL231" s="85"/>
      <c r="CM231" s="85"/>
      <c r="CN231" s="85"/>
      <c r="CO231" s="85"/>
      <c r="CP231" s="85"/>
      <c r="CQ231" s="85"/>
      <c r="CR231" s="85"/>
    </row>
    <row r="232" spans="59:96">
      <c r="BG232" s="85"/>
      <c r="BH232" s="85"/>
      <c r="BI232" s="85"/>
      <c r="BJ232" s="85"/>
      <c r="BK232" s="85"/>
      <c r="BL232" s="85"/>
      <c r="BM232" s="85"/>
      <c r="BN232" s="85"/>
      <c r="BO232" s="85"/>
      <c r="BP232" s="85"/>
      <c r="BQ232" s="85"/>
      <c r="BR232" s="85"/>
      <c r="BS232" s="85"/>
      <c r="BT232" s="85"/>
      <c r="BU232" s="85"/>
      <c r="BV232" s="85"/>
      <c r="BW232" s="85"/>
      <c r="BX232" s="85"/>
      <c r="BY232" s="85"/>
      <c r="BZ232" s="85"/>
      <c r="CA232" s="85"/>
      <c r="CB232" s="85"/>
      <c r="CC232" s="85"/>
      <c r="CD232" s="85"/>
      <c r="CE232" s="85"/>
      <c r="CF232" s="85"/>
      <c r="CG232" s="85"/>
      <c r="CH232" s="85"/>
      <c r="CI232" s="85"/>
      <c r="CJ232" s="85"/>
      <c r="CK232" s="85"/>
      <c r="CL232" s="85"/>
      <c r="CM232" s="85"/>
      <c r="CN232" s="85"/>
      <c r="CO232" s="85"/>
      <c r="CP232" s="85"/>
      <c r="CQ232" s="85"/>
      <c r="CR232" s="85"/>
    </row>
    <row r="233" spans="59:96">
      <c r="BG233" s="85"/>
      <c r="BH233" s="85"/>
      <c r="BI233" s="85"/>
      <c r="BJ233" s="85"/>
      <c r="BK233" s="85"/>
      <c r="BL233" s="85"/>
      <c r="BM233" s="85"/>
      <c r="BN233" s="85"/>
      <c r="BO233" s="85"/>
      <c r="BP233" s="85"/>
      <c r="BQ233" s="85"/>
      <c r="BR233" s="85"/>
      <c r="BS233" s="85"/>
      <c r="BT233" s="85"/>
      <c r="BU233" s="85"/>
      <c r="BV233" s="85"/>
      <c r="BW233" s="85"/>
      <c r="BX233" s="85"/>
      <c r="BY233" s="85"/>
      <c r="BZ233" s="85"/>
      <c r="CA233" s="85"/>
      <c r="CB233" s="85"/>
      <c r="CC233" s="85"/>
      <c r="CD233" s="85"/>
      <c r="CE233" s="85"/>
      <c r="CF233" s="85"/>
      <c r="CG233" s="85"/>
      <c r="CH233" s="85"/>
      <c r="CI233" s="85"/>
      <c r="CJ233" s="85"/>
      <c r="CK233" s="85"/>
      <c r="CL233" s="85"/>
      <c r="CM233" s="85"/>
      <c r="CN233" s="85"/>
      <c r="CO233" s="85"/>
      <c r="CP233" s="85"/>
      <c r="CQ233" s="85"/>
      <c r="CR233" s="85"/>
    </row>
    <row r="234" spans="59:96">
      <c r="BG234" s="85"/>
      <c r="BH234" s="85"/>
      <c r="BI234" s="85"/>
      <c r="BJ234" s="85"/>
      <c r="BK234" s="85"/>
      <c r="BL234" s="85"/>
      <c r="BM234" s="85"/>
      <c r="BN234" s="85"/>
      <c r="BO234" s="85"/>
      <c r="BP234" s="85"/>
      <c r="BQ234" s="85"/>
      <c r="BR234" s="85"/>
      <c r="BS234" s="85"/>
      <c r="BT234" s="85"/>
      <c r="BU234" s="85"/>
      <c r="BV234" s="85"/>
      <c r="BW234" s="85"/>
      <c r="BX234" s="85"/>
      <c r="BY234" s="85"/>
      <c r="BZ234" s="85"/>
      <c r="CA234" s="85"/>
      <c r="CB234" s="85"/>
      <c r="CC234" s="85"/>
      <c r="CD234" s="85"/>
      <c r="CE234" s="85"/>
      <c r="CF234" s="85"/>
      <c r="CG234" s="85"/>
      <c r="CH234" s="85"/>
      <c r="CI234" s="85"/>
      <c r="CJ234" s="85"/>
      <c r="CK234" s="85"/>
      <c r="CL234" s="85"/>
      <c r="CM234" s="85"/>
      <c r="CN234" s="85"/>
      <c r="CO234" s="85"/>
      <c r="CP234" s="85"/>
      <c r="CQ234" s="85"/>
      <c r="CR234" s="85"/>
    </row>
    <row r="235" spans="59:96">
      <c r="BG235" s="85"/>
      <c r="BH235" s="85"/>
      <c r="BI235" s="85"/>
      <c r="BJ235" s="85"/>
      <c r="BK235" s="85"/>
      <c r="BL235" s="85"/>
      <c r="BM235" s="85"/>
      <c r="BN235" s="85"/>
      <c r="BO235" s="85"/>
      <c r="BP235" s="85"/>
      <c r="BQ235" s="85"/>
      <c r="BR235" s="85"/>
      <c r="BS235" s="85"/>
      <c r="BT235" s="85"/>
      <c r="BU235" s="85"/>
      <c r="BV235" s="85"/>
      <c r="BW235" s="85"/>
      <c r="BX235" s="85"/>
      <c r="BY235" s="85"/>
      <c r="BZ235" s="85"/>
      <c r="CA235" s="85"/>
      <c r="CB235" s="85"/>
      <c r="CC235" s="85"/>
      <c r="CD235" s="85"/>
      <c r="CE235" s="85"/>
      <c r="CF235" s="85"/>
      <c r="CG235" s="85"/>
      <c r="CH235" s="85"/>
      <c r="CI235" s="85"/>
      <c r="CJ235" s="85"/>
      <c r="CK235" s="85"/>
      <c r="CL235" s="85"/>
      <c r="CM235" s="85"/>
      <c r="CN235" s="85"/>
      <c r="CO235" s="85"/>
      <c r="CP235" s="85"/>
      <c r="CQ235" s="85"/>
      <c r="CR235" s="85"/>
    </row>
    <row r="236" spans="59:96">
      <c r="BG236" s="85"/>
      <c r="BH236" s="85"/>
      <c r="BI236" s="85"/>
      <c r="BJ236" s="85"/>
      <c r="BK236" s="85"/>
      <c r="BL236" s="85"/>
      <c r="BM236" s="85"/>
      <c r="BN236" s="85"/>
      <c r="BO236" s="85"/>
      <c r="BP236" s="85"/>
      <c r="BQ236" s="85"/>
      <c r="BR236" s="85"/>
      <c r="BS236" s="85"/>
      <c r="BT236" s="85"/>
      <c r="BU236" s="85"/>
      <c r="BV236" s="85"/>
      <c r="BW236" s="85"/>
      <c r="BX236" s="85"/>
      <c r="BY236" s="85"/>
      <c r="BZ236" s="85"/>
      <c r="CA236" s="85"/>
      <c r="CB236" s="85"/>
      <c r="CC236" s="85"/>
      <c r="CD236" s="85"/>
      <c r="CE236" s="85"/>
      <c r="CF236" s="85"/>
      <c r="CG236" s="85"/>
      <c r="CH236" s="85"/>
      <c r="CI236" s="85"/>
      <c r="CJ236" s="85"/>
      <c r="CK236" s="85"/>
      <c r="CL236" s="85"/>
      <c r="CM236" s="85"/>
      <c r="CN236" s="85"/>
      <c r="CO236" s="85"/>
      <c r="CP236" s="85"/>
      <c r="CQ236" s="85"/>
      <c r="CR236" s="85"/>
    </row>
    <row r="237" spans="59:96">
      <c r="BG237" s="85"/>
      <c r="BH237" s="85"/>
      <c r="BI237" s="85"/>
      <c r="BJ237" s="85"/>
      <c r="BK237" s="85"/>
      <c r="BL237" s="85"/>
      <c r="BM237" s="85"/>
      <c r="BN237" s="85"/>
      <c r="BO237" s="85"/>
      <c r="BP237" s="85"/>
      <c r="BQ237" s="85"/>
      <c r="BR237" s="85"/>
      <c r="BS237" s="85"/>
      <c r="BT237" s="85"/>
      <c r="BU237" s="85"/>
      <c r="BV237" s="85"/>
      <c r="BW237" s="85"/>
      <c r="BX237" s="85"/>
      <c r="BY237" s="85"/>
      <c r="BZ237" s="85"/>
      <c r="CA237" s="85"/>
      <c r="CB237" s="85"/>
      <c r="CC237" s="85"/>
      <c r="CD237" s="85"/>
      <c r="CE237" s="85"/>
      <c r="CF237" s="85"/>
      <c r="CG237" s="85"/>
      <c r="CH237" s="85"/>
      <c r="CI237" s="85"/>
      <c r="CJ237" s="85"/>
      <c r="CK237" s="85"/>
      <c r="CL237" s="85"/>
      <c r="CM237" s="85"/>
      <c r="CN237" s="85"/>
      <c r="CO237" s="85"/>
      <c r="CP237" s="85"/>
      <c r="CQ237" s="85"/>
      <c r="CR237" s="85"/>
    </row>
    <row r="238" spans="59:96">
      <c r="BG238" s="85"/>
      <c r="BH238" s="85"/>
      <c r="BI238" s="85"/>
      <c r="BJ238" s="85"/>
      <c r="BK238" s="85"/>
      <c r="BL238" s="85"/>
      <c r="BM238" s="85"/>
      <c r="BN238" s="85"/>
      <c r="BO238" s="85"/>
      <c r="BP238" s="85"/>
      <c r="BQ238" s="85"/>
      <c r="BR238" s="85"/>
      <c r="BS238" s="85"/>
      <c r="BT238" s="85"/>
      <c r="BU238" s="85"/>
      <c r="BV238" s="85"/>
      <c r="BW238" s="85"/>
      <c r="BX238" s="85"/>
      <c r="BY238" s="85"/>
      <c r="BZ238" s="85"/>
      <c r="CA238" s="85"/>
      <c r="CB238" s="85"/>
      <c r="CC238" s="85"/>
      <c r="CD238" s="85"/>
      <c r="CE238" s="85"/>
      <c r="CF238" s="85"/>
      <c r="CG238" s="85"/>
      <c r="CH238" s="85"/>
      <c r="CI238" s="85"/>
      <c r="CJ238" s="85"/>
      <c r="CK238" s="85"/>
      <c r="CL238" s="85"/>
      <c r="CM238" s="85"/>
      <c r="CN238" s="85"/>
      <c r="CO238" s="85"/>
      <c r="CP238" s="85"/>
      <c r="CQ238" s="85"/>
      <c r="CR238" s="85"/>
    </row>
    <row r="239" spans="59:96">
      <c r="BG239" s="85"/>
      <c r="BH239" s="85"/>
      <c r="BI239" s="85"/>
      <c r="BJ239" s="85"/>
      <c r="BK239" s="85"/>
      <c r="BL239" s="85"/>
      <c r="BM239" s="85"/>
      <c r="BN239" s="85"/>
      <c r="BO239" s="85"/>
      <c r="BP239" s="85"/>
      <c r="BQ239" s="85"/>
      <c r="BR239" s="85"/>
      <c r="BS239" s="85"/>
      <c r="BT239" s="85"/>
      <c r="BU239" s="85"/>
      <c r="BV239" s="85"/>
      <c r="BW239" s="85"/>
      <c r="BX239" s="85"/>
      <c r="BY239" s="85"/>
      <c r="BZ239" s="85"/>
      <c r="CA239" s="85"/>
      <c r="CB239" s="85"/>
      <c r="CC239" s="85"/>
      <c r="CD239" s="85"/>
      <c r="CE239" s="85"/>
      <c r="CF239" s="85"/>
      <c r="CG239" s="85"/>
      <c r="CH239" s="85"/>
      <c r="CI239" s="85"/>
      <c r="CJ239" s="85"/>
      <c r="CK239" s="85"/>
      <c r="CL239" s="85"/>
      <c r="CM239" s="85"/>
      <c r="CN239" s="85"/>
      <c r="CO239" s="85"/>
      <c r="CP239" s="85"/>
      <c r="CQ239" s="85"/>
      <c r="CR239" s="85"/>
    </row>
    <row r="240" spans="59:96">
      <c r="BG240" s="85"/>
      <c r="BH240" s="85"/>
      <c r="BI240" s="85"/>
      <c r="BJ240" s="85"/>
      <c r="BK240" s="85"/>
      <c r="BL240" s="85"/>
      <c r="BM240" s="85"/>
      <c r="BN240" s="85"/>
      <c r="BO240" s="85"/>
      <c r="BP240" s="85"/>
      <c r="BQ240" s="85"/>
      <c r="BR240" s="85"/>
      <c r="BS240" s="85"/>
      <c r="BT240" s="85"/>
      <c r="BU240" s="85"/>
      <c r="BV240" s="85"/>
      <c r="BW240" s="85"/>
      <c r="BX240" s="85"/>
      <c r="BY240" s="85"/>
      <c r="BZ240" s="85"/>
      <c r="CA240" s="85"/>
      <c r="CB240" s="85"/>
      <c r="CC240" s="85"/>
      <c r="CD240" s="85"/>
      <c r="CE240" s="85"/>
      <c r="CF240" s="85"/>
      <c r="CG240" s="85"/>
      <c r="CH240" s="85"/>
      <c r="CI240" s="85"/>
      <c r="CJ240" s="85"/>
      <c r="CK240" s="85"/>
      <c r="CL240" s="85"/>
      <c r="CM240" s="85"/>
      <c r="CN240" s="85"/>
      <c r="CO240" s="85"/>
      <c r="CP240" s="85"/>
      <c r="CQ240" s="85"/>
      <c r="CR240" s="85"/>
    </row>
    <row r="241" spans="59:96">
      <c r="BG241" s="85"/>
      <c r="BH241" s="85"/>
      <c r="BI241" s="85"/>
      <c r="BJ241" s="85"/>
      <c r="BK241" s="85"/>
      <c r="BL241" s="85"/>
      <c r="BM241" s="85"/>
      <c r="BN241" s="85"/>
      <c r="BO241" s="85"/>
      <c r="BP241" s="85"/>
      <c r="BQ241" s="85"/>
      <c r="BR241" s="85"/>
      <c r="BS241" s="85"/>
      <c r="BT241" s="85"/>
      <c r="BU241" s="85"/>
      <c r="BV241" s="85"/>
      <c r="BW241" s="85"/>
      <c r="BX241" s="85"/>
      <c r="BY241" s="85"/>
      <c r="BZ241" s="85"/>
      <c r="CA241" s="85"/>
      <c r="CB241" s="85"/>
      <c r="CC241" s="85"/>
      <c r="CD241" s="85"/>
      <c r="CE241" s="85"/>
      <c r="CF241" s="85"/>
      <c r="CG241" s="85"/>
      <c r="CH241" s="85"/>
      <c r="CI241" s="85"/>
      <c r="CJ241" s="85"/>
      <c r="CK241" s="85"/>
      <c r="CL241" s="85"/>
      <c r="CM241" s="85"/>
      <c r="CN241" s="85"/>
      <c r="CO241" s="85"/>
      <c r="CP241" s="85"/>
      <c r="CQ241" s="85"/>
      <c r="CR241" s="85"/>
    </row>
    <row r="242" spans="59:96">
      <c r="BG242" s="85"/>
      <c r="BH242" s="85"/>
      <c r="BI242" s="85"/>
      <c r="BJ242" s="85"/>
      <c r="BK242" s="85"/>
      <c r="BL242" s="85"/>
      <c r="BM242" s="85"/>
      <c r="BN242" s="85"/>
      <c r="BO242" s="85"/>
      <c r="BP242" s="85"/>
      <c r="BQ242" s="85"/>
      <c r="BR242" s="85"/>
      <c r="BS242" s="85"/>
      <c r="BT242" s="85"/>
      <c r="BU242" s="85"/>
      <c r="BV242" s="85"/>
      <c r="BW242" s="85"/>
      <c r="BX242" s="85"/>
      <c r="BY242" s="85"/>
      <c r="BZ242" s="85"/>
      <c r="CA242" s="85"/>
      <c r="CB242" s="85"/>
      <c r="CC242" s="85"/>
      <c r="CD242" s="85"/>
      <c r="CE242" s="85"/>
      <c r="CF242" s="85"/>
      <c r="CG242" s="85"/>
      <c r="CH242" s="85"/>
      <c r="CI242" s="85"/>
      <c r="CJ242" s="85"/>
      <c r="CK242" s="85"/>
      <c r="CL242" s="85"/>
      <c r="CM242" s="85"/>
      <c r="CN242" s="85"/>
      <c r="CO242" s="85"/>
      <c r="CP242" s="85"/>
      <c r="CQ242" s="85"/>
      <c r="CR242" s="85"/>
    </row>
    <row r="243" spans="59:96">
      <c r="BG243" s="85"/>
      <c r="BH243" s="85"/>
      <c r="BI243" s="85"/>
      <c r="BJ243" s="85"/>
      <c r="BK243" s="85"/>
      <c r="BL243" s="85"/>
      <c r="BM243" s="85"/>
      <c r="BN243" s="85"/>
      <c r="BO243" s="85"/>
      <c r="BP243" s="85"/>
      <c r="BQ243" s="85"/>
      <c r="BR243" s="85"/>
      <c r="BS243" s="85"/>
      <c r="BT243" s="85"/>
      <c r="BU243" s="85"/>
      <c r="BV243" s="85"/>
      <c r="BW243" s="85"/>
      <c r="BX243" s="85"/>
      <c r="BY243" s="85"/>
      <c r="BZ243" s="85"/>
      <c r="CA243" s="85"/>
      <c r="CB243" s="85"/>
      <c r="CC243" s="85"/>
      <c r="CD243" s="85"/>
      <c r="CE243" s="85"/>
      <c r="CF243" s="85"/>
      <c r="CG243" s="85"/>
      <c r="CH243" s="85"/>
      <c r="CI243" s="85"/>
      <c r="CJ243" s="85"/>
      <c r="CK243" s="85"/>
      <c r="CL243" s="85"/>
      <c r="CM243" s="85"/>
      <c r="CN243" s="85"/>
      <c r="CO243" s="85"/>
      <c r="CP243" s="85"/>
      <c r="CQ243" s="85"/>
      <c r="CR243" s="85"/>
    </row>
    <row r="244" spans="59:96">
      <c r="BG244" s="85"/>
      <c r="BH244" s="85"/>
      <c r="BI244" s="85"/>
      <c r="BJ244" s="85"/>
      <c r="BK244" s="85"/>
      <c r="BL244" s="85"/>
      <c r="BM244" s="85"/>
      <c r="BN244" s="85"/>
      <c r="BO244" s="85"/>
      <c r="BP244" s="85"/>
      <c r="BQ244" s="85"/>
      <c r="BR244" s="85"/>
      <c r="BS244" s="85"/>
      <c r="BT244" s="85"/>
      <c r="BU244" s="85"/>
      <c r="BV244" s="85"/>
      <c r="BW244" s="85"/>
      <c r="BX244" s="85"/>
      <c r="BY244" s="85"/>
      <c r="BZ244" s="85"/>
      <c r="CA244" s="85"/>
      <c r="CB244" s="85"/>
      <c r="CC244" s="85"/>
      <c r="CD244" s="85"/>
      <c r="CE244" s="85"/>
      <c r="CF244" s="85"/>
      <c r="CG244" s="85"/>
      <c r="CH244" s="85"/>
      <c r="CI244" s="85"/>
      <c r="CJ244" s="85"/>
      <c r="CK244" s="85"/>
      <c r="CL244" s="85"/>
      <c r="CM244" s="85"/>
      <c r="CN244" s="85"/>
      <c r="CO244" s="85"/>
      <c r="CP244" s="85"/>
      <c r="CQ244" s="85"/>
      <c r="CR244" s="85"/>
    </row>
    <row r="245" spans="59:96">
      <c r="BG245" s="85"/>
      <c r="BH245" s="85"/>
      <c r="BI245" s="85"/>
      <c r="BJ245" s="85"/>
      <c r="BK245" s="85"/>
      <c r="BL245" s="85"/>
      <c r="BM245" s="85"/>
      <c r="BN245" s="85"/>
      <c r="BO245" s="85"/>
      <c r="BP245" s="85"/>
      <c r="BQ245" s="85"/>
      <c r="BR245" s="85"/>
      <c r="BS245" s="85"/>
      <c r="BT245" s="85"/>
      <c r="BU245" s="85"/>
      <c r="BV245" s="85"/>
      <c r="BW245" s="85"/>
      <c r="BX245" s="85"/>
      <c r="BY245" s="85"/>
      <c r="BZ245" s="85"/>
      <c r="CA245" s="85"/>
      <c r="CB245" s="85"/>
      <c r="CC245" s="85"/>
      <c r="CD245" s="85"/>
      <c r="CE245" s="85"/>
      <c r="CF245" s="85"/>
      <c r="CG245" s="85"/>
      <c r="CH245" s="85"/>
      <c r="CI245" s="85"/>
      <c r="CJ245" s="85"/>
      <c r="CK245" s="85"/>
      <c r="CL245" s="85"/>
      <c r="CM245" s="85"/>
      <c r="CN245" s="85"/>
      <c r="CO245" s="85"/>
      <c r="CP245" s="85"/>
      <c r="CQ245" s="85"/>
      <c r="CR245" s="85"/>
    </row>
    <row r="246" spans="59:96">
      <c r="BG246" s="85"/>
      <c r="BH246" s="85"/>
      <c r="BI246" s="85"/>
      <c r="BJ246" s="85"/>
      <c r="BK246" s="85"/>
      <c r="BL246" s="85"/>
      <c r="BM246" s="85"/>
      <c r="BN246" s="85"/>
      <c r="BO246" s="85"/>
      <c r="BP246" s="85"/>
      <c r="BQ246" s="85"/>
      <c r="BR246" s="85"/>
      <c r="BS246" s="85"/>
      <c r="BT246" s="85"/>
      <c r="BU246" s="85"/>
      <c r="BV246" s="85"/>
      <c r="BW246" s="85"/>
      <c r="BX246" s="85"/>
      <c r="BY246" s="85"/>
      <c r="BZ246" s="85"/>
      <c r="CA246" s="85"/>
      <c r="CB246" s="85"/>
      <c r="CC246" s="85"/>
      <c r="CD246" s="85"/>
      <c r="CE246" s="85"/>
      <c r="CF246" s="85"/>
      <c r="CG246" s="85"/>
      <c r="CH246" s="85"/>
      <c r="CI246" s="85"/>
      <c r="CJ246" s="85"/>
      <c r="CK246" s="85"/>
      <c r="CL246" s="85"/>
      <c r="CM246" s="85"/>
      <c r="CN246" s="85"/>
      <c r="CO246" s="85"/>
      <c r="CP246" s="85"/>
      <c r="CQ246" s="85"/>
      <c r="CR246" s="85"/>
    </row>
    <row r="247" spans="59:96">
      <c r="BG247" s="85"/>
      <c r="BH247" s="85"/>
      <c r="BI247" s="85"/>
      <c r="BJ247" s="85"/>
      <c r="BK247" s="85"/>
      <c r="BL247" s="85"/>
      <c r="BM247" s="85"/>
      <c r="BN247" s="85"/>
      <c r="BO247" s="85"/>
      <c r="BP247" s="85"/>
      <c r="BQ247" s="85"/>
      <c r="BR247" s="85"/>
      <c r="BS247" s="85"/>
      <c r="BT247" s="85"/>
      <c r="BU247" s="85"/>
      <c r="BV247" s="85"/>
      <c r="BW247" s="85"/>
      <c r="BX247" s="85"/>
      <c r="BY247" s="85"/>
      <c r="BZ247" s="85"/>
      <c r="CA247" s="85"/>
      <c r="CB247" s="85"/>
      <c r="CC247" s="85"/>
      <c r="CD247" s="85"/>
      <c r="CE247" s="85"/>
      <c r="CF247" s="85"/>
      <c r="CG247" s="85"/>
      <c r="CH247" s="85"/>
      <c r="CI247" s="85"/>
      <c r="CJ247" s="85"/>
      <c r="CK247" s="85"/>
      <c r="CL247" s="85"/>
      <c r="CM247" s="85"/>
      <c r="CN247" s="85"/>
      <c r="CO247" s="85"/>
      <c r="CP247" s="85"/>
      <c r="CQ247" s="85"/>
      <c r="CR247" s="85"/>
    </row>
    <row r="248" spans="59:96">
      <c r="BG248" s="85"/>
      <c r="BH248" s="85"/>
      <c r="BI248" s="85"/>
      <c r="BJ248" s="85"/>
      <c r="BK248" s="85"/>
      <c r="BL248" s="85"/>
      <c r="BM248" s="85"/>
      <c r="BN248" s="85"/>
      <c r="BO248" s="85"/>
      <c r="BP248" s="85"/>
      <c r="BQ248" s="85"/>
      <c r="BR248" s="85"/>
      <c r="BS248" s="85"/>
      <c r="BT248" s="85"/>
      <c r="BU248" s="85"/>
      <c r="BV248" s="85"/>
      <c r="BW248" s="85"/>
      <c r="BX248" s="85"/>
      <c r="BY248" s="85"/>
      <c r="BZ248" s="85"/>
      <c r="CA248" s="85"/>
      <c r="CB248" s="85"/>
      <c r="CC248" s="85"/>
      <c r="CD248" s="85"/>
      <c r="CE248" s="85"/>
      <c r="CF248" s="85"/>
      <c r="CG248" s="85"/>
      <c r="CH248" s="85"/>
      <c r="CI248" s="85"/>
      <c r="CJ248" s="85"/>
      <c r="CK248" s="85"/>
      <c r="CL248" s="85"/>
      <c r="CM248" s="85"/>
      <c r="CN248" s="85"/>
      <c r="CO248" s="85"/>
      <c r="CP248" s="85"/>
      <c r="CQ248" s="85"/>
      <c r="CR248" s="85"/>
    </row>
    <row r="249" spans="59:96">
      <c r="BG249" s="85"/>
      <c r="BH249" s="85"/>
      <c r="BI249" s="85"/>
      <c r="BJ249" s="85"/>
      <c r="BK249" s="85"/>
      <c r="BL249" s="85"/>
      <c r="BM249" s="85"/>
      <c r="BN249" s="85"/>
      <c r="BO249" s="85"/>
      <c r="BP249" s="85"/>
      <c r="BQ249" s="85"/>
      <c r="BR249" s="85"/>
      <c r="BS249" s="85"/>
      <c r="BT249" s="85"/>
      <c r="BU249" s="85"/>
      <c r="BV249" s="85"/>
      <c r="BW249" s="85"/>
      <c r="BX249" s="85"/>
      <c r="BY249" s="85"/>
      <c r="BZ249" s="85"/>
      <c r="CA249" s="85"/>
      <c r="CB249" s="85"/>
      <c r="CC249" s="85"/>
      <c r="CD249" s="85"/>
      <c r="CE249" s="85"/>
      <c r="CF249" s="85"/>
      <c r="CG249" s="85"/>
      <c r="CH249" s="85"/>
      <c r="CI249" s="85"/>
      <c r="CJ249" s="85"/>
      <c r="CK249" s="85"/>
      <c r="CL249" s="85"/>
      <c r="CM249" s="85"/>
      <c r="CN249" s="85"/>
      <c r="CO249" s="85"/>
      <c r="CP249" s="85"/>
      <c r="CQ249" s="85"/>
      <c r="CR249" s="85"/>
    </row>
    <row r="250" spans="59:96">
      <c r="BG250" s="85"/>
      <c r="BH250" s="85"/>
      <c r="BI250" s="85"/>
      <c r="BJ250" s="85"/>
      <c r="BK250" s="85"/>
      <c r="BL250" s="85"/>
      <c r="BM250" s="85"/>
      <c r="BN250" s="85"/>
      <c r="BO250" s="85"/>
      <c r="BP250" s="85"/>
      <c r="BQ250" s="85"/>
      <c r="BR250" s="85"/>
      <c r="BS250" s="85"/>
      <c r="BT250" s="85"/>
      <c r="BU250" s="85"/>
      <c r="BV250" s="85"/>
      <c r="BW250" s="85"/>
      <c r="BX250" s="85"/>
      <c r="BY250" s="85"/>
      <c r="BZ250" s="85"/>
      <c r="CA250" s="85"/>
      <c r="CB250" s="85"/>
      <c r="CC250" s="85"/>
      <c r="CD250" s="85"/>
      <c r="CE250" s="85"/>
      <c r="CF250" s="85"/>
      <c r="CG250" s="85"/>
      <c r="CH250" s="85"/>
      <c r="CI250" s="85"/>
      <c r="CJ250" s="85"/>
      <c r="CK250" s="85"/>
      <c r="CL250" s="85"/>
      <c r="CM250" s="85"/>
      <c r="CN250" s="85"/>
      <c r="CO250" s="85"/>
      <c r="CP250" s="85"/>
      <c r="CQ250" s="85"/>
      <c r="CR250" s="85"/>
    </row>
    <row r="251" spans="59:96">
      <c r="BG251" s="85"/>
      <c r="BH251" s="85"/>
      <c r="BI251" s="85"/>
      <c r="BJ251" s="85"/>
      <c r="BK251" s="85"/>
      <c r="BL251" s="85"/>
      <c r="BM251" s="85"/>
      <c r="BN251" s="85"/>
      <c r="BO251" s="85"/>
      <c r="BP251" s="85"/>
      <c r="BQ251" s="85"/>
      <c r="BR251" s="85"/>
      <c r="BS251" s="85"/>
      <c r="BT251" s="85"/>
      <c r="BU251" s="85"/>
      <c r="BV251" s="85"/>
      <c r="BW251" s="85"/>
      <c r="BX251" s="85"/>
      <c r="BY251" s="85"/>
      <c r="BZ251" s="85"/>
      <c r="CA251" s="85"/>
      <c r="CB251" s="85"/>
      <c r="CC251" s="85"/>
      <c r="CD251" s="85"/>
      <c r="CE251" s="85"/>
      <c r="CF251" s="85"/>
      <c r="CG251" s="85"/>
      <c r="CH251" s="85"/>
      <c r="CI251" s="85"/>
      <c r="CJ251" s="85"/>
      <c r="CK251" s="85"/>
      <c r="CL251" s="85"/>
      <c r="CM251" s="85"/>
      <c r="CN251" s="85"/>
      <c r="CO251" s="85"/>
      <c r="CP251" s="85"/>
      <c r="CQ251" s="85"/>
      <c r="CR251" s="85"/>
    </row>
    <row r="252" spans="59:96">
      <c r="BG252" s="85"/>
      <c r="BH252" s="85"/>
      <c r="BI252" s="85"/>
      <c r="BJ252" s="85"/>
      <c r="BK252" s="85"/>
      <c r="BL252" s="85"/>
      <c r="BM252" s="85"/>
      <c r="BN252" s="85"/>
      <c r="BO252" s="85"/>
      <c r="BP252" s="85"/>
      <c r="BQ252" s="85"/>
      <c r="BR252" s="85"/>
      <c r="BS252" s="85"/>
      <c r="BT252" s="85"/>
      <c r="BU252" s="85"/>
      <c r="BV252" s="85"/>
      <c r="BW252" s="85"/>
      <c r="BX252" s="85"/>
      <c r="BY252" s="85"/>
      <c r="BZ252" s="85"/>
      <c r="CA252" s="85"/>
      <c r="CB252" s="85"/>
      <c r="CC252" s="85"/>
      <c r="CD252" s="85"/>
      <c r="CE252" s="85"/>
      <c r="CF252" s="85"/>
      <c r="CG252" s="85"/>
      <c r="CH252" s="85"/>
      <c r="CI252" s="85"/>
      <c r="CJ252" s="85"/>
      <c r="CK252" s="85"/>
      <c r="CL252" s="85"/>
      <c r="CM252" s="85"/>
      <c r="CN252" s="85"/>
      <c r="CO252" s="85"/>
      <c r="CP252" s="85"/>
      <c r="CQ252" s="85"/>
      <c r="CR252" s="85"/>
    </row>
    <row r="253" spans="59:96">
      <c r="BG253" s="85"/>
      <c r="BH253" s="85"/>
      <c r="BI253" s="85"/>
      <c r="BJ253" s="85"/>
      <c r="BK253" s="85"/>
      <c r="BL253" s="85"/>
      <c r="BM253" s="85"/>
      <c r="BN253" s="85"/>
      <c r="BO253" s="85"/>
      <c r="BP253" s="85"/>
      <c r="BQ253" s="85"/>
      <c r="BR253" s="85"/>
      <c r="BS253" s="85"/>
      <c r="BT253" s="85"/>
      <c r="BU253" s="85"/>
      <c r="BV253" s="85"/>
      <c r="BW253" s="85"/>
      <c r="BX253" s="85"/>
      <c r="BY253" s="85"/>
      <c r="BZ253" s="85"/>
      <c r="CA253" s="85"/>
      <c r="CB253" s="85"/>
      <c r="CC253" s="85"/>
      <c r="CD253" s="85"/>
      <c r="CE253" s="85"/>
      <c r="CF253" s="85"/>
      <c r="CG253" s="85"/>
      <c r="CH253" s="85"/>
      <c r="CI253" s="85"/>
      <c r="CJ253" s="85"/>
      <c r="CK253" s="85"/>
      <c r="CL253" s="85"/>
      <c r="CM253" s="85"/>
      <c r="CN253" s="85"/>
      <c r="CO253" s="85"/>
      <c r="CP253" s="85"/>
      <c r="CQ253" s="85"/>
      <c r="CR253" s="85"/>
    </row>
    <row r="254" spans="59:96">
      <c r="BG254" s="85"/>
      <c r="BH254" s="85"/>
      <c r="BI254" s="85"/>
      <c r="BJ254" s="85"/>
      <c r="BK254" s="85"/>
      <c r="BL254" s="85"/>
      <c r="BM254" s="85"/>
      <c r="BN254" s="85"/>
      <c r="BO254" s="85"/>
      <c r="BP254" s="85"/>
      <c r="BQ254" s="85"/>
      <c r="BR254" s="85"/>
      <c r="BS254" s="85"/>
      <c r="BT254" s="85"/>
      <c r="BU254" s="85"/>
      <c r="BV254" s="85"/>
      <c r="BW254" s="85"/>
      <c r="BX254" s="85"/>
      <c r="BY254" s="85"/>
      <c r="BZ254" s="85"/>
      <c r="CA254" s="85"/>
      <c r="CB254" s="85"/>
      <c r="CC254" s="85"/>
      <c r="CD254" s="85"/>
      <c r="CE254" s="85"/>
      <c r="CF254" s="85"/>
      <c r="CG254" s="85"/>
      <c r="CH254" s="85"/>
      <c r="CI254" s="85"/>
      <c r="CJ254" s="85"/>
      <c r="CK254" s="85"/>
      <c r="CL254" s="85"/>
      <c r="CM254" s="85"/>
      <c r="CN254" s="85"/>
      <c r="CO254" s="85"/>
      <c r="CP254" s="85"/>
      <c r="CQ254" s="85"/>
      <c r="CR254" s="85"/>
    </row>
    <row r="255" spans="59:96">
      <c r="BG255" s="85"/>
      <c r="BH255" s="85"/>
      <c r="BI255" s="85"/>
      <c r="BJ255" s="85"/>
      <c r="BK255" s="85"/>
      <c r="BL255" s="85"/>
      <c r="BM255" s="85"/>
      <c r="BN255" s="85"/>
      <c r="BO255" s="85"/>
      <c r="BP255" s="85"/>
      <c r="BQ255" s="85"/>
      <c r="BR255" s="85"/>
      <c r="BS255" s="85"/>
      <c r="BT255" s="85"/>
      <c r="BU255" s="85"/>
      <c r="BV255" s="85"/>
      <c r="BW255" s="85"/>
      <c r="BX255" s="85"/>
      <c r="BY255" s="85"/>
      <c r="BZ255" s="85"/>
      <c r="CA255" s="85"/>
      <c r="CB255" s="85"/>
      <c r="CC255" s="85"/>
      <c r="CD255" s="85"/>
      <c r="CE255" s="85"/>
      <c r="CF255" s="85"/>
      <c r="CG255" s="85"/>
      <c r="CH255" s="85"/>
      <c r="CI255" s="85"/>
      <c r="CJ255" s="85"/>
      <c r="CK255" s="85"/>
      <c r="CL255" s="85"/>
      <c r="CM255" s="85"/>
      <c r="CN255" s="85"/>
      <c r="CO255" s="85"/>
      <c r="CP255" s="85"/>
      <c r="CQ255" s="85"/>
      <c r="CR255" s="85"/>
    </row>
    <row r="256" spans="59:96">
      <c r="BG256" s="85"/>
      <c r="BH256" s="85"/>
      <c r="BI256" s="85"/>
      <c r="BJ256" s="85"/>
      <c r="BK256" s="85"/>
      <c r="BL256" s="85"/>
      <c r="BM256" s="85"/>
      <c r="BN256" s="85"/>
      <c r="BO256" s="85"/>
      <c r="BP256" s="85"/>
      <c r="BQ256" s="85"/>
      <c r="BR256" s="85"/>
      <c r="BS256" s="85"/>
      <c r="BT256" s="85"/>
      <c r="BU256" s="85"/>
      <c r="BV256" s="85"/>
      <c r="BW256" s="85"/>
      <c r="BX256" s="85"/>
      <c r="BY256" s="85"/>
      <c r="BZ256" s="85"/>
      <c r="CA256" s="85"/>
      <c r="CB256" s="85"/>
      <c r="CC256" s="85"/>
      <c r="CD256" s="85"/>
      <c r="CE256" s="85"/>
      <c r="CF256" s="85"/>
      <c r="CG256" s="85"/>
      <c r="CH256" s="85"/>
      <c r="CI256" s="85"/>
      <c r="CJ256" s="85"/>
      <c r="CK256" s="85"/>
      <c r="CL256" s="85"/>
      <c r="CM256" s="85"/>
      <c r="CN256" s="85"/>
      <c r="CO256" s="85"/>
      <c r="CP256" s="85"/>
      <c r="CQ256" s="85"/>
      <c r="CR256" s="85"/>
    </row>
    <row r="257" spans="59:96">
      <c r="BG257" s="85"/>
      <c r="BH257" s="85"/>
      <c r="BI257" s="85"/>
      <c r="BJ257" s="85"/>
      <c r="BK257" s="85"/>
      <c r="BL257" s="85"/>
      <c r="BM257" s="85"/>
      <c r="BN257" s="85"/>
      <c r="BO257" s="85"/>
      <c r="BP257" s="85"/>
      <c r="BQ257" s="85"/>
      <c r="BR257" s="85"/>
      <c r="BS257" s="85"/>
      <c r="BT257" s="85"/>
      <c r="BU257" s="85"/>
      <c r="BV257" s="85"/>
      <c r="BW257" s="85"/>
      <c r="BX257" s="85"/>
      <c r="BY257" s="85"/>
      <c r="BZ257" s="85"/>
      <c r="CA257" s="85"/>
      <c r="CB257" s="85"/>
      <c r="CC257" s="85"/>
      <c r="CD257" s="85"/>
      <c r="CE257" s="85"/>
      <c r="CF257" s="85"/>
      <c r="CG257" s="85"/>
      <c r="CH257" s="85"/>
      <c r="CI257" s="85"/>
      <c r="CJ257" s="85"/>
      <c r="CK257" s="85"/>
      <c r="CL257" s="85"/>
      <c r="CM257" s="85"/>
      <c r="CN257" s="85"/>
      <c r="CO257" s="85"/>
      <c r="CP257" s="85"/>
      <c r="CQ257" s="85"/>
      <c r="CR257" s="85"/>
    </row>
    <row r="258" spans="59:96">
      <c r="BG258" s="85"/>
      <c r="BH258" s="85"/>
      <c r="BI258" s="85"/>
      <c r="BJ258" s="85"/>
      <c r="BK258" s="85"/>
      <c r="BL258" s="85"/>
      <c r="BM258" s="85"/>
      <c r="BN258" s="85"/>
      <c r="BO258" s="85"/>
      <c r="BP258" s="85"/>
      <c r="BQ258" s="85"/>
      <c r="BR258" s="85"/>
      <c r="BS258" s="85"/>
      <c r="BT258" s="85"/>
      <c r="BU258" s="85"/>
      <c r="BV258" s="85"/>
      <c r="BW258" s="85"/>
      <c r="BX258" s="85"/>
      <c r="BY258" s="85"/>
      <c r="BZ258" s="85"/>
      <c r="CA258" s="85"/>
      <c r="CB258" s="85"/>
      <c r="CC258" s="85"/>
      <c r="CD258" s="85"/>
      <c r="CE258" s="85"/>
      <c r="CF258" s="85"/>
      <c r="CG258" s="85"/>
      <c r="CH258" s="85"/>
      <c r="CI258" s="85"/>
      <c r="CJ258" s="85"/>
      <c r="CK258" s="85"/>
      <c r="CL258" s="85"/>
      <c r="CM258" s="85"/>
      <c r="CN258" s="85"/>
      <c r="CO258" s="85"/>
      <c r="CP258" s="85"/>
      <c r="CQ258" s="85"/>
      <c r="CR258" s="85"/>
    </row>
    <row r="259" spans="59:96">
      <c r="BG259" s="85"/>
      <c r="BH259" s="85"/>
      <c r="BI259" s="85"/>
      <c r="BJ259" s="85"/>
      <c r="BK259" s="85"/>
      <c r="BL259" s="85"/>
      <c r="BM259" s="85"/>
      <c r="BN259" s="85"/>
      <c r="BO259" s="85"/>
      <c r="BP259" s="85"/>
      <c r="BQ259" s="85"/>
      <c r="BR259" s="85"/>
      <c r="BS259" s="85"/>
      <c r="BT259" s="85"/>
      <c r="BU259" s="85"/>
      <c r="BV259" s="85"/>
      <c r="BW259" s="85"/>
      <c r="BX259" s="85"/>
      <c r="BY259" s="85"/>
      <c r="BZ259" s="85"/>
      <c r="CA259" s="85"/>
      <c r="CB259" s="85"/>
      <c r="CC259" s="85"/>
      <c r="CD259" s="85"/>
      <c r="CE259" s="85"/>
      <c r="CF259" s="85"/>
      <c r="CG259" s="85"/>
      <c r="CH259" s="85"/>
      <c r="CI259" s="85"/>
      <c r="CJ259" s="85"/>
      <c r="CK259" s="85"/>
      <c r="CL259" s="85"/>
      <c r="CM259" s="85"/>
      <c r="CN259" s="85"/>
      <c r="CO259" s="85"/>
      <c r="CP259" s="85"/>
      <c r="CQ259" s="85"/>
      <c r="CR259" s="85"/>
    </row>
    <row r="260" spans="59:96">
      <c r="BG260" s="85"/>
      <c r="BH260" s="85"/>
      <c r="BI260" s="85"/>
      <c r="BJ260" s="85"/>
      <c r="BK260" s="85"/>
      <c r="BL260" s="85"/>
      <c r="BM260" s="85"/>
      <c r="BN260" s="85"/>
      <c r="BO260" s="85"/>
      <c r="BP260" s="85"/>
      <c r="BQ260" s="85"/>
      <c r="BR260" s="85"/>
      <c r="BS260" s="85"/>
      <c r="BT260" s="85"/>
      <c r="BU260" s="85"/>
      <c r="BV260" s="85"/>
      <c r="BW260" s="85"/>
      <c r="BX260" s="85"/>
      <c r="BY260" s="85"/>
      <c r="BZ260" s="85"/>
      <c r="CA260" s="85"/>
      <c r="CB260" s="85"/>
      <c r="CC260" s="85"/>
      <c r="CD260" s="85"/>
      <c r="CE260" s="85"/>
      <c r="CF260" s="85"/>
      <c r="CG260" s="85"/>
      <c r="CH260" s="85"/>
      <c r="CI260" s="85"/>
      <c r="CJ260" s="85"/>
      <c r="CK260" s="85"/>
      <c r="CL260" s="85"/>
      <c r="CM260" s="85"/>
      <c r="CN260" s="85"/>
      <c r="CO260" s="85"/>
      <c r="CP260" s="85"/>
      <c r="CQ260" s="85"/>
      <c r="CR260" s="85"/>
    </row>
    <row r="261" spans="59:96">
      <c r="BG261" s="85"/>
      <c r="BH261" s="85"/>
      <c r="BI261" s="85"/>
      <c r="BJ261" s="85"/>
      <c r="BK261" s="85"/>
      <c r="BL261" s="85"/>
      <c r="BM261" s="85"/>
      <c r="BN261" s="85"/>
      <c r="BO261" s="85"/>
      <c r="BP261" s="85"/>
      <c r="BQ261" s="85"/>
      <c r="BR261" s="85"/>
      <c r="BS261" s="85"/>
      <c r="BT261" s="85"/>
      <c r="BU261" s="85"/>
      <c r="BV261" s="85"/>
      <c r="BW261" s="85"/>
      <c r="BX261" s="85"/>
      <c r="BY261" s="85"/>
      <c r="BZ261" s="85"/>
      <c r="CA261" s="85"/>
      <c r="CB261" s="85"/>
      <c r="CC261" s="85"/>
      <c r="CD261" s="85"/>
      <c r="CE261" s="85"/>
      <c r="CF261" s="85"/>
      <c r="CG261" s="85"/>
      <c r="CH261" s="85"/>
      <c r="CI261" s="85"/>
      <c r="CJ261" s="85"/>
      <c r="CK261" s="85"/>
      <c r="CL261" s="85"/>
      <c r="CM261" s="85"/>
      <c r="CN261" s="85"/>
      <c r="CO261" s="85"/>
      <c r="CP261" s="85"/>
      <c r="CQ261" s="85"/>
      <c r="CR261" s="85"/>
    </row>
    <row r="262" spans="59:96">
      <c r="BG262" s="85"/>
      <c r="BH262" s="85"/>
      <c r="BI262" s="85"/>
      <c r="BJ262" s="85"/>
      <c r="BK262" s="85"/>
      <c r="BL262" s="85"/>
      <c r="BM262" s="85"/>
      <c r="BN262" s="85"/>
      <c r="BO262" s="85"/>
      <c r="BP262" s="85"/>
      <c r="BQ262" s="85"/>
      <c r="BR262" s="85"/>
      <c r="BS262" s="85"/>
      <c r="BT262" s="85"/>
      <c r="BU262" s="85"/>
      <c r="BV262" s="85"/>
      <c r="BW262" s="85"/>
      <c r="BX262" s="85"/>
      <c r="BY262" s="85"/>
      <c r="BZ262" s="85"/>
      <c r="CA262" s="85"/>
      <c r="CB262" s="85"/>
      <c r="CC262" s="85"/>
      <c r="CD262" s="85"/>
      <c r="CE262" s="85"/>
      <c r="CF262" s="85"/>
      <c r="CG262" s="85"/>
      <c r="CH262" s="85"/>
      <c r="CI262" s="85"/>
      <c r="CJ262" s="85"/>
      <c r="CK262" s="85"/>
      <c r="CL262" s="85"/>
      <c r="CM262" s="85"/>
      <c r="CN262" s="85"/>
      <c r="CO262" s="85"/>
      <c r="CP262" s="85"/>
      <c r="CQ262" s="85"/>
      <c r="CR262" s="85"/>
    </row>
    <row r="263" spans="59:96">
      <c r="BG263" s="85"/>
      <c r="BH263" s="85"/>
      <c r="BI263" s="85"/>
      <c r="BJ263" s="85"/>
      <c r="BK263" s="85"/>
      <c r="BL263" s="85"/>
      <c r="BM263" s="85"/>
      <c r="BN263" s="85"/>
      <c r="BO263" s="85"/>
      <c r="BP263" s="85"/>
      <c r="BQ263" s="85"/>
      <c r="BR263" s="85"/>
      <c r="BS263" s="85"/>
      <c r="BT263" s="85"/>
      <c r="BU263" s="85"/>
      <c r="BV263" s="85"/>
      <c r="BW263" s="85"/>
      <c r="BX263" s="85"/>
      <c r="BY263" s="85"/>
      <c r="BZ263" s="85"/>
      <c r="CA263" s="85"/>
      <c r="CB263" s="85"/>
      <c r="CC263" s="85"/>
      <c r="CD263" s="85"/>
      <c r="CE263" s="85"/>
      <c r="CF263" s="85"/>
      <c r="CG263" s="85"/>
      <c r="CH263" s="85"/>
      <c r="CI263" s="85"/>
      <c r="CJ263" s="85"/>
      <c r="CK263" s="85"/>
      <c r="CL263" s="85"/>
      <c r="CM263" s="85"/>
      <c r="CN263" s="85"/>
      <c r="CO263" s="85"/>
      <c r="CP263" s="85"/>
      <c r="CQ263" s="85"/>
      <c r="CR263" s="85"/>
    </row>
    <row r="264" spans="59:96">
      <c r="BG264" s="85"/>
      <c r="BH264" s="85"/>
      <c r="BI264" s="85"/>
      <c r="BJ264" s="85"/>
      <c r="BK264" s="85"/>
      <c r="BL264" s="85"/>
      <c r="BM264" s="85"/>
      <c r="BN264" s="85"/>
      <c r="BO264" s="85"/>
      <c r="BP264" s="85"/>
      <c r="BQ264" s="85"/>
      <c r="BR264" s="85"/>
      <c r="BS264" s="85"/>
      <c r="BT264" s="85"/>
      <c r="BU264" s="85"/>
      <c r="BV264" s="85"/>
      <c r="BW264" s="85"/>
      <c r="BX264" s="85"/>
      <c r="BY264" s="85"/>
      <c r="BZ264" s="85"/>
      <c r="CA264" s="85"/>
      <c r="CB264" s="85"/>
      <c r="CC264" s="85"/>
      <c r="CD264" s="85"/>
      <c r="CE264" s="85"/>
      <c r="CF264" s="85"/>
      <c r="CG264" s="85"/>
      <c r="CH264" s="85"/>
      <c r="CI264" s="85"/>
      <c r="CJ264" s="85"/>
      <c r="CK264" s="85"/>
      <c r="CL264" s="85"/>
      <c r="CM264" s="85"/>
      <c r="CN264" s="85"/>
      <c r="CO264" s="85"/>
      <c r="CP264" s="85"/>
      <c r="CQ264" s="85"/>
      <c r="CR264" s="85"/>
    </row>
    <row r="265" spans="59:96">
      <c r="BG265" s="85"/>
      <c r="BH265" s="85"/>
      <c r="BI265" s="85"/>
      <c r="BJ265" s="85"/>
      <c r="BK265" s="85"/>
      <c r="BL265" s="85"/>
      <c r="BM265" s="85"/>
      <c r="BN265" s="85"/>
      <c r="BO265" s="85"/>
      <c r="BP265" s="85"/>
      <c r="BQ265" s="85"/>
      <c r="BR265" s="85"/>
      <c r="BS265" s="85"/>
      <c r="BT265" s="85"/>
      <c r="BU265" s="85"/>
      <c r="BV265" s="85"/>
      <c r="BW265" s="85"/>
      <c r="BX265" s="85"/>
      <c r="BY265" s="85"/>
      <c r="BZ265" s="85"/>
      <c r="CA265" s="85"/>
      <c r="CB265" s="85"/>
      <c r="CC265" s="85"/>
      <c r="CD265" s="85"/>
      <c r="CE265" s="85"/>
      <c r="CF265" s="85"/>
      <c r="CG265" s="85"/>
      <c r="CH265" s="85"/>
      <c r="CI265" s="85"/>
      <c r="CJ265" s="85"/>
      <c r="CK265" s="85"/>
      <c r="CL265" s="85"/>
      <c r="CM265" s="85"/>
      <c r="CN265" s="85"/>
      <c r="CO265" s="85"/>
      <c r="CP265" s="85"/>
      <c r="CQ265" s="85"/>
      <c r="CR265" s="85"/>
    </row>
    <row r="266" spans="59:96">
      <c r="BG266" s="85"/>
      <c r="BH266" s="85"/>
      <c r="BI266" s="85"/>
      <c r="BJ266" s="85"/>
      <c r="BK266" s="85"/>
      <c r="BL266" s="85"/>
      <c r="BM266" s="85"/>
      <c r="BN266" s="85"/>
      <c r="BO266" s="85"/>
      <c r="BP266" s="85"/>
      <c r="BQ266" s="85"/>
      <c r="BR266" s="85"/>
      <c r="BS266" s="85"/>
      <c r="BT266" s="85"/>
      <c r="BU266" s="85"/>
      <c r="BV266" s="85"/>
      <c r="BW266" s="85"/>
      <c r="BX266" s="85"/>
      <c r="BY266" s="85"/>
      <c r="BZ266" s="85"/>
      <c r="CA266" s="85"/>
      <c r="CB266" s="85"/>
      <c r="CC266" s="85"/>
      <c r="CD266" s="85"/>
      <c r="CE266" s="85"/>
      <c r="CF266" s="85"/>
      <c r="CG266" s="85"/>
      <c r="CH266" s="85"/>
      <c r="CI266" s="85"/>
      <c r="CJ266" s="85"/>
      <c r="CK266" s="85"/>
      <c r="CL266" s="85"/>
      <c r="CM266" s="85"/>
      <c r="CN266" s="85"/>
      <c r="CO266" s="85"/>
      <c r="CP266" s="85"/>
      <c r="CQ266" s="85"/>
      <c r="CR266" s="85"/>
    </row>
    <row r="267" spans="59:96">
      <c r="BG267" s="85"/>
      <c r="BH267" s="85"/>
      <c r="BI267" s="85"/>
      <c r="BJ267" s="85"/>
      <c r="BK267" s="85"/>
      <c r="BL267" s="85"/>
      <c r="BM267" s="85"/>
      <c r="BN267" s="85"/>
      <c r="BO267" s="85"/>
      <c r="BP267" s="85"/>
      <c r="BQ267" s="85"/>
      <c r="BR267" s="85"/>
      <c r="BS267" s="85"/>
      <c r="BT267" s="85"/>
      <c r="BU267" s="85"/>
      <c r="BV267" s="85"/>
      <c r="BW267" s="85"/>
      <c r="BX267" s="85"/>
      <c r="BY267" s="85"/>
      <c r="BZ267" s="85"/>
      <c r="CA267" s="85"/>
      <c r="CB267" s="85"/>
      <c r="CC267" s="85"/>
      <c r="CD267" s="85"/>
      <c r="CE267" s="85"/>
      <c r="CF267" s="85"/>
      <c r="CG267" s="85"/>
      <c r="CH267" s="85"/>
      <c r="CI267" s="85"/>
      <c r="CJ267" s="85"/>
      <c r="CK267" s="85"/>
      <c r="CL267" s="85"/>
      <c r="CM267" s="85"/>
      <c r="CN267" s="85"/>
      <c r="CO267" s="85"/>
      <c r="CP267" s="85"/>
      <c r="CQ267" s="85"/>
      <c r="CR267" s="85"/>
    </row>
    <row r="268" spans="59:96">
      <c r="BG268" s="85"/>
      <c r="BH268" s="85"/>
      <c r="BI268" s="85"/>
      <c r="BJ268" s="85"/>
      <c r="BK268" s="85"/>
      <c r="BL268" s="85"/>
      <c r="BM268" s="85"/>
      <c r="BN268" s="85"/>
      <c r="BO268" s="85"/>
      <c r="BP268" s="85"/>
      <c r="BQ268" s="85"/>
      <c r="BR268" s="85"/>
      <c r="BS268" s="85"/>
      <c r="BT268" s="85"/>
      <c r="BU268" s="85"/>
      <c r="BV268" s="85"/>
      <c r="BW268" s="85"/>
      <c r="BX268" s="85"/>
      <c r="BY268" s="85"/>
      <c r="BZ268" s="85"/>
      <c r="CA268" s="85"/>
      <c r="CB268" s="85"/>
      <c r="CC268" s="85"/>
      <c r="CD268" s="85"/>
      <c r="CE268" s="85"/>
      <c r="CF268" s="85"/>
      <c r="CG268" s="85"/>
      <c r="CH268" s="85"/>
      <c r="CI268" s="85"/>
      <c r="CJ268" s="85"/>
      <c r="CK268" s="85"/>
      <c r="CL268" s="85"/>
      <c r="CM268" s="85"/>
      <c r="CN268" s="85"/>
      <c r="CO268" s="85"/>
      <c r="CP268" s="85"/>
      <c r="CQ268" s="85"/>
      <c r="CR268" s="85"/>
    </row>
    <row r="269" spans="59:96">
      <c r="BG269" s="85"/>
      <c r="BH269" s="85"/>
      <c r="BI269" s="85"/>
      <c r="BJ269" s="85"/>
      <c r="BK269" s="85"/>
      <c r="BL269" s="85"/>
      <c r="BM269" s="85"/>
      <c r="BN269" s="85"/>
      <c r="BO269" s="85"/>
      <c r="BP269" s="85"/>
      <c r="BQ269" s="85"/>
      <c r="BR269" s="85"/>
      <c r="BS269" s="85"/>
      <c r="BT269" s="85"/>
      <c r="BU269" s="85"/>
      <c r="BV269" s="85"/>
      <c r="BW269" s="85"/>
      <c r="BX269" s="85"/>
      <c r="BY269" s="85"/>
      <c r="BZ269" s="85"/>
      <c r="CA269" s="85"/>
      <c r="CB269" s="85"/>
      <c r="CC269" s="85"/>
      <c r="CD269" s="85"/>
      <c r="CE269" s="85"/>
      <c r="CF269" s="85"/>
      <c r="CG269" s="85"/>
      <c r="CH269" s="85"/>
      <c r="CI269" s="85"/>
      <c r="CJ269" s="85"/>
      <c r="CK269" s="85"/>
      <c r="CL269" s="85"/>
      <c r="CM269" s="85"/>
      <c r="CN269" s="85"/>
      <c r="CO269" s="85"/>
      <c r="CP269" s="85"/>
      <c r="CQ269" s="85"/>
      <c r="CR269" s="85"/>
    </row>
    <row r="270" spans="59:96">
      <c r="BG270" s="85"/>
      <c r="BH270" s="85"/>
      <c r="BI270" s="85"/>
      <c r="BJ270" s="85"/>
      <c r="BK270" s="85"/>
      <c r="BL270" s="85"/>
      <c r="BM270" s="85"/>
      <c r="BN270" s="85"/>
      <c r="BO270" s="85"/>
      <c r="BP270" s="85"/>
      <c r="BQ270" s="85"/>
      <c r="BR270" s="85"/>
      <c r="BS270" s="85"/>
      <c r="BT270" s="85"/>
      <c r="BU270" s="85"/>
      <c r="BV270" s="85"/>
      <c r="BW270" s="85"/>
      <c r="BX270" s="85"/>
      <c r="BY270" s="85"/>
      <c r="BZ270" s="85"/>
      <c r="CA270" s="85"/>
      <c r="CB270" s="85"/>
      <c r="CC270" s="85"/>
      <c r="CD270" s="85"/>
      <c r="CE270" s="85"/>
      <c r="CF270" s="85"/>
      <c r="CG270" s="85"/>
      <c r="CH270" s="85"/>
      <c r="CI270" s="85"/>
      <c r="CJ270" s="85"/>
      <c r="CK270" s="85"/>
      <c r="CL270" s="85"/>
      <c r="CM270" s="85"/>
      <c r="CN270" s="85"/>
      <c r="CO270" s="85"/>
      <c r="CP270" s="85"/>
      <c r="CQ270" s="85"/>
      <c r="CR270" s="85"/>
    </row>
    <row r="271" spans="59:96">
      <c r="BG271" s="85"/>
      <c r="BH271" s="85"/>
      <c r="BI271" s="85"/>
      <c r="BJ271" s="85"/>
      <c r="BK271" s="85"/>
      <c r="BL271" s="85"/>
      <c r="BM271" s="85"/>
      <c r="BN271" s="85"/>
      <c r="BO271" s="85"/>
      <c r="BP271" s="85"/>
      <c r="BQ271" s="85"/>
      <c r="BR271" s="85"/>
      <c r="BS271" s="85"/>
      <c r="BT271" s="85"/>
      <c r="BU271" s="85"/>
      <c r="BV271" s="85"/>
      <c r="BW271" s="85"/>
      <c r="BX271" s="85"/>
      <c r="BY271" s="85"/>
      <c r="BZ271" s="85"/>
      <c r="CA271" s="85"/>
      <c r="CB271" s="85"/>
      <c r="CC271" s="85"/>
      <c r="CD271" s="85"/>
      <c r="CE271" s="85"/>
      <c r="CF271" s="85"/>
      <c r="CG271" s="85"/>
      <c r="CH271" s="85"/>
      <c r="CI271" s="85"/>
      <c r="CJ271" s="85"/>
      <c r="CK271" s="85"/>
      <c r="CL271" s="85"/>
      <c r="CM271" s="85"/>
      <c r="CN271" s="85"/>
      <c r="CO271" s="85"/>
      <c r="CP271" s="85"/>
      <c r="CQ271" s="85"/>
      <c r="CR271" s="85"/>
    </row>
    <row r="272" spans="59:96">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row>
    <row r="273" spans="59:96">
      <c r="BG273" s="85"/>
      <c r="BH273" s="85"/>
      <c r="BI273" s="85"/>
      <c r="BJ273" s="85"/>
      <c r="BK273" s="85"/>
      <c r="BL273" s="85"/>
      <c r="BM273" s="85"/>
      <c r="BN273" s="85"/>
      <c r="BO273" s="85"/>
      <c r="BP273" s="85"/>
      <c r="BQ273" s="85"/>
      <c r="BR273" s="85"/>
      <c r="BS273" s="85"/>
      <c r="BT273" s="85"/>
      <c r="BU273" s="85"/>
      <c r="BV273" s="85"/>
      <c r="BW273" s="85"/>
      <c r="BX273" s="85"/>
      <c r="BY273" s="85"/>
      <c r="BZ273" s="85"/>
      <c r="CA273" s="85"/>
      <c r="CB273" s="85"/>
      <c r="CC273" s="85"/>
      <c r="CD273" s="85"/>
      <c r="CE273" s="85"/>
      <c r="CF273" s="85"/>
      <c r="CG273" s="85"/>
      <c r="CH273" s="85"/>
      <c r="CI273" s="85"/>
      <c r="CJ273" s="85"/>
      <c r="CK273" s="85"/>
      <c r="CL273" s="85"/>
      <c r="CM273" s="85"/>
      <c r="CN273" s="85"/>
      <c r="CO273" s="85"/>
      <c r="CP273" s="85"/>
      <c r="CQ273" s="85"/>
      <c r="CR273" s="85"/>
    </row>
    <row r="274" spans="59:96">
      <c r="BG274" s="85"/>
      <c r="BH274" s="85"/>
      <c r="BI274" s="85"/>
      <c r="BJ274" s="85"/>
      <c r="BK274" s="85"/>
      <c r="BL274" s="85"/>
      <c r="BM274" s="85"/>
      <c r="BN274" s="85"/>
      <c r="BO274" s="85"/>
      <c r="BP274" s="85"/>
      <c r="BQ274" s="85"/>
      <c r="BR274" s="85"/>
      <c r="BS274" s="85"/>
      <c r="BT274" s="85"/>
      <c r="BU274" s="85"/>
      <c r="BV274" s="85"/>
      <c r="BW274" s="85"/>
      <c r="BX274" s="85"/>
      <c r="BY274" s="85"/>
      <c r="BZ274" s="85"/>
      <c r="CA274" s="85"/>
      <c r="CB274" s="85"/>
      <c r="CC274" s="85"/>
      <c r="CD274" s="85"/>
      <c r="CE274" s="85"/>
      <c r="CF274" s="85"/>
      <c r="CG274" s="85"/>
      <c r="CH274" s="85"/>
      <c r="CI274" s="85"/>
      <c r="CJ274" s="85"/>
      <c r="CK274" s="85"/>
      <c r="CL274" s="85"/>
      <c r="CM274" s="85"/>
      <c r="CN274" s="85"/>
      <c r="CO274" s="85"/>
      <c r="CP274" s="85"/>
      <c r="CQ274" s="85"/>
      <c r="CR274" s="85"/>
    </row>
    <row r="275" spans="59:96">
      <c r="BG275" s="85"/>
      <c r="BH275" s="85"/>
      <c r="BI275" s="85"/>
      <c r="BJ275" s="85"/>
      <c r="BK275" s="85"/>
      <c r="BL275" s="85"/>
      <c r="BM275" s="85"/>
      <c r="BN275" s="85"/>
      <c r="BO275" s="85"/>
      <c r="BP275" s="85"/>
      <c r="BQ275" s="85"/>
      <c r="BR275" s="85"/>
      <c r="BS275" s="85"/>
      <c r="BT275" s="85"/>
      <c r="BU275" s="85"/>
      <c r="BV275" s="85"/>
      <c r="BW275" s="85"/>
      <c r="BX275" s="85"/>
      <c r="BY275" s="85"/>
      <c r="BZ275" s="85"/>
      <c r="CA275" s="85"/>
      <c r="CB275" s="85"/>
      <c r="CC275" s="85"/>
      <c r="CD275" s="85"/>
      <c r="CE275" s="85"/>
      <c r="CF275" s="85"/>
      <c r="CG275" s="85"/>
      <c r="CH275" s="85"/>
      <c r="CI275" s="85"/>
      <c r="CJ275" s="85"/>
      <c r="CK275" s="85"/>
      <c r="CL275" s="85"/>
      <c r="CM275" s="85"/>
      <c r="CN275" s="85"/>
      <c r="CO275" s="85"/>
      <c r="CP275" s="85"/>
      <c r="CQ275" s="85"/>
      <c r="CR275" s="85"/>
    </row>
    <row r="276" spans="59:96">
      <c r="BG276" s="85"/>
      <c r="BH276" s="85"/>
      <c r="BI276" s="85"/>
      <c r="BJ276" s="85"/>
      <c r="BK276" s="85"/>
      <c r="BL276" s="85"/>
      <c r="BM276" s="85"/>
      <c r="BN276" s="85"/>
      <c r="BO276" s="85"/>
      <c r="BP276" s="85"/>
      <c r="BQ276" s="85"/>
      <c r="BR276" s="85"/>
      <c r="BS276" s="85"/>
      <c r="BT276" s="85"/>
      <c r="BU276" s="85"/>
      <c r="BV276" s="85"/>
      <c r="BW276" s="85"/>
      <c r="BX276" s="85"/>
      <c r="BY276" s="85"/>
      <c r="BZ276" s="85"/>
      <c r="CA276" s="85"/>
      <c r="CB276" s="85"/>
      <c r="CC276" s="85"/>
      <c r="CD276" s="85"/>
      <c r="CE276" s="85"/>
      <c r="CF276" s="85"/>
      <c r="CG276" s="85"/>
      <c r="CH276" s="85"/>
      <c r="CI276" s="85"/>
      <c r="CJ276" s="85"/>
      <c r="CK276" s="85"/>
      <c r="CL276" s="85"/>
      <c r="CM276" s="85"/>
      <c r="CN276" s="85"/>
      <c r="CO276" s="85"/>
      <c r="CP276" s="85"/>
      <c r="CQ276" s="85"/>
      <c r="CR276" s="85"/>
    </row>
    <row r="277" spans="59:96">
      <c r="BG277" s="85"/>
      <c r="BH277" s="85"/>
      <c r="BI277" s="85"/>
      <c r="BJ277" s="85"/>
      <c r="BK277" s="85"/>
      <c r="BL277" s="85"/>
      <c r="BM277" s="85"/>
      <c r="BN277" s="85"/>
      <c r="BO277" s="85"/>
      <c r="BP277" s="85"/>
      <c r="BQ277" s="85"/>
      <c r="BR277" s="85"/>
      <c r="BS277" s="85"/>
      <c r="BT277" s="85"/>
      <c r="BU277" s="85"/>
      <c r="BV277" s="85"/>
      <c r="BW277" s="85"/>
      <c r="BX277" s="85"/>
      <c r="BY277" s="85"/>
      <c r="BZ277" s="85"/>
      <c r="CA277" s="85"/>
      <c r="CB277" s="85"/>
      <c r="CC277" s="85"/>
      <c r="CD277" s="85"/>
      <c r="CE277" s="85"/>
      <c r="CF277" s="85"/>
      <c r="CG277" s="85"/>
      <c r="CH277" s="85"/>
      <c r="CI277" s="85"/>
      <c r="CJ277" s="85"/>
      <c r="CK277" s="85"/>
      <c r="CL277" s="85"/>
      <c r="CM277" s="85"/>
      <c r="CN277" s="85"/>
      <c r="CO277" s="85"/>
      <c r="CP277" s="85"/>
      <c r="CQ277" s="85"/>
      <c r="CR277" s="85"/>
    </row>
    <row r="278" spans="59:96">
      <c r="BG278" s="85"/>
      <c r="BH278" s="85"/>
      <c r="BI278" s="85"/>
      <c r="BJ278" s="85"/>
      <c r="BK278" s="85"/>
      <c r="BL278" s="85"/>
      <c r="BM278" s="85"/>
      <c r="BN278" s="85"/>
      <c r="BO278" s="85"/>
      <c r="BP278" s="85"/>
      <c r="BQ278" s="85"/>
      <c r="BR278" s="85"/>
      <c r="BS278" s="85"/>
      <c r="BT278" s="85"/>
      <c r="BU278" s="85"/>
      <c r="BV278" s="85"/>
      <c r="BW278" s="85"/>
      <c r="BX278" s="85"/>
      <c r="BY278" s="85"/>
      <c r="BZ278" s="85"/>
      <c r="CA278" s="85"/>
      <c r="CB278" s="85"/>
      <c r="CC278" s="85"/>
      <c r="CD278" s="85"/>
      <c r="CE278" s="85"/>
      <c r="CF278" s="85"/>
      <c r="CG278" s="85"/>
      <c r="CH278" s="85"/>
      <c r="CI278" s="85"/>
      <c r="CJ278" s="85"/>
      <c r="CK278" s="85"/>
      <c r="CL278" s="85"/>
      <c r="CM278" s="85"/>
      <c r="CN278" s="85"/>
      <c r="CO278" s="85"/>
      <c r="CP278" s="85"/>
      <c r="CQ278" s="85"/>
      <c r="CR278" s="85"/>
    </row>
    <row r="279" spans="59:96">
      <c r="BG279" s="85"/>
      <c r="BH279" s="85"/>
      <c r="BI279" s="85"/>
      <c r="BJ279" s="85"/>
      <c r="BK279" s="85"/>
      <c r="BL279" s="85"/>
      <c r="BM279" s="85"/>
      <c r="BN279" s="85"/>
      <c r="BO279" s="85"/>
      <c r="BP279" s="85"/>
      <c r="BQ279" s="85"/>
      <c r="BR279" s="85"/>
      <c r="BS279" s="85"/>
      <c r="BT279" s="85"/>
      <c r="BU279" s="85"/>
      <c r="BV279" s="85"/>
      <c r="BW279" s="85"/>
      <c r="BX279" s="85"/>
      <c r="BY279" s="85"/>
      <c r="BZ279" s="85"/>
      <c r="CA279" s="85"/>
      <c r="CB279" s="85"/>
      <c r="CC279" s="85"/>
      <c r="CD279" s="85"/>
      <c r="CE279" s="85"/>
      <c r="CF279" s="85"/>
      <c r="CG279" s="85"/>
      <c r="CH279" s="85"/>
      <c r="CI279" s="85"/>
      <c r="CJ279" s="85"/>
      <c r="CK279" s="85"/>
      <c r="CL279" s="85"/>
      <c r="CM279" s="85"/>
      <c r="CN279" s="85"/>
      <c r="CO279" s="85"/>
      <c r="CP279" s="85"/>
      <c r="CQ279" s="85"/>
      <c r="CR279" s="85"/>
    </row>
    <row r="280" spans="59:96">
      <c r="BG280" s="85"/>
      <c r="BH280" s="85"/>
      <c r="BI280" s="85"/>
      <c r="BJ280" s="85"/>
      <c r="BK280" s="85"/>
      <c r="BL280" s="85"/>
      <c r="BM280" s="85"/>
      <c r="BN280" s="85"/>
      <c r="BO280" s="85"/>
      <c r="BP280" s="85"/>
      <c r="BQ280" s="85"/>
      <c r="BR280" s="85"/>
      <c r="BS280" s="85"/>
      <c r="BT280" s="85"/>
      <c r="BU280" s="85"/>
      <c r="BV280" s="85"/>
      <c r="BW280" s="85"/>
      <c r="BX280" s="85"/>
      <c r="BY280" s="85"/>
      <c r="BZ280" s="85"/>
      <c r="CA280" s="85"/>
      <c r="CB280" s="85"/>
      <c r="CC280" s="85"/>
      <c r="CD280" s="85"/>
      <c r="CE280" s="85"/>
      <c r="CF280" s="85"/>
      <c r="CG280" s="85"/>
      <c r="CH280" s="85"/>
      <c r="CI280" s="85"/>
      <c r="CJ280" s="85"/>
      <c r="CK280" s="85"/>
      <c r="CL280" s="85"/>
      <c r="CM280" s="85"/>
      <c r="CN280" s="85"/>
      <c r="CO280" s="85"/>
      <c r="CP280" s="85"/>
      <c r="CQ280" s="85"/>
      <c r="CR280" s="85"/>
    </row>
    <row r="281" spans="59:96">
      <c r="BG281" s="85"/>
      <c r="BH281" s="85"/>
      <c r="BI281" s="85"/>
      <c r="BJ281" s="85"/>
      <c r="BK281" s="85"/>
      <c r="BL281" s="85"/>
      <c r="BM281" s="85"/>
      <c r="BN281" s="85"/>
      <c r="BO281" s="85"/>
      <c r="BP281" s="85"/>
      <c r="BQ281" s="85"/>
      <c r="BR281" s="85"/>
      <c r="BS281" s="85"/>
      <c r="BT281" s="85"/>
      <c r="BU281" s="85"/>
      <c r="BV281" s="85"/>
      <c r="BW281" s="85"/>
      <c r="BX281" s="85"/>
      <c r="BY281" s="85"/>
      <c r="BZ281" s="85"/>
      <c r="CA281" s="85"/>
      <c r="CB281" s="85"/>
      <c r="CC281" s="85"/>
      <c r="CD281" s="85"/>
      <c r="CE281" s="85"/>
      <c r="CF281" s="85"/>
      <c r="CG281" s="85"/>
      <c r="CH281" s="85"/>
      <c r="CI281" s="85"/>
      <c r="CJ281" s="85"/>
      <c r="CK281" s="85"/>
      <c r="CL281" s="85"/>
      <c r="CM281" s="85"/>
      <c r="CN281" s="85"/>
      <c r="CO281" s="85"/>
      <c r="CP281" s="85"/>
      <c r="CQ281" s="85"/>
      <c r="CR281" s="85"/>
    </row>
    <row r="282" spans="59:96">
      <c r="BG282" s="85"/>
      <c r="BH282" s="85"/>
      <c r="BI282" s="85"/>
      <c r="BJ282" s="85"/>
      <c r="BK282" s="85"/>
      <c r="BL282" s="85"/>
      <c r="BM282" s="85"/>
      <c r="BN282" s="85"/>
      <c r="BO282" s="85"/>
      <c r="BP282" s="85"/>
      <c r="BQ282" s="85"/>
      <c r="BR282" s="85"/>
      <c r="BS282" s="85"/>
      <c r="BT282" s="85"/>
      <c r="BU282" s="85"/>
      <c r="BV282" s="85"/>
      <c r="BW282" s="85"/>
      <c r="BX282" s="85"/>
      <c r="BY282" s="85"/>
      <c r="BZ282" s="85"/>
      <c r="CA282" s="85"/>
      <c r="CB282" s="85"/>
      <c r="CC282" s="85"/>
      <c r="CD282" s="85"/>
      <c r="CE282" s="85"/>
      <c r="CF282" s="85"/>
      <c r="CG282" s="85"/>
      <c r="CH282" s="85"/>
      <c r="CI282" s="85"/>
      <c r="CJ282" s="85"/>
      <c r="CK282" s="85"/>
      <c r="CL282" s="85"/>
      <c r="CM282" s="85"/>
      <c r="CN282" s="85"/>
      <c r="CO282" s="85"/>
      <c r="CP282" s="85"/>
      <c r="CQ282" s="85"/>
      <c r="CR282" s="85"/>
    </row>
    <row r="283" spans="59:96">
      <c r="BG283" s="85"/>
      <c r="BH283" s="85"/>
      <c r="BI283" s="85"/>
      <c r="BJ283" s="85"/>
      <c r="BK283" s="85"/>
      <c r="BL283" s="85"/>
      <c r="BM283" s="85"/>
      <c r="BN283" s="85"/>
      <c r="BO283" s="85"/>
      <c r="BP283" s="85"/>
      <c r="BQ283" s="85"/>
      <c r="BR283" s="85"/>
      <c r="BS283" s="85"/>
      <c r="BT283" s="85"/>
      <c r="BU283" s="85"/>
      <c r="BV283" s="85"/>
      <c r="BW283" s="85"/>
      <c r="BX283" s="85"/>
      <c r="BY283" s="85"/>
      <c r="BZ283" s="85"/>
      <c r="CA283" s="85"/>
      <c r="CB283" s="85"/>
      <c r="CC283" s="85"/>
      <c r="CD283" s="85"/>
      <c r="CE283" s="85"/>
      <c r="CF283" s="85"/>
      <c r="CG283" s="85"/>
      <c r="CH283" s="85"/>
      <c r="CI283" s="85"/>
      <c r="CJ283" s="85"/>
      <c r="CK283" s="85"/>
      <c r="CL283" s="85"/>
      <c r="CM283" s="85"/>
      <c r="CN283" s="85"/>
      <c r="CO283" s="85"/>
      <c r="CP283" s="85"/>
      <c r="CQ283" s="85"/>
      <c r="CR283" s="85"/>
    </row>
    <row r="284" spans="59:96">
      <c r="BG284" s="85"/>
      <c r="BH284" s="85"/>
      <c r="BI284" s="85"/>
      <c r="BJ284" s="85"/>
      <c r="BK284" s="85"/>
      <c r="BL284" s="85"/>
      <c r="BM284" s="85"/>
      <c r="BN284" s="85"/>
      <c r="BO284" s="85"/>
      <c r="BP284" s="85"/>
      <c r="BQ284" s="85"/>
      <c r="BR284" s="85"/>
      <c r="BS284" s="85"/>
      <c r="BT284" s="85"/>
      <c r="BU284" s="85"/>
      <c r="BV284" s="85"/>
      <c r="BW284" s="85"/>
      <c r="BX284" s="85"/>
      <c r="BY284" s="85"/>
      <c r="BZ284" s="85"/>
      <c r="CA284" s="85"/>
      <c r="CB284" s="85"/>
      <c r="CC284" s="85"/>
      <c r="CD284" s="85"/>
      <c r="CE284" s="85"/>
      <c r="CF284" s="85"/>
      <c r="CG284" s="85"/>
      <c r="CH284" s="85"/>
      <c r="CI284" s="85"/>
      <c r="CJ284" s="85"/>
      <c r="CK284" s="85"/>
      <c r="CL284" s="85"/>
      <c r="CM284" s="85"/>
      <c r="CN284" s="85"/>
      <c r="CO284" s="85"/>
      <c r="CP284" s="85"/>
      <c r="CQ284" s="85"/>
      <c r="CR284" s="85"/>
    </row>
    <row r="285" spans="59:96">
      <c r="BG285" s="85"/>
      <c r="BH285" s="85"/>
      <c r="BI285" s="85"/>
      <c r="BJ285" s="85"/>
      <c r="BK285" s="85"/>
      <c r="BL285" s="85"/>
      <c r="BM285" s="85"/>
      <c r="BN285" s="85"/>
      <c r="BO285" s="85"/>
      <c r="BP285" s="85"/>
      <c r="BQ285" s="85"/>
      <c r="BR285" s="85"/>
      <c r="BS285" s="85"/>
      <c r="BT285" s="85"/>
      <c r="BU285" s="85"/>
      <c r="BV285" s="85"/>
      <c r="BW285" s="85"/>
      <c r="BX285" s="85"/>
      <c r="BY285" s="85"/>
      <c r="BZ285" s="85"/>
      <c r="CA285" s="85"/>
      <c r="CB285" s="85"/>
      <c r="CC285" s="85"/>
      <c r="CD285" s="85"/>
      <c r="CE285" s="85"/>
      <c r="CF285" s="85"/>
      <c r="CG285" s="85"/>
      <c r="CH285" s="85"/>
      <c r="CI285" s="85"/>
      <c r="CJ285" s="85"/>
      <c r="CK285" s="85"/>
      <c r="CL285" s="85"/>
      <c r="CM285" s="85"/>
      <c r="CN285" s="85"/>
      <c r="CO285" s="85"/>
      <c r="CP285" s="85"/>
      <c r="CQ285" s="85"/>
      <c r="CR285" s="85"/>
    </row>
    <row r="286" spans="59:96">
      <c r="BG286" s="85"/>
      <c r="BH286" s="85"/>
      <c r="BI286" s="85"/>
      <c r="BJ286" s="85"/>
      <c r="BK286" s="85"/>
      <c r="BL286" s="85"/>
      <c r="BM286" s="85"/>
      <c r="BN286" s="85"/>
      <c r="BO286" s="85"/>
      <c r="BP286" s="85"/>
      <c r="BQ286" s="85"/>
      <c r="BR286" s="85"/>
      <c r="BS286" s="85"/>
      <c r="BT286" s="85"/>
      <c r="BU286" s="85"/>
      <c r="BV286" s="85"/>
      <c r="BW286" s="85"/>
      <c r="BX286" s="85"/>
      <c r="BY286" s="85"/>
      <c r="BZ286" s="85"/>
      <c r="CA286" s="85"/>
      <c r="CB286" s="85"/>
      <c r="CC286" s="85"/>
      <c r="CD286" s="85"/>
      <c r="CE286" s="85"/>
      <c r="CF286" s="85"/>
      <c r="CG286" s="85"/>
      <c r="CH286" s="85"/>
      <c r="CI286" s="85"/>
      <c r="CJ286" s="85"/>
      <c r="CK286" s="85"/>
      <c r="CL286" s="85"/>
      <c r="CM286" s="85"/>
      <c r="CN286" s="85"/>
      <c r="CO286" s="85"/>
      <c r="CP286" s="85"/>
      <c r="CQ286" s="85"/>
      <c r="CR286" s="85"/>
    </row>
    <row r="287" spans="59:96">
      <c r="BG287" s="85"/>
      <c r="BH287" s="85"/>
      <c r="BI287" s="85"/>
      <c r="BJ287" s="85"/>
      <c r="BK287" s="85"/>
      <c r="BL287" s="85"/>
      <c r="BM287" s="85"/>
      <c r="BN287" s="85"/>
      <c r="BO287" s="85"/>
      <c r="BP287" s="85"/>
      <c r="BQ287" s="85"/>
      <c r="BR287" s="85"/>
      <c r="BS287" s="85"/>
      <c r="BT287" s="85"/>
      <c r="BU287" s="85"/>
      <c r="BV287" s="85"/>
      <c r="BW287" s="85"/>
      <c r="BX287" s="85"/>
      <c r="BY287" s="85"/>
      <c r="BZ287" s="85"/>
      <c r="CA287" s="85"/>
      <c r="CB287" s="85"/>
      <c r="CC287" s="85"/>
      <c r="CD287" s="85"/>
      <c r="CE287" s="85"/>
      <c r="CF287" s="85"/>
      <c r="CG287" s="85"/>
      <c r="CH287" s="85"/>
      <c r="CI287" s="85"/>
      <c r="CJ287" s="85"/>
      <c r="CK287" s="85"/>
      <c r="CL287" s="85"/>
      <c r="CM287" s="85"/>
      <c r="CN287" s="85"/>
      <c r="CO287" s="85"/>
      <c r="CP287" s="85"/>
      <c r="CQ287" s="85"/>
      <c r="CR287" s="85"/>
    </row>
    <row r="288" spans="59:96">
      <c r="BG288" s="85"/>
      <c r="BH288" s="85"/>
      <c r="BI288" s="85"/>
      <c r="BJ288" s="85"/>
      <c r="BK288" s="85"/>
      <c r="BL288" s="85"/>
      <c r="BM288" s="85"/>
      <c r="BN288" s="85"/>
      <c r="BO288" s="85"/>
      <c r="BP288" s="85"/>
      <c r="BQ288" s="85"/>
      <c r="BR288" s="85"/>
      <c r="BS288" s="85"/>
      <c r="BT288" s="85"/>
      <c r="BU288" s="85"/>
      <c r="BV288" s="85"/>
      <c r="BW288" s="85"/>
      <c r="BX288" s="85"/>
      <c r="BY288" s="85"/>
      <c r="BZ288" s="85"/>
      <c r="CA288" s="85"/>
      <c r="CB288" s="85"/>
      <c r="CC288" s="85"/>
      <c r="CD288" s="85"/>
      <c r="CE288" s="85"/>
      <c r="CF288" s="85"/>
      <c r="CG288" s="85"/>
      <c r="CH288" s="85"/>
      <c r="CI288" s="85"/>
      <c r="CJ288" s="85"/>
      <c r="CK288" s="85"/>
      <c r="CL288" s="85"/>
      <c r="CM288" s="85"/>
      <c r="CN288" s="85"/>
      <c r="CO288" s="85"/>
      <c r="CP288" s="85"/>
      <c r="CQ288" s="85"/>
      <c r="CR288" s="85"/>
    </row>
    <row r="289" spans="59:96">
      <c r="BG289" s="85"/>
      <c r="BH289" s="85"/>
      <c r="BI289" s="85"/>
      <c r="BJ289" s="85"/>
      <c r="BK289" s="85"/>
      <c r="BL289" s="85"/>
      <c r="BM289" s="85"/>
      <c r="BN289" s="85"/>
      <c r="BO289" s="85"/>
      <c r="BP289" s="85"/>
      <c r="BQ289" s="85"/>
      <c r="BR289" s="85"/>
      <c r="BS289" s="85"/>
      <c r="BT289" s="85"/>
      <c r="BU289" s="85"/>
      <c r="BV289" s="85"/>
      <c r="BW289" s="85"/>
      <c r="BX289" s="85"/>
      <c r="BY289" s="85"/>
      <c r="BZ289" s="85"/>
      <c r="CA289" s="85"/>
      <c r="CB289" s="85"/>
      <c r="CC289" s="85"/>
      <c r="CD289" s="85"/>
      <c r="CE289" s="85"/>
      <c r="CF289" s="85"/>
      <c r="CG289" s="85"/>
      <c r="CH289" s="85"/>
      <c r="CI289" s="85"/>
      <c r="CJ289" s="85"/>
      <c r="CK289" s="85"/>
      <c r="CL289" s="85"/>
      <c r="CM289" s="85"/>
      <c r="CN289" s="85"/>
      <c r="CO289" s="85"/>
      <c r="CP289" s="85"/>
      <c r="CQ289" s="85"/>
      <c r="CR289" s="85"/>
    </row>
    <row r="290" spans="59:96">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row>
    <row r="291" spans="59:96">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row>
    <row r="292" spans="59:96">
      <c r="BG292" s="85"/>
      <c r="BH292" s="85"/>
      <c r="BI292" s="85"/>
      <c r="BJ292" s="85"/>
      <c r="BK292" s="85"/>
      <c r="BL292" s="85"/>
      <c r="BM292" s="85"/>
      <c r="BN292" s="85"/>
      <c r="BO292" s="85"/>
      <c r="BP292" s="85"/>
      <c r="BQ292" s="85"/>
      <c r="BR292" s="85"/>
      <c r="BS292" s="85"/>
      <c r="BT292" s="85"/>
      <c r="BU292" s="85"/>
      <c r="BV292" s="85"/>
      <c r="BW292" s="85"/>
      <c r="BX292" s="85"/>
      <c r="BY292" s="85"/>
      <c r="BZ292" s="85"/>
      <c r="CA292" s="85"/>
      <c r="CB292" s="85"/>
      <c r="CC292" s="85"/>
      <c r="CD292" s="85"/>
      <c r="CE292" s="85"/>
      <c r="CF292" s="85"/>
      <c r="CG292" s="85"/>
      <c r="CH292" s="85"/>
      <c r="CI292" s="85"/>
      <c r="CJ292" s="85"/>
      <c r="CK292" s="85"/>
      <c r="CL292" s="85"/>
      <c r="CM292" s="85"/>
      <c r="CN292" s="85"/>
      <c r="CO292" s="85"/>
      <c r="CP292" s="85"/>
      <c r="CQ292" s="85"/>
      <c r="CR292" s="85"/>
    </row>
    <row r="293" spans="59:96">
      <c r="BG293" s="85"/>
      <c r="BH293" s="85"/>
      <c r="BI293" s="85"/>
      <c r="BJ293" s="85"/>
      <c r="BK293" s="85"/>
      <c r="BL293" s="85"/>
      <c r="BM293" s="85"/>
      <c r="BN293" s="85"/>
      <c r="BO293" s="85"/>
      <c r="BP293" s="85"/>
      <c r="BQ293" s="85"/>
      <c r="BR293" s="85"/>
      <c r="BS293" s="85"/>
      <c r="BT293" s="85"/>
      <c r="BU293" s="85"/>
      <c r="BV293" s="85"/>
      <c r="BW293" s="85"/>
      <c r="BX293" s="85"/>
      <c r="BY293" s="85"/>
      <c r="BZ293" s="85"/>
      <c r="CA293" s="85"/>
      <c r="CB293" s="85"/>
      <c r="CC293" s="85"/>
      <c r="CD293" s="85"/>
      <c r="CE293" s="85"/>
      <c r="CF293" s="85"/>
      <c r="CG293" s="85"/>
      <c r="CH293" s="85"/>
      <c r="CI293" s="85"/>
      <c r="CJ293" s="85"/>
      <c r="CK293" s="85"/>
      <c r="CL293" s="85"/>
      <c r="CM293" s="85"/>
      <c r="CN293" s="85"/>
      <c r="CO293" s="85"/>
      <c r="CP293" s="85"/>
      <c r="CQ293" s="85"/>
      <c r="CR293" s="85"/>
    </row>
    <row r="294" spans="59:96">
      <c r="BG294" s="85"/>
      <c r="BH294" s="85"/>
      <c r="BI294" s="85"/>
      <c r="BJ294" s="85"/>
      <c r="BK294" s="85"/>
      <c r="BL294" s="85"/>
      <c r="BM294" s="85"/>
      <c r="BN294" s="85"/>
      <c r="BO294" s="85"/>
      <c r="BP294" s="85"/>
      <c r="BQ294" s="85"/>
      <c r="BR294" s="85"/>
      <c r="BS294" s="85"/>
      <c r="BT294" s="85"/>
      <c r="BU294" s="85"/>
      <c r="BV294" s="85"/>
      <c r="BW294" s="85"/>
      <c r="BX294" s="85"/>
      <c r="BY294" s="85"/>
      <c r="BZ294" s="85"/>
      <c r="CA294" s="85"/>
      <c r="CB294" s="85"/>
      <c r="CC294" s="85"/>
      <c r="CD294" s="85"/>
      <c r="CE294" s="85"/>
      <c r="CF294" s="85"/>
      <c r="CG294" s="85"/>
      <c r="CH294" s="85"/>
      <c r="CI294" s="85"/>
      <c r="CJ294" s="85"/>
      <c r="CK294" s="85"/>
      <c r="CL294" s="85"/>
      <c r="CM294" s="85"/>
      <c r="CN294" s="85"/>
      <c r="CO294" s="85"/>
      <c r="CP294" s="85"/>
      <c r="CQ294" s="85"/>
      <c r="CR294" s="85"/>
    </row>
    <row r="295" spans="59:96">
      <c r="BG295" s="85"/>
      <c r="BH295" s="85"/>
      <c r="BI295" s="85"/>
      <c r="BJ295" s="85"/>
      <c r="BK295" s="85"/>
      <c r="BL295" s="85"/>
      <c r="BM295" s="85"/>
      <c r="BN295" s="85"/>
      <c r="BO295" s="85"/>
      <c r="BP295" s="85"/>
      <c r="BQ295" s="85"/>
      <c r="BR295" s="85"/>
      <c r="BS295" s="85"/>
      <c r="BT295" s="85"/>
      <c r="BU295" s="85"/>
      <c r="BV295" s="85"/>
      <c r="BW295" s="85"/>
      <c r="BX295" s="85"/>
      <c r="BY295" s="85"/>
      <c r="BZ295" s="85"/>
      <c r="CA295" s="85"/>
      <c r="CB295" s="85"/>
      <c r="CC295" s="85"/>
      <c r="CD295" s="85"/>
      <c r="CE295" s="85"/>
      <c r="CF295" s="85"/>
      <c r="CG295" s="85"/>
      <c r="CH295" s="85"/>
      <c r="CI295" s="85"/>
      <c r="CJ295" s="85"/>
      <c r="CK295" s="85"/>
      <c r="CL295" s="85"/>
      <c r="CM295" s="85"/>
      <c r="CN295" s="85"/>
      <c r="CO295" s="85"/>
      <c r="CP295" s="85"/>
      <c r="CQ295" s="85"/>
      <c r="CR295" s="85"/>
    </row>
    <row r="296" spans="59:96">
      <c r="BG296" s="85"/>
      <c r="BH296" s="85"/>
      <c r="BI296" s="85"/>
      <c r="BJ296" s="85"/>
      <c r="BK296" s="85"/>
      <c r="BL296" s="85"/>
      <c r="BM296" s="85"/>
      <c r="BN296" s="85"/>
      <c r="BO296" s="85"/>
      <c r="BP296" s="85"/>
      <c r="BQ296" s="85"/>
      <c r="BR296" s="85"/>
      <c r="BS296" s="85"/>
      <c r="BT296" s="85"/>
      <c r="BU296" s="85"/>
      <c r="BV296" s="85"/>
      <c r="BW296" s="85"/>
      <c r="BX296" s="85"/>
      <c r="BY296" s="85"/>
      <c r="BZ296" s="85"/>
      <c r="CA296" s="85"/>
      <c r="CB296" s="85"/>
      <c r="CC296" s="85"/>
      <c r="CD296" s="85"/>
      <c r="CE296" s="85"/>
      <c r="CF296" s="85"/>
      <c r="CG296" s="85"/>
      <c r="CH296" s="85"/>
      <c r="CI296" s="85"/>
      <c r="CJ296" s="85"/>
      <c r="CK296" s="85"/>
      <c r="CL296" s="85"/>
      <c r="CM296" s="85"/>
      <c r="CN296" s="85"/>
      <c r="CO296" s="85"/>
      <c r="CP296" s="85"/>
      <c r="CQ296" s="85"/>
      <c r="CR296" s="85"/>
    </row>
    <row r="297" spans="59:96">
      <c r="BG297" s="85"/>
      <c r="BH297" s="85"/>
      <c r="BI297" s="85"/>
      <c r="BJ297" s="85"/>
      <c r="BK297" s="85"/>
      <c r="BL297" s="85"/>
      <c r="BM297" s="85"/>
      <c r="BN297" s="85"/>
      <c r="BO297" s="85"/>
      <c r="BP297" s="85"/>
      <c r="BQ297" s="85"/>
      <c r="BR297" s="85"/>
      <c r="BS297" s="85"/>
      <c r="BT297" s="85"/>
      <c r="BU297" s="85"/>
      <c r="BV297" s="85"/>
      <c r="BW297" s="85"/>
      <c r="BX297" s="85"/>
      <c r="BY297" s="85"/>
      <c r="BZ297" s="85"/>
      <c r="CA297" s="85"/>
      <c r="CB297" s="85"/>
      <c r="CC297" s="85"/>
      <c r="CD297" s="85"/>
      <c r="CE297" s="85"/>
      <c r="CF297" s="85"/>
      <c r="CG297" s="85"/>
      <c r="CH297" s="85"/>
      <c r="CI297" s="85"/>
      <c r="CJ297" s="85"/>
      <c r="CK297" s="85"/>
      <c r="CL297" s="85"/>
      <c r="CM297" s="85"/>
      <c r="CN297" s="85"/>
      <c r="CO297" s="85"/>
      <c r="CP297" s="85"/>
      <c r="CQ297" s="85"/>
      <c r="CR297" s="85"/>
    </row>
    <row r="298" spans="59:96">
      <c r="BG298" s="85"/>
      <c r="BH298" s="85"/>
      <c r="BI298" s="85"/>
      <c r="BJ298" s="85"/>
      <c r="BK298" s="85"/>
      <c r="BL298" s="85"/>
      <c r="BM298" s="85"/>
      <c r="BN298" s="85"/>
      <c r="BO298" s="85"/>
      <c r="BP298" s="85"/>
      <c r="BQ298" s="85"/>
      <c r="BR298" s="85"/>
      <c r="BS298" s="85"/>
      <c r="BT298" s="85"/>
      <c r="BU298" s="85"/>
      <c r="BV298" s="85"/>
      <c r="BW298" s="85"/>
      <c r="BX298" s="85"/>
      <c r="BY298" s="85"/>
      <c r="BZ298" s="85"/>
      <c r="CA298" s="85"/>
      <c r="CB298" s="85"/>
      <c r="CC298" s="85"/>
      <c r="CD298" s="85"/>
      <c r="CE298" s="85"/>
      <c r="CF298" s="85"/>
      <c r="CG298" s="85"/>
      <c r="CH298" s="85"/>
      <c r="CI298" s="85"/>
      <c r="CJ298" s="85"/>
      <c r="CK298" s="85"/>
      <c r="CL298" s="85"/>
      <c r="CM298" s="85"/>
      <c r="CN298" s="85"/>
      <c r="CO298" s="85"/>
      <c r="CP298" s="85"/>
      <c r="CQ298" s="85"/>
      <c r="CR298" s="85"/>
    </row>
    <row r="299" spans="59:96">
      <c r="BG299" s="85"/>
      <c r="BH299" s="85"/>
      <c r="BI299" s="85"/>
      <c r="BJ299" s="85"/>
      <c r="BK299" s="85"/>
      <c r="BL299" s="85"/>
      <c r="BM299" s="85"/>
      <c r="BN299" s="85"/>
      <c r="BO299" s="85"/>
      <c r="BP299" s="85"/>
      <c r="BQ299" s="85"/>
      <c r="BR299" s="85"/>
      <c r="BS299" s="85"/>
      <c r="BT299" s="85"/>
      <c r="BU299" s="85"/>
      <c r="BV299" s="85"/>
      <c r="BW299" s="85"/>
      <c r="BX299" s="85"/>
      <c r="BY299" s="85"/>
      <c r="BZ299" s="85"/>
      <c r="CA299" s="85"/>
      <c r="CB299" s="85"/>
      <c r="CC299" s="85"/>
      <c r="CD299" s="85"/>
      <c r="CE299" s="85"/>
      <c r="CF299" s="85"/>
      <c r="CG299" s="85"/>
      <c r="CH299" s="85"/>
      <c r="CI299" s="85"/>
      <c r="CJ299" s="85"/>
      <c r="CK299" s="85"/>
      <c r="CL299" s="85"/>
      <c r="CM299" s="85"/>
      <c r="CN299" s="85"/>
      <c r="CO299" s="85"/>
      <c r="CP299" s="85"/>
      <c r="CQ299" s="85"/>
      <c r="CR299" s="85"/>
    </row>
    <row r="300" spans="59:96">
      <c r="BG300" s="85"/>
      <c r="BH300" s="85"/>
      <c r="BI300" s="85"/>
      <c r="BJ300" s="85"/>
      <c r="BK300" s="85"/>
      <c r="BL300" s="85"/>
      <c r="BM300" s="85"/>
      <c r="BN300" s="85"/>
      <c r="BO300" s="85"/>
      <c r="BP300" s="85"/>
      <c r="BQ300" s="85"/>
      <c r="BR300" s="85"/>
      <c r="BS300" s="85"/>
      <c r="BT300" s="85"/>
      <c r="BU300" s="85"/>
      <c r="BV300" s="85"/>
      <c r="BW300" s="85"/>
      <c r="BX300" s="85"/>
      <c r="BY300" s="85"/>
      <c r="BZ300" s="85"/>
      <c r="CA300" s="85"/>
      <c r="CB300" s="85"/>
      <c r="CC300" s="85"/>
      <c r="CD300" s="85"/>
      <c r="CE300" s="85"/>
      <c r="CF300" s="85"/>
      <c r="CG300" s="85"/>
      <c r="CH300" s="85"/>
      <c r="CI300" s="85"/>
      <c r="CJ300" s="85"/>
      <c r="CK300" s="85"/>
      <c r="CL300" s="85"/>
      <c r="CM300" s="85"/>
      <c r="CN300" s="85"/>
      <c r="CO300" s="85"/>
      <c r="CP300" s="85"/>
      <c r="CQ300" s="85"/>
      <c r="CR300" s="85"/>
    </row>
    <row r="301" spans="59:96">
      <c r="BG301" s="85"/>
      <c r="BH301" s="85"/>
      <c r="BI301" s="85"/>
      <c r="BJ301" s="85"/>
      <c r="BK301" s="85"/>
      <c r="BL301" s="85"/>
      <c r="BM301" s="85"/>
      <c r="BN301" s="85"/>
      <c r="BO301" s="85"/>
      <c r="BP301" s="85"/>
      <c r="BQ301" s="85"/>
      <c r="BR301" s="85"/>
      <c r="BS301" s="85"/>
      <c r="BT301" s="85"/>
      <c r="BU301" s="85"/>
      <c r="BV301" s="85"/>
      <c r="BW301" s="85"/>
      <c r="BX301" s="85"/>
      <c r="BY301" s="85"/>
      <c r="BZ301" s="85"/>
      <c r="CA301" s="85"/>
      <c r="CB301" s="85"/>
      <c r="CC301" s="85"/>
      <c r="CD301" s="85"/>
      <c r="CE301" s="85"/>
      <c r="CF301" s="85"/>
      <c r="CG301" s="85"/>
      <c r="CH301" s="85"/>
      <c r="CI301" s="85"/>
      <c r="CJ301" s="85"/>
      <c r="CK301" s="85"/>
      <c r="CL301" s="85"/>
      <c r="CM301" s="85"/>
      <c r="CN301" s="85"/>
      <c r="CO301" s="85"/>
      <c r="CP301" s="85"/>
      <c r="CQ301" s="85"/>
      <c r="CR301" s="85"/>
    </row>
    <row r="302" spans="59:96">
      <c r="BG302" s="85"/>
      <c r="BH302" s="85"/>
      <c r="BI302" s="85"/>
      <c r="BJ302" s="85"/>
      <c r="BK302" s="85"/>
      <c r="BL302" s="85"/>
      <c r="BM302" s="85"/>
      <c r="BN302" s="85"/>
      <c r="BO302" s="85"/>
      <c r="BP302" s="85"/>
      <c r="BQ302" s="85"/>
      <c r="BR302" s="85"/>
      <c r="BS302" s="85"/>
      <c r="BT302" s="85"/>
      <c r="BU302" s="85"/>
      <c r="BV302" s="85"/>
      <c r="BW302" s="85"/>
      <c r="BX302" s="85"/>
      <c r="BY302" s="85"/>
      <c r="BZ302" s="85"/>
      <c r="CA302" s="85"/>
      <c r="CB302" s="85"/>
      <c r="CC302" s="85"/>
      <c r="CD302" s="85"/>
      <c r="CE302" s="85"/>
      <c r="CF302" s="85"/>
      <c r="CG302" s="85"/>
      <c r="CH302" s="85"/>
      <c r="CI302" s="85"/>
      <c r="CJ302" s="85"/>
      <c r="CK302" s="85"/>
      <c r="CL302" s="85"/>
      <c r="CM302" s="85"/>
      <c r="CN302" s="85"/>
      <c r="CO302" s="85"/>
      <c r="CP302" s="85"/>
      <c r="CQ302" s="85"/>
      <c r="CR302" s="85"/>
    </row>
    <row r="303" spans="59:96">
      <c r="BG303" s="85"/>
      <c r="BH303" s="85"/>
      <c r="BI303" s="85"/>
      <c r="BJ303" s="85"/>
      <c r="BK303" s="85"/>
      <c r="BL303" s="85"/>
      <c r="BM303" s="85"/>
      <c r="BN303" s="85"/>
      <c r="BO303" s="85"/>
      <c r="BP303" s="85"/>
      <c r="BQ303" s="85"/>
      <c r="BR303" s="85"/>
      <c r="BS303" s="85"/>
      <c r="BT303" s="85"/>
      <c r="BU303" s="85"/>
      <c r="BV303" s="85"/>
      <c r="BW303" s="85"/>
      <c r="BX303" s="85"/>
      <c r="BY303" s="85"/>
      <c r="BZ303" s="85"/>
      <c r="CA303" s="85"/>
      <c r="CB303" s="85"/>
      <c r="CC303" s="85"/>
      <c r="CD303" s="85"/>
      <c r="CE303" s="85"/>
      <c r="CF303" s="85"/>
      <c r="CG303" s="85"/>
      <c r="CH303" s="85"/>
      <c r="CI303" s="85"/>
      <c r="CJ303" s="85"/>
      <c r="CK303" s="85"/>
      <c r="CL303" s="85"/>
      <c r="CM303" s="85"/>
      <c r="CN303" s="85"/>
      <c r="CO303" s="85"/>
      <c r="CP303" s="85"/>
      <c r="CQ303" s="85"/>
      <c r="CR303" s="85"/>
    </row>
    <row r="304" spans="59:96">
      <c r="BG304" s="85"/>
      <c r="BH304" s="85"/>
      <c r="BI304" s="85"/>
      <c r="BJ304" s="85"/>
      <c r="BK304" s="85"/>
      <c r="BL304" s="85"/>
      <c r="BM304" s="85"/>
      <c r="BN304" s="85"/>
      <c r="BO304" s="85"/>
      <c r="BP304" s="85"/>
      <c r="BQ304" s="85"/>
      <c r="BR304" s="85"/>
      <c r="BS304" s="85"/>
      <c r="BT304" s="85"/>
      <c r="BU304" s="85"/>
      <c r="BV304" s="85"/>
      <c r="BW304" s="85"/>
      <c r="BX304" s="85"/>
      <c r="BY304" s="85"/>
      <c r="BZ304" s="85"/>
      <c r="CA304" s="85"/>
      <c r="CB304" s="85"/>
      <c r="CC304" s="85"/>
      <c r="CD304" s="85"/>
      <c r="CE304" s="85"/>
      <c r="CF304" s="85"/>
      <c r="CG304" s="85"/>
      <c r="CH304" s="85"/>
      <c r="CI304" s="85"/>
      <c r="CJ304" s="85"/>
      <c r="CK304" s="85"/>
      <c r="CL304" s="85"/>
      <c r="CM304" s="85"/>
      <c r="CN304" s="85"/>
      <c r="CO304" s="85"/>
      <c r="CP304" s="85"/>
      <c r="CQ304" s="85"/>
      <c r="CR304" s="85"/>
    </row>
    <row r="305" spans="59:96">
      <c r="BG305" s="85"/>
      <c r="BH305" s="85"/>
      <c r="BI305" s="85"/>
      <c r="BJ305" s="85"/>
      <c r="BK305" s="85"/>
      <c r="BL305" s="85"/>
      <c r="BM305" s="85"/>
      <c r="BN305" s="85"/>
      <c r="BO305" s="85"/>
      <c r="BP305" s="85"/>
      <c r="BQ305" s="85"/>
      <c r="BR305" s="85"/>
      <c r="BS305" s="85"/>
      <c r="BT305" s="85"/>
      <c r="BU305" s="85"/>
      <c r="BV305" s="85"/>
      <c r="BW305" s="85"/>
      <c r="BX305" s="85"/>
      <c r="BY305" s="85"/>
      <c r="BZ305" s="85"/>
      <c r="CA305" s="85"/>
      <c r="CB305" s="85"/>
      <c r="CC305" s="85"/>
      <c r="CD305" s="85"/>
      <c r="CE305" s="85"/>
      <c r="CF305" s="85"/>
      <c r="CG305" s="85"/>
      <c r="CH305" s="85"/>
      <c r="CI305" s="85"/>
      <c r="CJ305" s="85"/>
      <c r="CK305" s="85"/>
      <c r="CL305" s="85"/>
      <c r="CM305" s="85"/>
      <c r="CN305" s="85"/>
      <c r="CO305" s="85"/>
      <c r="CP305" s="85"/>
      <c r="CQ305" s="85"/>
      <c r="CR305" s="85"/>
    </row>
    <row r="306" spans="59:96">
      <c r="BG306" s="85"/>
      <c r="BH306" s="85"/>
      <c r="BI306" s="85"/>
      <c r="BJ306" s="85"/>
      <c r="BK306" s="85"/>
      <c r="BL306" s="85"/>
      <c r="BM306" s="85"/>
      <c r="BN306" s="85"/>
      <c r="BO306" s="85"/>
      <c r="BP306" s="85"/>
      <c r="BQ306" s="85"/>
      <c r="BR306" s="85"/>
      <c r="BS306" s="85"/>
      <c r="BT306" s="85"/>
      <c r="BU306" s="85"/>
      <c r="BV306" s="85"/>
      <c r="BW306" s="85"/>
      <c r="BX306" s="85"/>
      <c r="BY306" s="85"/>
      <c r="BZ306" s="85"/>
      <c r="CA306" s="85"/>
      <c r="CB306" s="85"/>
      <c r="CC306" s="85"/>
      <c r="CD306" s="85"/>
      <c r="CE306" s="85"/>
      <c r="CF306" s="85"/>
      <c r="CG306" s="85"/>
      <c r="CH306" s="85"/>
      <c r="CI306" s="85"/>
      <c r="CJ306" s="85"/>
      <c r="CK306" s="85"/>
      <c r="CL306" s="85"/>
      <c r="CM306" s="85"/>
      <c r="CN306" s="85"/>
      <c r="CO306" s="85"/>
      <c r="CP306" s="85"/>
      <c r="CQ306" s="85"/>
      <c r="CR306" s="85"/>
    </row>
    <row r="307" spans="59:96">
      <c r="BG307" s="85"/>
      <c r="BH307" s="85"/>
      <c r="BI307" s="85"/>
      <c r="BJ307" s="85"/>
      <c r="BK307" s="85"/>
      <c r="BL307" s="85"/>
      <c r="BM307" s="85"/>
      <c r="BN307" s="85"/>
      <c r="BO307" s="85"/>
      <c r="BP307" s="85"/>
      <c r="BQ307" s="85"/>
      <c r="BR307" s="85"/>
      <c r="BS307" s="85"/>
      <c r="BT307" s="85"/>
      <c r="BU307" s="85"/>
      <c r="BV307" s="85"/>
      <c r="BW307" s="85"/>
      <c r="BX307" s="85"/>
      <c r="BY307" s="85"/>
      <c r="BZ307" s="85"/>
      <c r="CA307" s="85"/>
      <c r="CB307" s="85"/>
      <c r="CC307" s="85"/>
      <c r="CD307" s="85"/>
      <c r="CE307" s="85"/>
      <c r="CF307" s="85"/>
      <c r="CG307" s="85"/>
      <c r="CH307" s="85"/>
      <c r="CI307" s="85"/>
      <c r="CJ307" s="85"/>
      <c r="CK307" s="85"/>
      <c r="CL307" s="85"/>
      <c r="CM307" s="85"/>
      <c r="CN307" s="85"/>
      <c r="CO307" s="85"/>
      <c r="CP307" s="85"/>
      <c r="CQ307" s="85"/>
      <c r="CR307" s="85"/>
    </row>
    <row r="308" spans="59:96">
      <c r="BG308" s="85"/>
      <c r="BH308" s="85"/>
      <c r="BI308" s="85"/>
      <c r="BJ308" s="85"/>
      <c r="BK308" s="85"/>
      <c r="BL308" s="85"/>
      <c r="BM308" s="85"/>
      <c r="BN308" s="85"/>
      <c r="BO308" s="85"/>
      <c r="BP308" s="85"/>
      <c r="BQ308" s="85"/>
      <c r="BR308" s="85"/>
      <c r="BS308" s="85"/>
      <c r="BT308" s="85"/>
      <c r="BU308" s="85"/>
      <c r="BV308" s="85"/>
      <c r="BW308" s="85"/>
      <c r="BX308" s="85"/>
      <c r="BY308" s="85"/>
      <c r="BZ308" s="85"/>
      <c r="CA308" s="85"/>
      <c r="CB308" s="85"/>
      <c r="CC308" s="85"/>
      <c r="CD308" s="85"/>
      <c r="CE308" s="85"/>
      <c r="CF308" s="85"/>
      <c r="CG308" s="85"/>
      <c r="CH308" s="85"/>
      <c r="CI308" s="85"/>
      <c r="CJ308" s="85"/>
      <c r="CK308" s="85"/>
      <c r="CL308" s="85"/>
      <c r="CM308" s="85"/>
      <c r="CN308" s="85"/>
      <c r="CO308" s="85"/>
      <c r="CP308" s="85"/>
      <c r="CQ308" s="85"/>
      <c r="CR308" s="85"/>
    </row>
    <row r="309" spans="59:96">
      <c r="BG309" s="85"/>
      <c r="BH309" s="85"/>
      <c r="BI309" s="85"/>
      <c r="BJ309" s="85"/>
      <c r="BK309" s="85"/>
      <c r="BL309" s="85"/>
      <c r="BM309" s="85"/>
      <c r="BN309" s="85"/>
      <c r="BO309" s="85"/>
      <c r="BP309" s="85"/>
      <c r="BQ309" s="85"/>
      <c r="BR309" s="85"/>
      <c r="BS309" s="85"/>
      <c r="BT309" s="85"/>
      <c r="BU309" s="85"/>
      <c r="BV309" s="85"/>
      <c r="BW309" s="85"/>
      <c r="BX309" s="85"/>
      <c r="BY309" s="85"/>
      <c r="BZ309" s="85"/>
      <c r="CA309" s="85"/>
      <c r="CB309" s="85"/>
      <c r="CC309" s="85"/>
      <c r="CD309" s="85"/>
      <c r="CE309" s="85"/>
      <c r="CF309" s="85"/>
      <c r="CG309" s="85"/>
      <c r="CH309" s="85"/>
      <c r="CI309" s="85"/>
      <c r="CJ309" s="85"/>
      <c r="CK309" s="85"/>
      <c r="CL309" s="85"/>
      <c r="CM309" s="85"/>
      <c r="CN309" s="85"/>
      <c r="CO309" s="85"/>
      <c r="CP309" s="85"/>
      <c r="CQ309" s="85"/>
      <c r="CR309" s="85"/>
    </row>
    <row r="310" spans="59:96">
      <c r="BG310" s="85"/>
      <c r="BH310" s="85"/>
      <c r="BI310" s="85"/>
      <c r="BJ310" s="85"/>
      <c r="BK310" s="85"/>
      <c r="BL310" s="85"/>
      <c r="BM310" s="85"/>
      <c r="BN310" s="85"/>
      <c r="BO310" s="85"/>
      <c r="BP310" s="85"/>
      <c r="BQ310" s="85"/>
      <c r="BR310" s="85"/>
      <c r="BS310" s="85"/>
      <c r="BT310" s="85"/>
      <c r="BU310" s="85"/>
      <c r="BV310" s="85"/>
      <c r="BW310" s="85"/>
      <c r="BX310" s="85"/>
      <c r="BY310" s="85"/>
      <c r="BZ310" s="85"/>
      <c r="CA310" s="85"/>
      <c r="CB310" s="85"/>
      <c r="CC310" s="85"/>
      <c r="CD310" s="85"/>
      <c r="CE310" s="85"/>
      <c r="CF310" s="85"/>
      <c r="CG310" s="85"/>
      <c r="CH310" s="85"/>
      <c r="CI310" s="85"/>
      <c r="CJ310" s="85"/>
      <c r="CK310" s="85"/>
      <c r="CL310" s="85"/>
      <c r="CM310" s="85"/>
      <c r="CN310" s="85"/>
      <c r="CO310" s="85"/>
      <c r="CP310" s="85"/>
      <c r="CQ310" s="85"/>
      <c r="CR310" s="85"/>
    </row>
    <row r="311" spans="59:96">
      <c r="BG311" s="85"/>
      <c r="BH311" s="85"/>
      <c r="BI311" s="85"/>
      <c r="BJ311" s="85"/>
      <c r="BK311" s="85"/>
      <c r="BL311" s="85"/>
      <c r="BM311" s="85"/>
      <c r="BN311" s="85"/>
      <c r="BO311" s="85"/>
      <c r="BP311" s="85"/>
      <c r="BQ311" s="85"/>
      <c r="BR311" s="85"/>
      <c r="BS311" s="85"/>
      <c r="BT311" s="85"/>
      <c r="BU311" s="85"/>
      <c r="BV311" s="85"/>
      <c r="BW311" s="85"/>
      <c r="BX311" s="85"/>
      <c r="BY311" s="85"/>
      <c r="BZ311" s="85"/>
      <c r="CA311" s="85"/>
      <c r="CB311" s="85"/>
      <c r="CC311" s="85"/>
      <c r="CD311" s="85"/>
      <c r="CE311" s="85"/>
      <c r="CF311" s="85"/>
      <c r="CG311" s="85"/>
      <c r="CH311" s="85"/>
      <c r="CI311" s="85"/>
      <c r="CJ311" s="85"/>
      <c r="CK311" s="85"/>
      <c r="CL311" s="85"/>
      <c r="CM311" s="85"/>
      <c r="CN311" s="85"/>
      <c r="CO311" s="85"/>
      <c r="CP311" s="85"/>
      <c r="CQ311" s="85"/>
      <c r="CR311" s="85"/>
    </row>
    <row r="312" spans="59:96">
      <c r="BG312" s="85"/>
      <c r="BH312" s="85"/>
      <c r="BI312" s="85"/>
      <c r="BJ312" s="85"/>
      <c r="BK312" s="85"/>
      <c r="BL312" s="85"/>
      <c r="BM312" s="85"/>
      <c r="BN312" s="85"/>
      <c r="BO312" s="85"/>
      <c r="BP312" s="85"/>
      <c r="BQ312" s="85"/>
      <c r="BR312" s="85"/>
      <c r="BS312" s="85"/>
      <c r="BT312" s="85"/>
      <c r="BU312" s="85"/>
      <c r="BV312" s="85"/>
      <c r="BW312" s="85"/>
      <c r="BX312" s="85"/>
      <c r="BY312" s="85"/>
      <c r="BZ312" s="85"/>
      <c r="CA312" s="85"/>
      <c r="CB312" s="85"/>
      <c r="CC312" s="85"/>
      <c r="CD312" s="85"/>
      <c r="CE312" s="85"/>
      <c r="CF312" s="85"/>
      <c r="CG312" s="85"/>
      <c r="CH312" s="85"/>
      <c r="CI312" s="85"/>
      <c r="CJ312" s="85"/>
      <c r="CK312" s="85"/>
      <c r="CL312" s="85"/>
      <c r="CM312" s="85"/>
      <c r="CN312" s="85"/>
      <c r="CO312" s="85"/>
      <c r="CP312" s="85"/>
      <c r="CQ312" s="85"/>
      <c r="CR312" s="85"/>
    </row>
    <row r="313" spans="59:96">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row>
    <row r="314" spans="59:96">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row>
    <row r="315" spans="59:96">
      <c r="BG315" s="85"/>
      <c r="BH315" s="85"/>
      <c r="BI315" s="85"/>
      <c r="BJ315" s="85"/>
      <c r="BK315" s="85"/>
      <c r="BL315" s="85"/>
      <c r="BM315" s="85"/>
      <c r="BN315" s="85"/>
      <c r="BO315" s="85"/>
      <c r="BP315" s="85"/>
      <c r="BQ315" s="85"/>
      <c r="BR315" s="85"/>
      <c r="BS315" s="85"/>
      <c r="BT315" s="85"/>
      <c r="BU315" s="85"/>
      <c r="BV315" s="85"/>
      <c r="BW315" s="85"/>
      <c r="BX315" s="85"/>
      <c r="BY315" s="85"/>
      <c r="BZ315" s="85"/>
      <c r="CA315" s="85"/>
      <c r="CB315" s="85"/>
      <c r="CC315" s="85"/>
      <c r="CD315" s="85"/>
      <c r="CE315" s="85"/>
      <c r="CF315" s="85"/>
      <c r="CG315" s="85"/>
      <c r="CH315" s="85"/>
      <c r="CI315" s="85"/>
      <c r="CJ315" s="85"/>
      <c r="CK315" s="85"/>
      <c r="CL315" s="85"/>
      <c r="CM315" s="85"/>
      <c r="CN315" s="85"/>
      <c r="CO315" s="85"/>
      <c r="CP315" s="85"/>
      <c r="CQ315" s="85"/>
      <c r="CR315" s="85"/>
    </row>
    <row r="316" spans="59:96">
      <c r="BG316" s="85"/>
      <c r="BH316" s="85"/>
      <c r="BI316" s="85"/>
      <c r="BJ316" s="85"/>
      <c r="BK316" s="85"/>
      <c r="BL316" s="85"/>
      <c r="BM316" s="85"/>
      <c r="BN316" s="85"/>
      <c r="BO316" s="85"/>
      <c r="BP316" s="85"/>
      <c r="BQ316" s="85"/>
      <c r="BR316" s="85"/>
      <c r="BS316" s="85"/>
      <c r="BT316" s="85"/>
      <c r="BU316" s="85"/>
      <c r="BV316" s="85"/>
      <c r="BW316" s="85"/>
      <c r="BX316" s="85"/>
      <c r="BY316" s="85"/>
      <c r="BZ316" s="85"/>
      <c r="CA316" s="85"/>
      <c r="CB316" s="85"/>
      <c r="CC316" s="85"/>
      <c r="CD316" s="85"/>
      <c r="CE316" s="85"/>
      <c r="CF316" s="85"/>
      <c r="CG316" s="85"/>
      <c r="CH316" s="85"/>
      <c r="CI316" s="85"/>
      <c r="CJ316" s="85"/>
      <c r="CK316" s="85"/>
      <c r="CL316" s="85"/>
      <c r="CM316" s="85"/>
      <c r="CN316" s="85"/>
      <c r="CO316" s="85"/>
      <c r="CP316" s="85"/>
      <c r="CQ316" s="85"/>
      <c r="CR316" s="85"/>
    </row>
    <row r="317" spans="59:96">
      <c r="BG317" s="85"/>
      <c r="BH317" s="85"/>
      <c r="BI317" s="85"/>
      <c r="BJ317" s="85"/>
      <c r="BK317" s="85"/>
      <c r="BL317" s="85"/>
      <c r="BM317" s="85"/>
      <c r="BN317" s="85"/>
      <c r="BO317" s="85"/>
      <c r="BP317" s="85"/>
      <c r="BQ317" s="85"/>
      <c r="BR317" s="85"/>
      <c r="BS317" s="85"/>
      <c r="BT317" s="85"/>
      <c r="BU317" s="85"/>
      <c r="BV317" s="85"/>
      <c r="BW317" s="85"/>
      <c r="BX317" s="85"/>
      <c r="BY317" s="85"/>
      <c r="BZ317" s="85"/>
      <c r="CA317" s="85"/>
      <c r="CB317" s="85"/>
      <c r="CC317" s="85"/>
      <c r="CD317" s="85"/>
      <c r="CE317" s="85"/>
      <c r="CF317" s="85"/>
      <c r="CG317" s="85"/>
      <c r="CH317" s="85"/>
      <c r="CI317" s="85"/>
      <c r="CJ317" s="85"/>
      <c r="CK317" s="85"/>
      <c r="CL317" s="85"/>
      <c r="CM317" s="85"/>
      <c r="CN317" s="85"/>
      <c r="CO317" s="85"/>
      <c r="CP317" s="85"/>
      <c r="CQ317" s="85"/>
      <c r="CR317" s="85"/>
    </row>
    <row r="318" spans="59:96">
      <c r="BG318" s="85"/>
      <c r="BH318" s="85"/>
      <c r="BI318" s="85"/>
      <c r="BJ318" s="85"/>
      <c r="BK318" s="85"/>
      <c r="BL318" s="85"/>
      <c r="BM318" s="85"/>
      <c r="BN318" s="85"/>
      <c r="BO318" s="85"/>
      <c r="BP318" s="85"/>
      <c r="BQ318" s="85"/>
      <c r="BR318" s="85"/>
      <c r="BS318" s="85"/>
      <c r="BT318" s="85"/>
      <c r="BU318" s="85"/>
      <c r="BV318" s="85"/>
      <c r="BW318" s="85"/>
      <c r="BX318" s="85"/>
      <c r="BY318" s="85"/>
      <c r="BZ318" s="85"/>
      <c r="CA318" s="85"/>
      <c r="CB318" s="85"/>
      <c r="CC318" s="85"/>
      <c r="CD318" s="85"/>
      <c r="CE318" s="85"/>
      <c r="CF318" s="85"/>
      <c r="CG318" s="85"/>
      <c r="CH318" s="85"/>
      <c r="CI318" s="85"/>
      <c r="CJ318" s="85"/>
      <c r="CK318" s="85"/>
      <c r="CL318" s="85"/>
      <c r="CM318" s="85"/>
      <c r="CN318" s="85"/>
      <c r="CO318" s="85"/>
      <c r="CP318" s="85"/>
      <c r="CQ318" s="85"/>
      <c r="CR318" s="85"/>
    </row>
    <row r="319" spans="59:96">
      <c r="BG319" s="85"/>
      <c r="BH319" s="85"/>
      <c r="BI319" s="85"/>
      <c r="BJ319" s="85"/>
      <c r="BK319" s="85"/>
      <c r="BL319" s="85"/>
      <c r="BM319" s="85"/>
      <c r="BN319" s="85"/>
      <c r="BO319" s="85"/>
      <c r="BP319" s="85"/>
      <c r="BQ319" s="85"/>
      <c r="BR319" s="85"/>
      <c r="BS319" s="85"/>
      <c r="BT319" s="85"/>
      <c r="BU319" s="85"/>
      <c r="BV319" s="85"/>
      <c r="BW319" s="85"/>
      <c r="BX319" s="85"/>
      <c r="BY319" s="85"/>
      <c r="BZ319" s="85"/>
      <c r="CA319" s="85"/>
      <c r="CB319" s="85"/>
      <c r="CC319" s="85"/>
      <c r="CD319" s="85"/>
      <c r="CE319" s="85"/>
      <c r="CF319" s="85"/>
      <c r="CG319" s="85"/>
      <c r="CH319" s="85"/>
      <c r="CI319" s="85"/>
      <c r="CJ319" s="85"/>
      <c r="CK319" s="85"/>
      <c r="CL319" s="85"/>
      <c r="CM319" s="85"/>
      <c r="CN319" s="85"/>
      <c r="CO319" s="85"/>
      <c r="CP319" s="85"/>
      <c r="CQ319" s="85"/>
      <c r="CR319" s="85"/>
    </row>
    <row r="320" spans="59:96">
      <c r="BG320" s="85"/>
      <c r="BH320" s="85"/>
      <c r="BI320" s="85"/>
      <c r="BJ320" s="85"/>
      <c r="BK320" s="85"/>
      <c r="BL320" s="85"/>
      <c r="BM320" s="85"/>
      <c r="BN320" s="85"/>
      <c r="BO320" s="85"/>
      <c r="BP320" s="85"/>
      <c r="BQ320" s="85"/>
      <c r="BR320" s="85"/>
      <c r="BS320" s="85"/>
      <c r="BT320" s="85"/>
      <c r="BU320" s="85"/>
      <c r="BV320" s="85"/>
      <c r="BW320" s="85"/>
      <c r="BX320" s="85"/>
      <c r="BY320" s="85"/>
      <c r="BZ320" s="85"/>
      <c r="CA320" s="85"/>
      <c r="CB320" s="85"/>
      <c r="CC320" s="85"/>
      <c r="CD320" s="85"/>
      <c r="CE320" s="85"/>
      <c r="CF320" s="85"/>
      <c r="CG320" s="85"/>
      <c r="CH320" s="85"/>
      <c r="CI320" s="85"/>
      <c r="CJ320" s="85"/>
      <c r="CK320" s="85"/>
      <c r="CL320" s="85"/>
      <c r="CM320" s="85"/>
      <c r="CN320" s="85"/>
      <c r="CO320" s="85"/>
      <c r="CP320" s="85"/>
      <c r="CQ320" s="85"/>
      <c r="CR320" s="85"/>
    </row>
    <row r="321" spans="59:96">
      <c r="BG321" s="85"/>
      <c r="BH321" s="85"/>
      <c r="BI321" s="85"/>
      <c r="BJ321" s="85"/>
      <c r="BK321" s="85"/>
      <c r="BL321" s="85"/>
      <c r="BM321" s="85"/>
      <c r="BN321" s="85"/>
      <c r="BO321" s="85"/>
      <c r="BP321" s="85"/>
      <c r="BQ321" s="85"/>
      <c r="BR321" s="85"/>
      <c r="BS321" s="85"/>
      <c r="BT321" s="85"/>
      <c r="BU321" s="85"/>
      <c r="BV321" s="85"/>
      <c r="BW321" s="85"/>
      <c r="BX321" s="85"/>
      <c r="BY321" s="85"/>
      <c r="BZ321" s="85"/>
      <c r="CA321" s="85"/>
      <c r="CB321" s="85"/>
      <c r="CC321" s="85"/>
      <c r="CD321" s="85"/>
      <c r="CE321" s="85"/>
      <c r="CF321" s="85"/>
      <c r="CG321" s="85"/>
      <c r="CH321" s="85"/>
      <c r="CI321" s="85"/>
      <c r="CJ321" s="85"/>
      <c r="CK321" s="85"/>
      <c r="CL321" s="85"/>
      <c r="CM321" s="85"/>
      <c r="CN321" s="85"/>
      <c r="CO321" s="85"/>
      <c r="CP321" s="85"/>
      <c r="CQ321" s="85"/>
      <c r="CR321" s="85"/>
    </row>
    <row r="322" spans="59:96">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row>
    <row r="323" spans="59:96">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row>
    <row r="324" spans="59:96">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row>
    <row r="325" spans="59:96">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row>
    <row r="326" spans="59:96">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row>
    <row r="327" spans="59:96">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row>
    <row r="328" spans="59:96">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row>
    <row r="329" spans="59:96">
      <c r="BG329" s="85"/>
      <c r="BH329" s="85"/>
      <c r="BI329" s="85"/>
      <c r="BJ329" s="85"/>
      <c r="BK329" s="85"/>
      <c r="BL329" s="85"/>
      <c r="BM329" s="85"/>
      <c r="BN329" s="85"/>
      <c r="BO329" s="85"/>
      <c r="BP329" s="85"/>
      <c r="BQ329" s="85"/>
      <c r="BR329" s="85"/>
      <c r="BS329" s="85"/>
      <c r="BT329" s="85"/>
      <c r="BU329" s="85"/>
      <c r="BV329" s="85"/>
      <c r="BW329" s="85"/>
      <c r="BX329" s="85"/>
      <c r="BY329" s="85"/>
      <c r="BZ329" s="85"/>
      <c r="CA329" s="85"/>
      <c r="CB329" s="85"/>
      <c r="CC329" s="85"/>
      <c r="CD329" s="85"/>
      <c r="CE329" s="85"/>
      <c r="CF329" s="85"/>
      <c r="CG329" s="85"/>
      <c r="CH329" s="85"/>
      <c r="CI329" s="85"/>
      <c r="CJ329" s="85"/>
      <c r="CK329" s="85"/>
      <c r="CL329" s="85"/>
      <c r="CM329" s="85"/>
      <c r="CN329" s="85"/>
      <c r="CO329" s="85"/>
      <c r="CP329" s="85"/>
      <c r="CQ329" s="85"/>
      <c r="CR329" s="85"/>
    </row>
    <row r="330" spans="59:96">
      <c r="BG330" s="85"/>
      <c r="BH330" s="85"/>
      <c r="BI330" s="85"/>
      <c r="BJ330" s="85"/>
      <c r="BK330" s="85"/>
      <c r="BL330" s="85"/>
      <c r="BM330" s="85"/>
      <c r="BN330" s="85"/>
      <c r="BO330" s="85"/>
      <c r="BP330" s="85"/>
      <c r="BQ330" s="85"/>
      <c r="BR330" s="85"/>
      <c r="BS330" s="85"/>
      <c r="BT330" s="85"/>
      <c r="BU330" s="85"/>
      <c r="BV330" s="85"/>
      <c r="BW330" s="85"/>
      <c r="BX330" s="85"/>
      <c r="BY330" s="85"/>
      <c r="BZ330" s="85"/>
      <c r="CA330" s="85"/>
      <c r="CB330" s="85"/>
      <c r="CC330" s="85"/>
      <c r="CD330" s="85"/>
      <c r="CE330" s="85"/>
      <c r="CF330" s="85"/>
      <c r="CG330" s="85"/>
      <c r="CH330" s="85"/>
      <c r="CI330" s="85"/>
      <c r="CJ330" s="85"/>
      <c r="CK330" s="85"/>
      <c r="CL330" s="85"/>
      <c r="CM330" s="85"/>
      <c r="CN330" s="85"/>
      <c r="CO330" s="85"/>
      <c r="CP330" s="85"/>
      <c r="CQ330" s="85"/>
      <c r="CR330" s="85"/>
    </row>
    <row r="331" spans="59:96">
      <c r="BG331" s="85"/>
      <c r="BH331" s="85"/>
      <c r="BI331" s="85"/>
      <c r="BJ331" s="85"/>
      <c r="BK331" s="85"/>
      <c r="BL331" s="85"/>
      <c r="BM331" s="85"/>
      <c r="BN331" s="85"/>
      <c r="BO331" s="85"/>
      <c r="BP331" s="85"/>
      <c r="BQ331" s="85"/>
      <c r="BR331" s="85"/>
      <c r="BS331" s="85"/>
      <c r="BT331" s="85"/>
      <c r="BU331" s="85"/>
      <c r="BV331" s="85"/>
      <c r="BW331" s="85"/>
      <c r="BX331" s="85"/>
      <c r="BY331" s="85"/>
      <c r="BZ331" s="85"/>
      <c r="CA331" s="85"/>
      <c r="CB331" s="85"/>
      <c r="CC331" s="85"/>
      <c r="CD331" s="85"/>
      <c r="CE331" s="85"/>
      <c r="CF331" s="85"/>
      <c r="CG331" s="85"/>
      <c r="CH331" s="85"/>
      <c r="CI331" s="85"/>
      <c r="CJ331" s="85"/>
      <c r="CK331" s="85"/>
      <c r="CL331" s="85"/>
      <c r="CM331" s="85"/>
      <c r="CN331" s="85"/>
      <c r="CO331" s="85"/>
      <c r="CP331" s="85"/>
      <c r="CQ331" s="85"/>
      <c r="CR331" s="85"/>
    </row>
    <row r="332" spans="59:96">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row>
    <row r="333" spans="59:96">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row>
    <row r="334" spans="59:96">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row>
    <row r="335" spans="59:96">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row>
    <row r="336" spans="59:96">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row>
    <row r="337" spans="59:96">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row>
    <row r="338" spans="59:96">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row>
    <row r="339" spans="59:96">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row>
    <row r="340" spans="59:96">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row>
    <row r="341" spans="59:96">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row>
    <row r="342" spans="59:96">
      <c r="BG342" s="85"/>
      <c r="BH342" s="85"/>
      <c r="BI342" s="85"/>
      <c r="BJ342" s="85"/>
      <c r="BK342" s="85"/>
      <c r="BL342" s="85"/>
      <c r="BM342" s="85"/>
      <c r="BN342" s="85"/>
      <c r="BO342" s="85"/>
      <c r="BP342" s="86" t="s">
        <v>61</v>
      </c>
      <c r="BQ342" s="85"/>
      <c r="BR342" s="85"/>
      <c r="BS342" s="85"/>
      <c r="BT342" s="85"/>
      <c r="BU342" s="85"/>
      <c r="BV342" s="85"/>
      <c r="BW342" s="85"/>
      <c r="BX342" s="85"/>
      <c r="BY342" s="85"/>
      <c r="BZ342" s="85"/>
      <c r="CA342" s="85"/>
      <c r="CB342" s="85"/>
      <c r="CC342" s="85"/>
      <c r="CD342" s="85"/>
      <c r="CE342" s="85"/>
      <c r="CF342" s="85"/>
      <c r="CG342" s="85"/>
      <c r="CH342" s="85"/>
      <c r="CI342" s="85"/>
      <c r="CJ342" s="85"/>
      <c r="CK342" s="85"/>
      <c r="CL342" s="85"/>
      <c r="CM342" s="85"/>
      <c r="CN342" s="85"/>
      <c r="CO342" s="85"/>
      <c r="CP342" s="85"/>
      <c r="CQ342" s="85"/>
      <c r="CR342" s="85"/>
    </row>
    <row r="343" spans="59:96">
      <c r="BG343" s="85"/>
      <c r="BH343" s="85"/>
      <c r="BI343" s="85"/>
      <c r="BJ343" s="85"/>
      <c r="BK343" s="85"/>
      <c r="BL343" s="85"/>
      <c r="BM343" s="85"/>
      <c r="BN343" s="85"/>
      <c r="BO343" s="85"/>
      <c r="BP343" s="85"/>
      <c r="BQ343" s="85"/>
      <c r="BR343" s="85"/>
      <c r="BS343" s="85"/>
      <c r="BT343" s="85"/>
      <c r="BU343" s="85"/>
      <c r="BV343" s="85"/>
      <c r="BW343" s="85"/>
      <c r="BX343" s="85"/>
      <c r="BY343" s="85"/>
      <c r="BZ343" s="85"/>
      <c r="CA343" s="85"/>
      <c r="CB343" s="85"/>
      <c r="CC343" s="85"/>
      <c r="CD343" s="85"/>
      <c r="CE343" s="85"/>
      <c r="CF343" s="85"/>
      <c r="CG343" s="85"/>
      <c r="CH343" s="85"/>
      <c r="CI343" s="85"/>
      <c r="CJ343" s="85"/>
      <c r="CK343" s="85"/>
      <c r="CL343" s="85"/>
      <c r="CM343" s="85"/>
      <c r="CN343" s="85"/>
      <c r="CO343" s="85"/>
      <c r="CP343" s="85"/>
      <c r="CQ343" s="85"/>
      <c r="CR343" s="85"/>
    </row>
    <row r="344" spans="59:96">
      <c r="BG344" s="85"/>
      <c r="BH344" s="85"/>
      <c r="BI344" s="85"/>
      <c r="BJ344" s="85"/>
      <c r="BK344" s="85"/>
      <c r="BL344" s="85"/>
      <c r="BM344" s="85"/>
      <c r="BN344" s="85"/>
      <c r="BO344" s="85"/>
      <c r="BP344" s="85"/>
      <c r="BQ344" s="85"/>
      <c r="BR344" s="85"/>
      <c r="BS344" s="85"/>
      <c r="BT344" s="85"/>
      <c r="BU344" s="85"/>
      <c r="BV344" s="85"/>
      <c r="BW344" s="85"/>
      <c r="BX344" s="85"/>
      <c r="BY344" s="85"/>
      <c r="BZ344" s="85"/>
      <c r="CA344" s="85"/>
      <c r="CB344" s="85"/>
      <c r="CC344" s="85"/>
      <c r="CD344" s="85"/>
      <c r="CE344" s="85"/>
      <c r="CF344" s="85"/>
      <c r="CG344" s="85"/>
      <c r="CH344" s="85"/>
      <c r="CI344" s="85"/>
      <c r="CJ344" s="85"/>
      <c r="CK344" s="85"/>
      <c r="CL344" s="85"/>
      <c r="CM344" s="85"/>
      <c r="CN344" s="85"/>
      <c r="CO344" s="85"/>
      <c r="CP344" s="85"/>
      <c r="CQ344" s="85"/>
      <c r="CR344" s="85"/>
    </row>
    <row r="345" spans="59:96">
      <c r="BG345" s="85"/>
      <c r="BH345" s="85"/>
      <c r="BI345" s="85"/>
      <c r="BJ345" s="85"/>
      <c r="BK345" s="85"/>
      <c r="BL345" s="85"/>
      <c r="BM345" s="85"/>
      <c r="BN345" s="85"/>
      <c r="BO345" s="85"/>
      <c r="BP345" s="85"/>
      <c r="BQ345" s="85"/>
      <c r="BR345" s="85"/>
      <c r="BS345" s="85"/>
      <c r="BT345" s="85"/>
      <c r="BU345" s="85"/>
      <c r="BV345" s="85"/>
      <c r="BW345" s="85"/>
      <c r="BX345" s="85"/>
      <c r="BY345" s="85"/>
      <c r="BZ345" s="85"/>
      <c r="CA345" s="85"/>
      <c r="CB345" s="85"/>
      <c r="CC345" s="85"/>
      <c r="CD345" s="85"/>
      <c r="CE345" s="85"/>
      <c r="CF345" s="85"/>
      <c r="CG345" s="85"/>
      <c r="CH345" s="85"/>
      <c r="CI345" s="85"/>
      <c r="CJ345" s="85"/>
      <c r="CK345" s="85"/>
      <c r="CL345" s="85"/>
      <c r="CM345" s="85"/>
      <c r="CN345" s="85"/>
      <c r="CO345" s="85"/>
      <c r="CP345" s="85"/>
      <c r="CQ345" s="85"/>
      <c r="CR345" s="85"/>
    </row>
    <row r="346" spans="59:96">
      <c r="BG346" s="85"/>
      <c r="BH346" s="85"/>
      <c r="BI346" s="85"/>
      <c r="BJ346" s="85"/>
      <c r="BK346" s="85"/>
      <c r="BL346" s="85"/>
      <c r="BM346" s="85"/>
      <c r="BN346" s="85"/>
      <c r="BO346" s="85"/>
      <c r="BP346" s="85"/>
      <c r="BQ346" s="85"/>
      <c r="BR346" s="85"/>
      <c r="BS346" s="85"/>
      <c r="BT346" s="85"/>
      <c r="BU346" s="85"/>
      <c r="BV346" s="85"/>
      <c r="BW346" s="85"/>
      <c r="BX346" s="85"/>
      <c r="BY346" s="85"/>
      <c r="BZ346" s="85"/>
      <c r="CA346" s="85"/>
      <c r="CB346" s="85"/>
      <c r="CC346" s="85"/>
      <c r="CD346" s="85"/>
      <c r="CE346" s="85"/>
      <c r="CF346" s="85"/>
      <c r="CG346" s="85"/>
      <c r="CH346" s="85"/>
      <c r="CI346" s="85"/>
      <c r="CJ346" s="85"/>
      <c r="CK346" s="85"/>
      <c r="CL346" s="85"/>
      <c r="CM346" s="85"/>
      <c r="CN346" s="85"/>
      <c r="CO346" s="85"/>
      <c r="CP346" s="85"/>
      <c r="CQ346" s="85"/>
      <c r="CR346" s="85"/>
    </row>
    <row r="347" spans="59:96">
      <c r="BG347" s="85"/>
      <c r="BH347" s="85"/>
      <c r="BI347" s="85"/>
      <c r="BJ347" s="85"/>
      <c r="BK347" s="85"/>
      <c r="BL347" s="85"/>
      <c r="BM347" s="85"/>
      <c r="BN347" s="85"/>
      <c r="BO347" s="85"/>
      <c r="BP347" s="85"/>
      <c r="BQ347" s="85"/>
      <c r="BR347" s="85"/>
      <c r="BS347" s="85"/>
      <c r="BT347" s="85"/>
      <c r="BU347" s="85"/>
      <c r="BV347" s="85"/>
      <c r="BW347" s="85"/>
      <c r="BX347" s="85"/>
      <c r="BY347" s="85"/>
      <c r="BZ347" s="85"/>
      <c r="CA347" s="85"/>
      <c r="CB347" s="85"/>
      <c r="CC347" s="85"/>
      <c r="CD347" s="85"/>
      <c r="CE347" s="85"/>
      <c r="CF347" s="85"/>
      <c r="CG347" s="85"/>
      <c r="CH347" s="85"/>
      <c r="CI347" s="85"/>
      <c r="CJ347" s="85"/>
      <c r="CK347" s="85"/>
      <c r="CL347" s="85"/>
      <c r="CM347" s="85"/>
      <c r="CN347" s="85"/>
      <c r="CO347" s="85"/>
      <c r="CP347" s="85"/>
      <c r="CQ347" s="85"/>
      <c r="CR347" s="85"/>
    </row>
    <row r="348" spans="59:96">
      <c r="BG348" s="85"/>
      <c r="BH348" s="85"/>
      <c r="BI348" s="85"/>
      <c r="BJ348" s="85"/>
      <c r="BK348" s="85"/>
      <c r="BL348" s="85"/>
      <c r="BM348" s="85"/>
      <c r="BN348" s="85"/>
      <c r="BO348" s="85"/>
      <c r="BP348" s="85"/>
      <c r="BQ348" s="85"/>
      <c r="BR348" s="85"/>
      <c r="BS348" s="85"/>
      <c r="BT348" s="85"/>
      <c r="BU348" s="85"/>
      <c r="BV348" s="85"/>
      <c r="BW348" s="85"/>
      <c r="BX348" s="85"/>
      <c r="BY348" s="85"/>
      <c r="BZ348" s="85"/>
      <c r="CA348" s="85"/>
      <c r="CB348" s="85"/>
      <c r="CC348" s="85"/>
      <c r="CD348" s="85"/>
      <c r="CE348" s="85"/>
      <c r="CF348" s="85"/>
      <c r="CG348" s="85"/>
      <c r="CH348" s="85"/>
      <c r="CI348" s="85"/>
      <c r="CJ348" s="85"/>
      <c r="CK348" s="85"/>
      <c r="CL348" s="85"/>
      <c r="CM348" s="85"/>
      <c r="CN348" s="85"/>
      <c r="CO348" s="85"/>
      <c r="CP348" s="85"/>
      <c r="CQ348" s="85"/>
      <c r="CR348" s="85"/>
    </row>
    <row r="349" spans="59:96">
      <c r="BG349" s="85"/>
      <c r="BH349" s="85"/>
      <c r="BI349" s="85"/>
      <c r="BJ349" s="85"/>
      <c r="BK349" s="85"/>
      <c r="BL349" s="85"/>
      <c r="BM349" s="85"/>
      <c r="BN349" s="85"/>
      <c r="BO349" s="85"/>
      <c r="BP349" s="85"/>
      <c r="BQ349" s="85"/>
      <c r="BR349" s="85"/>
      <c r="BS349" s="85"/>
      <c r="BT349" s="85"/>
      <c r="BU349" s="85"/>
      <c r="BV349" s="85"/>
      <c r="BW349" s="85"/>
      <c r="BX349" s="85"/>
      <c r="BY349" s="85"/>
      <c r="BZ349" s="85"/>
      <c r="CA349" s="85"/>
      <c r="CB349" s="85"/>
      <c r="CC349" s="85"/>
      <c r="CD349" s="85"/>
      <c r="CE349" s="85"/>
      <c r="CF349" s="85"/>
      <c r="CG349" s="85"/>
      <c r="CH349" s="85"/>
      <c r="CI349" s="85"/>
      <c r="CJ349" s="85"/>
      <c r="CK349" s="85"/>
      <c r="CL349" s="85"/>
      <c r="CM349" s="85"/>
      <c r="CN349" s="85"/>
      <c r="CO349" s="85"/>
      <c r="CP349" s="85"/>
      <c r="CQ349" s="85"/>
      <c r="CR349" s="85"/>
    </row>
    <row r="350" spans="59:96">
      <c r="BG350" s="85"/>
      <c r="BH350" s="85"/>
      <c r="BI350" s="85"/>
      <c r="BJ350" s="85"/>
      <c r="BK350" s="85"/>
      <c r="BL350" s="85"/>
      <c r="BM350" s="85"/>
      <c r="BN350" s="85"/>
      <c r="BO350" s="85"/>
      <c r="BP350" s="85"/>
      <c r="BQ350" s="85"/>
      <c r="BR350" s="85"/>
      <c r="BS350" s="85"/>
      <c r="BT350" s="85"/>
      <c r="BU350" s="85"/>
      <c r="BV350" s="85"/>
      <c r="BW350" s="85"/>
      <c r="BX350" s="85"/>
      <c r="BY350" s="85"/>
      <c r="BZ350" s="85"/>
      <c r="CA350" s="85"/>
      <c r="CB350" s="85"/>
      <c r="CC350" s="85"/>
      <c r="CD350" s="85"/>
      <c r="CE350" s="85"/>
      <c r="CF350" s="85"/>
      <c r="CG350" s="85"/>
      <c r="CH350" s="85"/>
      <c r="CI350" s="85"/>
      <c r="CJ350" s="85"/>
      <c r="CK350" s="85"/>
      <c r="CL350" s="85"/>
      <c r="CM350" s="85"/>
      <c r="CN350" s="85"/>
      <c r="CO350" s="85"/>
      <c r="CP350" s="85"/>
      <c r="CQ350" s="85"/>
      <c r="CR350" s="85"/>
    </row>
    <row r="351" spans="59:96">
      <c r="BG351" s="85"/>
      <c r="BH351" s="85"/>
      <c r="BI351" s="85"/>
      <c r="BJ351" s="85"/>
      <c r="BK351" s="85"/>
      <c r="BL351" s="85"/>
      <c r="BM351" s="85"/>
      <c r="BN351" s="85"/>
      <c r="BO351" s="85"/>
      <c r="BP351" s="85"/>
      <c r="BQ351" s="85"/>
      <c r="BR351" s="85"/>
      <c r="BS351" s="85"/>
      <c r="BT351" s="85"/>
      <c r="BU351" s="85"/>
      <c r="BV351" s="85"/>
      <c r="BW351" s="85"/>
      <c r="BX351" s="85"/>
      <c r="BY351" s="85"/>
      <c r="BZ351" s="85"/>
      <c r="CA351" s="85"/>
      <c r="CB351" s="85"/>
      <c r="CC351" s="85"/>
      <c r="CD351" s="85"/>
      <c r="CE351" s="85"/>
      <c r="CF351" s="85"/>
      <c r="CG351" s="85"/>
      <c r="CH351" s="85"/>
      <c r="CI351" s="85"/>
      <c r="CJ351" s="85"/>
      <c r="CK351" s="85"/>
      <c r="CL351" s="85"/>
      <c r="CM351" s="85"/>
      <c r="CN351" s="85"/>
      <c r="CO351" s="85"/>
      <c r="CP351" s="85"/>
      <c r="CQ351" s="85"/>
      <c r="CR351" s="85"/>
    </row>
    <row r="352" spans="59:96">
      <c r="BG352" s="85"/>
      <c r="BH352" s="85"/>
      <c r="BI352" s="85"/>
      <c r="BJ352" s="85"/>
      <c r="BK352" s="85"/>
      <c r="BL352" s="85"/>
      <c r="BM352" s="85"/>
      <c r="BN352" s="85"/>
      <c r="BO352" s="85"/>
      <c r="BP352" s="85"/>
      <c r="BQ352" s="85"/>
      <c r="BR352" s="85"/>
      <c r="BS352" s="85"/>
      <c r="BT352" s="85"/>
      <c r="BU352" s="85"/>
      <c r="BV352" s="85"/>
      <c r="BW352" s="85"/>
      <c r="BX352" s="85"/>
      <c r="BY352" s="85"/>
      <c r="BZ352" s="85"/>
      <c r="CA352" s="85"/>
      <c r="CB352" s="85"/>
      <c r="CC352" s="85"/>
      <c r="CD352" s="85"/>
      <c r="CE352" s="85"/>
      <c r="CF352" s="85"/>
      <c r="CG352" s="85"/>
      <c r="CH352" s="85"/>
      <c r="CI352" s="85"/>
      <c r="CJ352" s="85"/>
      <c r="CK352" s="85"/>
      <c r="CL352" s="85"/>
      <c r="CM352" s="85"/>
      <c r="CN352" s="85"/>
      <c r="CO352" s="85"/>
      <c r="CP352" s="85"/>
      <c r="CQ352" s="85"/>
      <c r="CR352" s="85"/>
    </row>
    <row r="353" spans="59:96">
      <c r="BG353" s="85"/>
      <c r="BH353" s="85"/>
      <c r="BI353" s="85"/>
      <c r="BJ353" s="85"/>
      <c r="BK353" s="85"/>
      <c r="BL353" s="85"/>
      <c r="BM353" s="85"/>
      <c r="BN353" s="85"/>
      <c r="BO353" s="85"/>
      <c r="BP353" s="85"/>
      <c r="BQ353" s="85"/>
      <c r="BR353" s="85"/>
      <c r="BS353" s="85"/>
      <c r="BT353" s="85"/>
      <c r="BU353" s="85"/>
      <c r="BV353" s="85"/>
      <c r="BW353" s="85"/>
      <c r="BX353" s="85"/>
      <c r="BY353" s="85"/>
      <c r="BZ353" s="85"/>
      <c r="CA353" s="85"/>
      <c r="CB353" s="85"/>
      <c r="CC353" s="85"/>
      <c r="CD353" s="85"/>
      <c r="CE353" s="85"/>
      <c r="CF353" s="85"/>
      <c r="CG353" s="85"/>
      <c r="CH353" s="85"/>
      <c r="CI353" s="85"/>
      <c r="CJ353" s="85"/>
      <c r="CK353" s="85"/>
      <c r="CL353" s="85"/>
      <c r="CM353" s="85"/>
      <c r="CN353" s="85"/>
      <c r="CO353" s="85"/>
      <c r="CP353" s="85"/>
      <c r="CQ353" s="85"/>
      <c r="CR353" s="85"/>
    </row>
    <row r="354" spans="59:96">
      <c r="BG354" s="85"/>
      <c r="BH354" s="85"/>
      <c r="BI354" s="85"/>
      <c r="BJ354" s="85"/>
      <c r="BK354" s="85"/>
      <c r="BL354" s="85"/>
      <c r="BM354" s="85"/>
      <c r="BN354" s="85"/>
      <c r="BO354" s="85"/>
      <c r="BP354" s="85"/>
      <c r="BQ354" s="85"/>
      <c r="BR354" s="85"/>
      <c r="BS354" s="85"/>
      <c r="BT354" s="85"/>
      <c r="BU354" s="85"/>
      <c r="BV354" s="85"/>
      <c r="BW354" s="85"/>
      <c r="BX354" s="85"/>
      <c r="BY354" s="85"/>
      <c r="BZ354" s="85"/>
      <c r="CA354" s="85"/>
      <c r="CB354" s="85"/>
      <c r="CC354" s="85"/>
      <c r="CD354" s="85"/>
      <c r="CE354" s="85"/>
      <c r="CF354" s="85"/>
      <c r="CG354" s="85"/>
      <c r="CH354" s="85"/>
      <c r="CI354" s="85"/>
      <c r="CJ354" s="85"/>
      <c r="CK354" s="85"/>
      <c r="CL354" s="85"/>
      <c r="CM354" s="85"/>
      <c r="CN354" s="85"/>
      <c r="CO354" s="85"/>
      <c r="CP354" s="85"/>
      <c r="CQ354" s="85"/>
      <c r="CR354" s="85"/>
    </row>
    <row r="355" spans="59:96">
      <c r="BG355" s="85"/>
      <c r="BH355" s="85"/>
      <c r="BI355" s="85"/>
      <c r="BJ355" s="85"/>
      <c r="BK355" s="85"/>
      <c r="BL355" s="85"/>
      <c r="BM355" s="85"/>
      <c r="BN355" s="85"/>
      <c r="BO355" s="85"/>
      <c r="BP355" s="85"/>
      <c r="BQ355" s="85"/>
      <c r="BR355" s="85"/>
      <c r="BS355" s="85"/>
      <c r="BT355" s="85"/>
      <c r="BU355" s="85"/>
      <c r="BV355" s="85"/>
      <c r="BW355" s="85"/>
      <c r="BX355" s="85"/>
      <c r="BY355" s="85"/>
      <c r="BZ355" s="85"/>
      <c r="CA355" s="85"/>
      <c r="CB355" s="85"/>
      <c r="CC355" s="85"/>
      <c r="CD355" s="85"/>
      <c r="CE355" s="85"/>
      <c r="CF355" s="85"/>
      <c r="CG355" s="85"/>
      <c r="CH355" s="85"/>
      <c r="CI355" s="85"/>
      <c r="CJ355" s="85"/>
      <c r="CK355" s="85"/>
      <c r="CL355" s="85"/>
      <c r="CM355" s="85"/>
      <c r="CN355" s="85"/>
      <c r="CO355" s="85"/>
      <c r="CP355" s="85"/>
      <c r="CQ355" s="85"/>
      <c r="CR355" s="85"/>
    </row>
    <row r="356" spans="59:96">
      <c r="BG356" s="85"/>
      <c r="BH356" s="85"/>
      <c r="BI356" s="85"/>
      <c r="BJ356" s="85"/>
      <c r="BK356" s="85"/>
      <c r="BL356" s="85"/>
      <c r="BM356" s="85"/>
      <c r="BN356" s="85"/>
      <c r="BO356" s="85"/>
      <c r="BP356" s="85"/>
      <c r="BQ356" s="85"/>
      <c r="BR356" s="85"/>
      <c r="BS356" s="85"/>
      <c r="BT356" s="85"/>
      <c r="BU356" s="85"/>
      <c r="BV356" s="85"/>
      <c r="BW356" s="85"/>
      <c r="BX356" s="85"/>
      <c r="BY356" s="85"/>
      <c r="BZ356" s="85"/>
      <c r="CA356" s="85"/>
      <c r="CB356" s="85"/>
      <c r="CC356" s="85"/>
      <c r="CD356" s="85"/>
      <c r="CE356" s="85"/>
      <c r="CF356" s="85"/>
      <c r="CG356" s="85"/>
      <c r="CH356" s="85"/>
      <c r="CI356" s="85"/>
      <c r="CJ356" s="85"/>
      <c r="CK356" s="85"/>
      <c r="CL356" s="85"/>
      <c r="CM356" s="85"/>
      <c r="CN356" s="85"/>
      <c r="CO356" s="85"/>
      <c r="CP356" s="85"/>
      <c r="CQ356" s="85"/>
      <c r="CR356" s="85"/>
    </row>
    <row r="357" spans="59:96">
      <c r="BG357" s="85"/>
      <c r="BH357" s="85"/>
      <c r="BI357" s="85"/>
      <c r="BJ357" s="85"/>
      <c r="BK357" s="85"/>
      <c r="BL357" s="85"/>
      <c r="BM357" s="85"/>
      <c r="BN357" s="85"/>
      <c r="BO357" s="85"/>
      <c r="BP357" s="85"/>
      <c r="BQ357" s="85"/>
      <c r="BR357" s="85"/>
      <c r="BS357" s="85"/>
      <c r="BT357" s="85"/>
      <c r="BU357" s="85"/>
      <c r="BV357" s="85"/>
      <c r="BW357" s="85"/>
      <c r="BX357" s="85"/>
      <c r="BY357" s="85"/>
      <c r="BZ357" s="85"/>
      <c r="CA357" s="85"/>
      <c r="CB357" s="85"/>
      <c r="CC357" s="85"/>
      <c r="CD357" s="85"/>
      <c r="CE357" s="85"/>
      <c r="CF357" s="85"/>
      <c r="CG357" s="85"/>
      <c r="CH357" s="85"/>
      <c r="CI357" s="85"/>
      <c r="CJ357" s="85"/>
      <c r="CK357" s="85"/>
      <c r="CL357" s="85"/>
      <c r="CM357" s="85"/>
      <c r="CN357" s="85"/>
      <c r="CO357" s="85"/>
      <c r="CP357" s="85"/>
      <c r="CQ357" s="85"/>
      <c r="CR357" s="85"/>
    </row>
    <row r="358" spans="59:96">
      <c r="BG358" s="85"/>
      <c r="BH358" s="85"/>
      <c r="BI358" s="85"/>
      <c r="BJ358" s="85"/>
      <c r="BK358" s="85"/>
      <c r="BL358" s="85"/>
      <c r="BM358" s="85"/>
      <c r="BN358" s="85"/>
      <c r="BO358" s="85"/>
      <c r="BP358" s="85"/>
      <c r="BQ358" s="85"/>
      <c r="BR358" s="85"/>
      <c r="BS358" s="85"/>
      <c r="BT358" s="85"/>
      <c r="BU358" s="85"/>
      <c r="BV358" s="85"/>
      <c r="BW358" s="85"/>
      <c r="BX358" s="85"/>
      <c r="BY358" s="85"/>
      <c r="BZ358" s="85"/>
      <c r="CA358" s="85"/>
      <c r="CB358" s="85"/>
      <c r="CC358" s="85"/>
      <c r="CD358" s="85"/>
      <c r="CE358" s="85"/>
      <c r="CF358" s="85"/>
      <c r="CG358" s="85"/>
      <c r="CH358" s="85"/>
      <c r="CI358" s="85"/>
      <c r="CJ358" s="85"/>
      <c r="CK358" s="85"/>
      <c r="CL358" s="85"/>
      <c r="CM358" s="85"/>
      <c r="CN358" s="85"/>
      <c r="CO358" s="85"/>
      <c r="CP358" s="85"/>
      <c r="CQ358" s="85"/>
      <c r="CR358" s="85"/>
    </row>
    <row r="359" spans="59:96">
      <c r="BG359" s="85"/>
      <c r="BH359" s="85"/>
      <c r="BI359" s="85"/>
      <c r="BJ359" s="85"/>
      <c r="BK359" s="85"/>
      <c r="BL359" s="85"/>
      <c r="BM359" s="85"/>
      <c r="BN359" s="85"/>
      <c r="BO359" s="85"/>
      <c r="BP359" s="85"/>
      <c r="BQ359" s="85"/>
      <c r="BR359" s="85"/>
      <c r="BS359" s="85"/>
      <c r="BT359" s="85"/>
      <c r="BU359" s="85"/>
      <c r="BV359" s="85"/>
      <c r="BW359" s="85"/>
      <c r="BX359" s="85"/>
      <c r="BY359" s="85"/>
      <c r="BZ359" s="85"/>
      <c r="CA359" s="85"/>
      <c r="CB359" s="85"/>
      <c r="CC359" s="85"/>
      <c r="CD359" s="85"/>
      <c r="CE359" s="85"/>
      <c r="CF359" s="85"/>
      <c r="CG359" s="85"/>
      <c r="CH359" s="85"/>
      <c r="CI359" s="85"/>
      <c r="CJ359" s="85"/>
      <c r="CK359" s="85"/>
      <c r="CL359" s="85"/>
      <c r="CM359" s="85"/>
      <c r="CN359" s="85"/>
      <c r="CO359" s="85"/>
      <c r="CP359" s="85"/>
      <c r="CQ359" s="85"/>
      <c r="CR359" s="85"/>
    </row>
    <row r="360" spans="59:96">
      <c r="BG360" s="85"/>
      <c r="BH360" s="85"/>
      <c r="BI360" s="85"/>
      <c r="BJ360" s="85"/>
      <c r="BK360" s="85"/>
      <c r="BL360" s="85"/>
      <c r="BM360" s="85"/>
      <c r="BN360" s="85"/>
      <c r="BO360" s="85"/>
      <c r="BP360" s="85"/>
      <c r="BQ360" s="85"/>
      <c r="BR360" s="85"/>
      <c r="BS360" s="85"/>
      <c r="BT360" s="85"/>
      <c r="BU360" s="85"/>
      <c r="BV360" s="85"/>
      <c r="BW360" s="85"/>
      <c r="BX360" s="85"/>
      <c r="BY360" s="85"/>
      <c r="BZ360" s="85"/>
      <c r="CA360" s="85"/>
      <c r="CB360" s="85"/>
      <c r="CC360" s="85"/>
      <c r="CD360" s="85"/>
      <c r="CE360" s="85"/>
      <c r="CF360" s="85"/>
      <c r="CG360" s="85"/>
      <c r="CH360" s="85"/>
      <c r="CI360" s="85"/>
      <c r="CJ360" s="85"/>
      <c r="CK360" s="85"/>
      <c r="CL360" s="85"/>
      <c r="CM360" s="85"/>
      <c r="CN360" s="85"/>
      <c r="CO360" s="85"/>
      <c r="CP360" s="85"/>
      <c r="CQ360" s="85"/>
      <c r="CR360" s="85"/>
    </row>
    <row r="361" spans="59:96">
      <c r="BG361" s="85"/>
      <c r="BH361" s="85"/>
      <c r="BI361" s="85"/>
      <c r="BJ361" s="85"/>
      <c r="BK361" s="85"/>
      <c r="BL361" s="85"/>
      <c r="BM361" s="85"/>
      <c r="BN361" s="85"/>
      <c r="BO361" s="85"/>
      <c r="BP361" s="85"/>
      <c r="BQ361" s="85"/>
      <c r="BR361" s="85"/>
      <c r="BS361" s="85"/>
      <c r="BT361" s="85"/>
      <c r="BU361" s="85"/>
      <c r="BV361" s="85"/>
      <c r="BW361" s="85"/>
      <c r="BX361" s="85"/>
      <c r="BY361" s="85"/>
      <c r="BZ361" s="85"/>
      <c r="CA361" s="85"/>
      <c r="CB361" s="85"/>
      <c r="CC361" s="85"/>
      <c r="CD361" s="85"/>
      <c r="CE361" s="85"/>
      <c r="CF361" s="85"/>
      <c r="CG361" s="85"/>
      <c r="CH361" s="85"/>
      <c r="CI361" s="85"/>
      <c r="CJ361" s="85"/>
      <c r="CK361" s="85"/>
      <c r="CL361" s="85"/>
      <c r="CM361" s="85"/>
      <c r="CN361" s="85"/>
      <c r="CO361" s="85"/>
      <c r="CP361" s="85"/>
      <c r="CQ361" s="85"/>
      <c r="CR361" s="85"/>
    </row>
    <row r="362" spans="59:96">
      <c r="BG362" s="85"/>
      <c r="BH362" s="85"/>
      <c r="BI362" s="85"/>
      <c r="BJ362" s="85"/>
      <c r="BK362" s="85"/>
      <c r="BL362" s="85"/>
      <c r="BM362" s="85"/>
      <c r="BN362" s="85"/>
      <c r="BO362" s="85"/>
      <c r="BP362" s="85"/>
      <c r="BQ362" s="85"/>
      <c r="BR362" s="85"/>
      <c r="BS362" s="85"/>
      <c r="BT362" s="85"/>
      <c r="BU362" s="85"/>
      <c r="BV362" s="85"/>
      <c r="BW362" s="85"/>
      <c r="BX362" s="85"/>
      <c r="BY362" s="85"/>
      <c r="BZ362" s="85"/>
      <c r="CA362" s="85"/>
      <c r="CB362" s="85"/>
      <c r="CC362" s="85"/>
      <c r="CD362" s="85"/>
      <c r="CE362" s="85"/>
      <c r="CF362" s="85"/>
      <c r="CG362" s="85"/>
      <c r="CH362" s="85"/>
      <c r="CI362" s="85"/>
      <c r="CJ362" s="85"/>
      <c r="CK362" s="85"/>
      <c r="CL362" s="85"/>
      <c r="CM362" s="85"/>
      <c r="CN362" s="85"/>
      <c r="CO362" s="85"/>
      <c r="CP362" s="85"/>
      <c r="CQ362" s="85"/>
      <c r="CR362" s="85"/>
    </row>
    <row r="363" spans="59:96">
      <c r="BG363" s="85"/>
      <c r="BH363" s="85"/>
      <c r="BI363" s="85"/>
      <c r="BJ363" s="85"/>
      <c r="BK363" s="85"/>
      <c r="BL363" s="85"/>
      <c r="BM363" s="85"/>
      <c r="BN363" s="85"/>
      <c r="BO363" s="85"/>
      <c r="BP363" s="85"/>
      <c r="BQ363" s="85"/>
      <c r="BR363" s="85"/>
      <c r="BS363" s="85"/>
      <c r="BT363" s="85"/>
      <c r="BU363" s="85"/>
      <c r="BV363" s="85"/>
      <c r="BW363" s="85"/>
      <c r="BX363" s="85"/>
      <c r="BY363" s="85"/>
      <c r="BZ363" s="85"/>
      <c r="CA363" s="85"/>
      <c r="CB363" s="85"/>
      <c r="CC363" s="85"/>
      <c r="CD363" s="85"/>
      <c r="CE363" s="85"/>
      <c r="CF363" s="85"/>
      <c r="CG363" s="85"/>
      <c r="CH363" s="85"/>
      <c r="CI363" s="85"/>
      <c r="CJ363" s="85"/>
      <c r="CK363" s="85"/>
      <c r="CL363" s="85"/>
      <c r="CM363" s="85"/>
      <c r="CN363" s="85"/>
      <c r="CO363" s="85"/>
      <c r="CP363" s="85"/>
      <c r="CQ363" s="85"/>
      <c r="CR363" s="85"/>
    </row>
    <row r="364" spans="59:96">
      <c r="BG364" s="85"/>
      <c r="BH364" s="85"/>
      <c r="BI364" s="85"/>
      <c r="BJ364" s="85"/>
      <c r="BK364" s="85"/>
      <c r="BL364" s="85"/>
      <c r="BM364" s="85"/>
      <c r="BN364" s="85"/>
      <c r="BO364" s="85"/>
      <c r="BP364" s="85"/>
      <c r="BQ364" s="85"/>
      <c r="BR364" s="85"/>
      <c r="BS364" s="85"/>
      <c r="BT364" s="85"/>
      <c r="BU364" s="85"/>
      <c r="BV364" s="85"/>
      <c r="BW364" s="85"/>
      <c r="BX364" s="85"/>
      <c r="BY364" s="85"/>
      <c r="BZ364" s="85"/>
      <c r="CA364" s="85"/>
      <c r="CB364" s="85"/>
      <c r="CC364" s="85"/>
      <c r="CD364" s="85"/>
      <c r="CE364" s="85"/>
      <c r="CF364" s="85"/>
      <c r="CG364" s="85"/>
      <c r="CH364" s="85"/>
      <c r="CI364" s="85"/>
      <c r="CJ364" s="85"/>
      <c r="CK364" s="85"/>
      <c r="CL364" s="85"/>
      <c r="CM364" s="85"/>
      <c r="CN364" s="85"/>
      <c r="CO364" s="85"/>
      <c r="CP364" s="85"/>
      <c r="CQ364" s="85"/>
      <c r="CR364" s="85"/>
    </row>
    <row r="365" spans="59:96">
      <c r="BG365" s="85"/>
      <c r="BH365" s="85"/>
      <c r="BI365" s="85"/>
      <c r="BJ365" s="85"/>
      <c r="BK365" s="85"/>
      <c r="BL365" s="85"/>
      <c r="BM365" s="85"/>
      <c r="BN365" s="85"/>
      <c r="BO365" s="85"/>
      <c r="BP365" s="85"/>
      <c r="BQ365" s="85"/>
      <c r="BR365" s="85"/>
      <c r="BS365" s="85"/>
      <c r="BT365" s="85"/>
      <c r="BU365" s="85"/>
      <c r="BV365" s="85"/>
      <c r="BW365" s="85"/>
      <c r="BX365" s="85"/>
      <c r="BY365" s="85"/>
      <c r="BZ365" s="85"/>
      <c r="CA365" s="85"/>
      <c r="CB365" s="85"/>
      <c r="CC365" s="85"/>
      <c r="CD365" s="85"/>
      <c r="CE365" s="85"/>
      <c r="CF365" s="85"/>
      <c r="CG365" s="85"/>
      <c r="CH365" s="85"/>
      <c r="CI365" s="85"/>
      <c r="CJ365" s="85"/>
      <c r="CK365" s="85"/>
      <c r="CL365" s="85"/>
      <c r="CM365" s="85"/>
      <c r="CN365" s="85"/>
      <c r="CO365" s="85"/>
      <c r="CP365" s="85"/>
      <c r="CQ365" s="85"/>
      <c r="CR365" s="85"/>
    </row>
    <row r="366" spans="59:96">
      <c r="BG366" s="85"/>
      <c r="BH366" s="85"/>
      <c r="BI366" s="85"/>
      <c r="BJ366" s="85"/>
      <c r="BK366" s="85"/>
      <c r="BL366" s="85"/>
      <c r="BM366" s="85"/>
      <c r="BN366" s="85"/>
      <c r="BO366" s="85"/>
      <c r="BP366" s="85"/>
      <c r="BQ366" s="85"/>
      <c r="BR366" s="85"/>
      <c r="BS366" s="85"/>
      <c r="BT366" s="85"/>
      <c r="BU366" s="85"/>
      <c r="BV366" s="85"/>
      <c r="BW366" s="85"/>
      <c r="BX366" s="85"/>
      <c r="BY366" s="85"/>
      <c r="BZ366" s="85"/>
      <c r="CA366" s="85"/>
      <c r="CB366" s="85"/>
      <c r="CC366" s="85"/>
      <c r="CD366" s="85"/>
      <c r="CE366" s="85"/>
      <c r="CF366" s="85"/>
      <c r="CG366" s="85"/>
      <c r="CH366" s="85"/>
      <c r="CI366" s="85"/>
      <c r="CJ366" s="85"/>
      <c r="CK366" s="85"/>
      <c r="CL366" s="85"/>
      <c r="CM366" s="85"/>
      <c r="CN366" s="85"/>
      <c r="CO366" s="85"/>
      <c r="CP366" s="85"/>
      <c r="CQ366" s="85"/>
      <c r="CR366" s="85"/>
    </row>
    <row r="367" spans="59:96">
      <c r="BG367" s="85"/>
      <c r="BH367" s="85"/>
      <c r="BI367" s="85"/>
      <c r="BJ367" s="85"/>
      <c r="BK367" s="85"/>
      <c r="BL367" s="85"/>
      <c r="BM367" s="85"/>
      <c r="BN367" s="85"/>
      <c r="BO367" s="85"/>
      <c r="BP367" s="85"/>
      <c r="BQ367" s="85"/>
      <c r="BR367" s="85"/>
      <c r="BS367" s="85"/>
      <c r="BT367" s="85"/>
      <c r="BU367" s="85"/>
      <c r="BV367" s="85"/>
      <c r="BW367" s="85"/>
      <c r="BX367" s="85"/>
      <c r="BY367" s="85"/>
      <c r="BZ367" s="85"/>
      <c r="CA367" s="85"/>
      <c r="CB367" s="85"/>
      <c r="CC367" s="85"/>
      <c r="CD367" s="85"/>
      <c r="CE367" s="85"/>
      <c r="CF367" s="85"/>
      <c r="CG367" s="85"/>
      <c r="CH367" s="85"/>
      <c r="CI367" s="85"/>
      <c r="CJ367" s="85"/>
      <c r="CK367" s="85"/>
      <c r="CL367" s="85"/>
      <c r="CM367" s="85"/>
      <c r="CN367" s="85"/>
      <c r="CO367" s="85"/>
      <c r="CP367" s="85"/>
      <c r="CQ367" s="85"/>
      <c r="CR367" s="85"/>
    </row>
    <row r="368" spans="59:96">
      <c r="BG368" s="85"/>
      <c r="BH368" s="85"/>
      <c r="BI368" s="85"/>
      <c r="BJ368" s="85"/>
      <c r="BK368" s="85"/>
      <c r="BL368" s="85"/>
      <c r="BM368" s="85"/>
      <c r="BN368" s="85"/>
      <c r="BO368" s="85"/>
      <c r="BP368" s="85"/>
      <c r="BQ368" s="85"/>
      <c r="BR368" s="85"/>
      <c r="BS368" s="85"/>
      <c r="BT368" s="85"/>
      <c r="BU368" s="85"/>
      <c r="BV368" s="85"/>
      <c r="BW368" s="85"/>
      <c r="BX368" s="85"/>
      <c r="BY368" s="85"/>
      <c r="BZ368" s="85"/>
      <c r="CA368" s="85"/>
      <c r="CB368" s="85"/>
      <c r="CC368" s="85"/>
      <c r="CD368" s="85"/>
      <c r="CE368" s="85"/>
      <c r="CF368" s="85"/>
      <c r="CG368" s="85"/>
      <c r="CH368" s="85"/>
      <c r="CI368" s="85"/>
      <c r="CJ368" s="85"/>
      <c r="CK368" s="85"/>
      <c r="CL368" s="85"/>
      <c r="CM368" s="85"/>
      <c r="CN368" s="85"/>
      <c r="CO368" s="85"/>
      <c r="CP368" s="85"/>
      <c r="CQ368" s="85"/>
      <c r="CR368" s="85"/>
    </row>
    <row r="369" spans="59:96">
      <c r="BG369" s="85"/>
      <c r="BH369" s="85"/>
      <c r="BI369" s="85"/>
      <c r="BJ369" s="85"/>
      <c r="BK369" s="85"/>
      <c r="BL369" s="85"/>
      <c r="BM369" s="85"/>
      <c r="BN369" s="85"/>
      <c r="BO369" s="85"/>
      <c r="BP369" s="85"/>
      <c r="BQ369" s="85"/>
      <c r="BR369" s="85"/>
      <c r="BS369" s="85"/>
      <c r="BT369" s="85"/>
      <c r="BU369" s="85"/>
      <c r="BV369" s="85"/>
      <c r="BW369" s="85"/>
      <c r="BX369" s="85"/>
      <c r="BY369" s="85"/>
      <c r="BZ369" s="85"/>
      <c r="CA369" s="85"/>
      <c r="CB369" s="85"/>
      <c r="CC369" s="85"/>
      <c r="CD369" s="85"/>
      <c r="CE369" s="85"/>
      <c r="CF369" s="85"/>
      <c r="CG369" s="85"/>
      <c r="CH369" s="85"/>
      <c r="CI369" s="85"/>
      <c r="CJ369" s="85"/>
      <c r="CK369" s="85"/>
      <c r="CL369" s="85"/>
      <c r="CM369" s="85"/>
      <c r="CN369" s="85"/>
      <c r="CO369" s="85"/>
      <c r="CP369" s="85"/>
      <c r="CQ369" s="85"/>
      <c r="CR369" s="85"/>
    </row>
    <row r="370" spans="59:96">
      <c r="BG370" s="85"/>
      <c r="BH370" s="85"/>
      <c r="BI370" s="85"/>
      <c r="BJ370" s="85"/>
      <c r="BK370" s="85"/>
      <c r="BL370" s="85"/>
      <c r="BM370" s="85"/>
      <c r="BN370" s="85"/>
      <c r="BO370" s="85"/>
      <c r="BP370" s="85"/>
      <c r="BQ370" s="85"/>
      <c r="BR370" s="85"/>
      <c r="BS370" s="85"/>
      <c r="BT370" s="85"/>
      <c r="BU370" s="85"/>
      <c r="BV370" s="85"/>
      <c r="BW370" s="85"/>
      <c r="BX370" s="85"/>
      <c r="BY370" s="85"/>
      <c r="BZ370" s="85"/>
      <c r="CA370" s="85"/>
      <c r="CB370" s="85"/>
      <c r="CC370" s="85"/>
      <c r="CD370" s="85"/>
      <c r="CE370" s="85"/>
      <c r="CF370" s="85"/>
      <c r="CG370" s="85"/>
      <c r="CH370" s="85"/>
      <c r="CI370" s="85"/>
      <c r="CJ370" s="85"/>
      <c r="CK370" s="85"/>
      <c r="CL370" s="85"/>
      <c r="CM370" s="85"/>
      <c r="CN370" s="85"/>
      <c r="CO370" s="85"/>
      <c r="CP370" s="85"/>
      <c r="CQ370" s="85"/>
      <c r="CR370" s="85"/>
    </row>
    <row r="371" spans="59:96">
      <c r="BG371" s="85"/>
      <c r="BH371" s="85"/>
      <c r="BI371" s="85"/>
      <c r="BJ371" s="85"/>
      <c r="BK371" s="85"/>
      <c r="BL371" s="85"/>
      <c r="BM371" s="85"/>
      <c r="BN371" s="85"/>
      <c r="BO371" s="85"/>
      <c r="BP371" s="85"/>
      <c r="BQ371" s="85"/>
      <c r="BR371" s="85"/>
      <c r="BS371" s="85"/>
      <c r="BT371" s="85"/>
      <c r="BU371" s="85"/>
      <c r="BV371" s="85"/>
      <c r="BW371" s="85"/>
      <c r="BX371" s="85"/>
      <c r="BY371" s="85"/>
      <c r="BZ371" s="85"/>
      <c r="CA371" s="85"/>
      <c r="CB371" s="85"/>
      <c r="CC371" s="85"/>
      <c r="CD371" s="85"/>
      <c r="CE371" s="85"/>
      <c r="CF371" s="85"/>
      <c r="CG371" s="85"/>
      <c r="CH371" s="85"/>
      <c r="CI371" s="85"/>
      <c r="CJ371" s="85"/>
      <c r="CK371" s="85"/>
      <c r="CL371" s="85"/>
      <c r="CM371" s="85"/>
      <c r="CN371" s="85"/>
      <c r="CO371" s="85"/>
      <c r="CP371" s="85"/>
      <c r="CQ371" s="85"/>
      <c r="CR371" s="85"/>
    </row>
    <row r="372" spans="59:96">
      <c r="BG372" s="85"/>
      <c r="BH372" s="85"/>
      <c r="BI372" s="85"/>
      <c r="BJ372" s="85"/>
      <c r="BK372" s="85"/>
      <c r="BL372" s="85"/>
      <c r="BM372" s="85"/>
      <c r="BN372" s="85"/>
      <c r="BO372" s="85"/>
      <c r="BP372" s="85"/>
      <c r="BQ372" s="85"/>
      <c r="BR372" s="85"/>
      <c r="BS372" s="85"/>
      <c r="BT372" s="85"/>
      <c r="BU372" s="85"/>
      <c r="BV372" s="85"/>
      <c r="BW372" s="85"/>
      <c r="BX372" s="85"/>
      <c r="BY372" s="85"/>
      <c r="BZ372" s="85"/>
      <c r="CA372" s="85"/>
      <c r="CB372" s="85"/>
      <c r="CC372" s="85"/>
      <c r="CD372" s="85"/>
      <c r="CE372" s="85"/>
      <c r="CF372" s="85"/>
      <c r="CG372" s="85"/>
      <c r="CH372" s="85"/>
      <c r="CI372" s="85"/>
      <c r="CJ372" s="85"/>
      <c r="CK372" s="85"/>
      <c r="CL372" s="85"/>
      <c r="CM372" s="85"/>
      <c r="CN372" s="85"/>
      <c r="CO372" s="85"/>
      <c r="CP372" s="85"/>
      <c r="CQ372" s="85"/>
      <c r="CR372" s="85"/>
    </row>
    <row r="373" spans="59:96">
      <c r="BG373" s="85"/>
      <c r="BH373" s="85"/>
      <c r="BI373" s="85"/>
      <c r="BJ373" s="85"/>
      <c r="BK373" s="85"/>
      <c r="BL373" s="85"/>
      <c r="BM373" s="85"/>
      <c r="BN373" s="85"/>
      <c r="BO373" s="85"/>
      <c r="BP373" s="85"/>
      <c r="BQ373" s="85"/>
      <c r="BR373" s="85"/>
      <c r="BS373" s="85"/>
      <c r="BT373" s="85"/>
      <c r="BU373" s="85"/>
      <c r="BV373" s="85"/>
      <c r="BW373" s="85"/>
      <c r="BX373" s="85"/>
      <c r="BY373" s="85"/>
      <c r="BZ373" s="85"/>
      <c r="CA373" s="85"/>
      <c r="CB373" s="85"/>
      <c r="CC373" s="85"/>
      <c r="CD373" s="85"/>
      <c r="CE373" s="85"/>
      <c r="CF373" s="85"/>
      <c r="CG373" s="85"/>
      <c r="CH373" s="85"/>
      <c r="CI373" s="85"/>
      <c r="CJ373" s="85"/>
      <c r="CK373" s="85"/>
      <c r="CL373" s="85"/>
      <c r="CM373" s="85"/>
      <c r="CN373" s="85"/>
      <c r="CO373" s="85"/>
      <c r="CP373" s="85"/>
      <c r="CQ373" s="85"/>
      <c r="CR373" s="85"/>
    </row>
    <row r="374" spans="59:96">
      <c r="BG374" s="85"/>
      <c r="BH374" s="85"/>
      <c r="BI374" s="85"/>
      <c r="BJ374" s="85"/>
      <c r="BK374" s="85"/>
      <c r="BL374" s="85"/>
      <c r="BM374" s="85"/>
      <c r="BN374" s="85"/>
      <c r="BO374" s="85"/>
      <c r="BP374" s="85"/>
      <c r="BQ374" s="85"/>
      <c r="BR374" s="85"/>
      <c r="BS374" s="85"/>
      <c r="BT374" s="85"/>
      <c r="BU374" s="85"/>
      <c r="BV374" s="85"/>
      <c r="BW374" s="85"/>
      <c r="BX374" s="85"/>
      <c r="BY374" s="85"/>
      <c r="BZ374" s="85"/>
      <c r="CA374" s="85"/>
      <c r="CB374" s="85"/>
      <c r="CC374" s="85"/>
      <c r="CD374" s="85"/>
      <c r="CE374" s="85"/>
      <c r="CF374" s="85"/>
      <c r="CG374" s="85"/>
      <c r="CH374" s="85"/>
      <c r="CI374" s="85"/>
      <c r="CJ374" s="85"/>
      <c r="CK374" s="85"/>
      <c r="CL374" s="85"/>
      <c r="CM374" s="85"/>
      <c r="CN374" s="85"/>
      <c r="CO374" s="85"/>
      <c r="CP374" s="85"/>
      <c r="CQ374" s="85"/>
      <c r="CR374" s="85"/>
    </row>
    <row r="375" spans="59:96">
      <c r="BG375" s="85"/>
      <c r="BH375" s="85"/>
      <c r="BI375" s="85"/>
      <c r="BJ375" s="85"/>
      <c r="BK375" s="85"/>
      <c r="BL375" s="85"/>
      <c r="BM375" s="85"/>
      <c r="BN375" s="85"/>
      <c r="BO375" s="85"/>
      <c r="BP375" s="85"/>
      <c r="BQ375" s="85"/>
      <c r="BR375" s="85"/>
      <c r="BS375" s="85"/>
      <c r="BT375" s="85"/>
      <c r="BU375" s="85"/>
      <c r="BV375" s="85"/>
      <c r="BW375" s="85"/>
      <c r="BX375" s="85"/>
      <c r="BY375" s="85"/>
      <c r="BZ375" s="85"/>
      <c r="CA375" s="85"/>
      <c r="CB375" s="85"/>
      <c r="CC375" s="85"/>
      <c r="CD375" s="85"/>
      <c r="CE375" s="85"/>
      <c r="CF375" s="85"/>
      <c r="CG375" s="85"/>
      <c r="CH375" s="85"/>
      <c r="CI375" s="85"/>
      <c r="CJ375" s="85"/>
      <c r="CK375" s="85"/>
      <c r="CL375" s="85"/>
      <c r="CM375" s="85"/>
      <c r="CN375" s="85"/>
      <c r="CO375" s="85"/>
      <c r="CP375" s="85"/>
      <c r="CQ375" s="85"/>
      <c r="CR375" s="85"/>
    </row>
    <row r="376" spans="59:96">
      <c r="BG376" s="85"/>
      <c r="BH376" s="85"/>
      <c r="BI376" s="85"/>
      <c r="BJ376" s="85"/>
      <c r="BK376" s="85"/>
      <c r="BL376" s="85"/>
      <c r="BM376" s="85"/>
      <c r="BN376" s="85"/>
      <c r="BO376" s="85"/>
      <c r="BP376" s="85"/>
      <c r="BQ376" s="85"/>
      <c r="BR376" s="85"/>
      <c r="BS376" s="85"/>
      <c r="BT376" s="85"/>
      <c r="BU376" s="85"/>
      <c r="BV376" s="85"/>
      <c r="BW376" s="85"/>
      <c r="BX376" s="85"/>
      <c r="BY376" s="85"/>
      <c r="BZ376" s="85"/>
      <c r="CA376" s="85"/>
      <c r="CB376" s="85"/>
      <c r="CC376" s="85"/>
      <c r="CD376" s="85"/>
      <c r="CE376" s="85"/>
      <c r="CF376" s="85"/>
      <c r="CG376" s="85"/>
      <c r="CH376" s="85"/>
      <c r="CI376" s="85"/>
      <c r="CJ376" s="85"/>
      <c r="CK376" s="85"/>
      <c r="CL376" s="85"/>
      <c r="CM376" s="85"/>
      <c r="CN376" s="85"/>
      <c r="CO376" s="85"/>
      <c r="CP376" s="85"/>
      <c r="CQ376" s="85"/>
      <c r="CR376" s="85"/>
    </row>
    <row r="377" spans="59:96">
      <c r="BG377" s="85"/>
      <c r="BH377" s="85"/>
      <c r="BI377" s="85"/>
      <c r="BJ377" s="85"/>
      <c r="BK377" s="85"/>
      <c r="BL377" s="85"/>
      <c r="BM377" s="85"/>
      <c r="BN377" s="85"/>
      <c r="BO377" s="85"/>
      <c r="BP377" s="85"/>
      <c r="BQ377" s="85"/>
      <c r="BR377" s="85"/>
      <c r="BS377" s="85"/>
      <c r="BT377" s="85"/>
      <c r="BU377" s="85"/>
      <c r="BV377" s="85"/>
      <c r="BW377" s="85"/>
      <c r="BX377" s="85"/>
      <c r="BY377" s="85"/>
      <c r="BZ377" s="85"/>
      <c r="CA377" s="85"/>
      <c r="CB377" s="85"/>
      <c r="CC377" s="85"/>
      <c r="CD377" s="85"/>
      <c r="CE377" s="85"/>
      <c r="CF377" s="85"/>
      <c r="CG377" s="85"/>
      <c r="CH377" s="85"/>
      <c r="CI377" s="85"/>
      <c r="CJ377" s="85"/>
      <c r="CK377" s="85"/>
      <c r="CL377" s="85"/>
      <c r="CM377" s="85"/>
      <c r="CN377" s="85"/>
      <c r="CO377" s="85"/>
      <c r="CP377" s="85"/>
      <c r="CQ377" s="85"/>
      <c r="CR377" s="85"/>
    </row>
    <row r="378" spans="59:96">
      <c r="BG378" s="85"/>
      <c r="BH378" s="85"/>
      <c r="BI378" s="85"/>
      <c r="BJ378" s="85"/>
      <c r="BK378" s="85"/>
      <c r="BL378" s="85"/>
      <c r="BM378" s="85"/>
      <c r="BN378" s="85"/>
      <c r="BO378" s="85"/>
      <c r="BP378" s="85"/>
      <c r="BQ378" s="85"/>
      <c r="BR378" s="85"/>
      <c r="BS378" s="85"/>
      <c r="BT378" s="85"/>
      <c r="BU378" s="85"/>
      <c r="BV378" s="85"/>
      <c r="BW378" s="85"/>
      <c r="BX378" s="85"/>
      <c r="BY378" s="85"/>
      <c r="BZ378" s="85"/>
      <c r="CA378" s="85"/>
      <c r="CB378" s="85"/>
      <c r="CC378" s="85"/>
      <c r="CD378" s="85"/>
      <c r="CE378" s="85"/>
      <c r="CF378" s="85"/>
      <c r="CG378" s="85"/>
      <c r="CH378" s="85"/>
      <c r="CI378" s="85"/>
      <c r="CJ378" s="85"/>
      <c r="CK378" s="85"/>
      <c r="CL378" s="85"/>
      <c r="CM378" s="85"/>
      <c r="CN378" s="85"/>
      <c r="CO378" s="85"/>
      <c r="CP378" s="85"/>
      <c r="CQ378" s="85"/>
      <c r="CR378" s="85"/>
    </row>
    <row r="379" spans="59:96">
      <c r="BG379" s="85"/>
      <c r="BH379" s="85"/>
      <c r="BI379" s="85"/>
      <c r="BJ379" s="85"/>
      <c r="BK379" s="85"/>
      <c r="BL379" s="85"/>
      <c r="BM379" s="85"/>
      <c r="BN379" s="85"/>
      <c r="BO379" s="85"/>
      <c r="BP379" s="85"/>
      <c r="BQ379" s="85"/>
      <c r="BR379" s="85"/>
      <c r="BS379" s="85"/>
      <c r="BT379" s="85"/>
      <c r="BU379" s="85"/>
      <c r="BV379" s="85"/>
      <c r="BW379" s="85"/>
      <c r="BX379" s="85"/>
      <c r="BY379" s="85"/>
      <c r="BZ379" s="85"/>
      <c r="CA379" s="85"/>
      <c r="CB379" s="85"/>
      <c r="CC379" s="85"/>
      <c r="CD379" s="85"/>
      <c r="CE379" s="85"/>
      <c r="CF379" s="85"/>
      <c r="CG379" s="85"/>
      <c r="CH379" s="85"/>
      <c r="CI379" s="85"/>
      <c r="CJ379" s="85"/>
      <c r="CK379" s="85"/>
      <c r="CL379" s="85"/>
      <c r="CM379" s="85"/>
      <c r="CN379" s="85"/>
      <c r="CO379" s="85"/>
      <c r="CP379" s="85"/>
      <c r="CQ379" s="85"/>
      <c r="CR379" s="85"/>
    </row>
    <row r="380" spans="59:96">
      <c r="BG380" s="85"/>
      <c r="BH380" s="85"/>
      <c r="BI380" s="85"/>
      <c r="BJ380" s="85"/>
      <c r="BK380" s="85"/>
      <c r="BL380" s="85"/>
      <c r="BM380" s="85"/>
      <c r="BN380" s="85"/>
      <c r="BO380" s="85"/>
      <c r="BP380" s="85"/>
      <c r="BQ380" s="85"/>
      <c r="BR380" s="85"/>
      <c r="BS380" s="85"/>
      <c r="BT380" s="85"/>
      <c r="BU380" s="85"/>
      <c r="BV380" s="85"/>
      <c r="BW380" s="85"/>
      <c r="BX380" s="85"/>
      <c r="BY380" s="85"/>
      <c r="BZ380" s="85"/>
      <c r="CA380" s="85"/>
      <c r="CB380" s="85"/>
      <c r="CC380" s="85"/>
      <c r="CD380" s="85"/>
      <c r="CE380" s="85"/>
      <c r="CF380" s="85"/>
      <c r="CG380" s="85"/>
      <c r="CH380" s="85"/>
      <c r="CI380" s="85"/>
      <c r="CJ380" s="85"/>
      <c r="CK380" s="85"/>
      <c r="CL380" s="85"/>
      <c r="CM380" s="85"/>
      <c r="CN380" s="85"/>
      <c r="CO380" s="85"/>
      <c r="CP380" s="85"/>
      <c r="CQ380" s="85"/>
      <c r="CR380" s="85"/>
    </row>
    <row r="381" spans="59:96">
      <c r="BG381" s="85"/>
      <c r="BH381" s="85"/>
      <c r="BI381" s="85"/>
      <c r="BJ381" s="85"/>
      <c r="BK381" s="85"/>
      <c r="BL381" s="85"/>
      <c r="BM381" s="85"/>
      <c r="BN381" s="85"/>
      <c r="BO381" s="85"/>
      <c r="BP381" s="85"/>
      <c r="BQ381" s="85"/>
      <c r="BR381" s="85"/>
      <c r="BS381" s="85"/>
      <c r="BT381" s="85"/>
      <c r="BU381" s="85"/>
      <c r="BV381" s="85"/>
      <c r="BW381" s="85"/>
      <c r="BX381" s="85"/>
      <c r="BY381" s="85"/>
      <c r="BZ381" s="85"/>
      <c r="CA381" s="85"/>
      <c r="CB381" s="85"/>
      <c r="CC381" s="85"/>
      <c r="CD381" s="85"/>
      <c r="CE381" s="85"/>
      <c r="CF381" s="85"/>
      <c r="CG381" s="85"/>
      <c r="CH381" s="85"/>
      <c r="CI381" s="85"/>
      <c r="CJ381" s="85"/>
      <c r="CK381" s="85"/>
      <c r="CL381" s="85"/>
      <c r="CM381" s="85"/>
      <c r="CN381" s="85"/>
      <c r="CO381" s="85"/>
      <c r="CP381" s="85"/>
      <c r="CQ381" s="85"/>
      <c r="CR381" s="85"/>
    </row>
    <row r="382" spans="59:96">
      <c r="BG382" s="85"/>
      <c r="BH382" s="85"/>
      <c r="BI382" s="85"/>
      <c r="BJ382" s="85"/>
      <c r="BK382" s="85"/>
      <c r="BL382" s="85"/>
      <c r="BM382" s="85"/>
      <c r="BN382" s="85"/>
      <c r="BO382" s="85"/>
      <c r="BP382" s="85"/>
      <c r="BQ382" s="85"/>
      <c r="BR382" s="85"/>
      <c r="BS382" s="85"/>
      <c r="BT382" s="85"/>
      <c r="BU382" s="85"/>
      <c r="BV382" s="85"/>
      <c r="BW382" s="85"/>
      <c r="BX382" s="85"/>
      <c r="BY382" s="85"/>
      <c r="BZ382" s="85"/>
      <c r="CA382" s="85"/>
      <c r="CB382" s="85"/>
      <c r="CC382" s="85"/>
      <c r="CD382" s="85"/>
      <c r="CE382" s="85"/>
      <c r="CF382" s="85"/>
      <c r="CG382" s="85"/>
      <c r="CH382" s="85"/>
      <c r="CI382" s="85"/>
      <c r="CJ382" s="85"/>
      <c r="CK382" s="85"/>
      <c r="CL382" s="85"/>
      <c r="CM382" s="85"/>
      <c r="CN382" s="85"/>
      <c r="CO382" s="85"/>
      <c r="CP382" s="85"/>
      <c r="CQ382" s="85"/>
      <c r="CR382" s="85"/>
    </row>
    <row r="383" spans="59:96">
      <c r="BG383" s="85"/>
      <c r="BH383" s="85"/>
      <c r="BI383" s="85"/>
      <c r="BJ383" s="85"/>
      <c r="BK383" s="85"/>
      <c r="BL383" s="85"/>
      <c r="BM383" s="85"/>
      <c r="BN383" s="85"/>
      <c r="BO383" s="85"/>
      <c r="BP383" s="85"/>
      <c r="BQ383" s="85"/>
      <c r="BR383" s="85"/>
      <c r="BS383" s="85"/>
      <c r="BT383" s="85"/>
      <c r="BU383" s="85"/>
      <c r="BV383" s="85"/>
      <c r="BW383" s="85"/>
      <c r="BX383" s="85"/>
      <c r="BY383" s="85"/>
      <c r="BZ383" s="85"/>
      <c r="CA383" s="85"/>
      <c r="CB383" s="85"/>
      <c r="CC383" s="85"/>
      <c r="CD383" s="85"/>
      <c r="CE383" s="85"/>
      <c r="CF383" s="85"/>
      <c r="CG383" s="85"/>
      <c r="CH383" s="85"/>
      <c r="CI383" s="85"/>
      <c r="CJ383" s="85"/>
      <c r="CK383" s="85"/>
      <c r="CL383" s="85"/>
      <c r="CM383" s="85"/>
      <c r="CN383" s="85"/>
      <c r="CO383" s="85"/>
      <c r="CP383" s="85"/>
      <c r="CQ383" s="85"/>
      <c r="CR383" s="85"/>
    </row>
    <row r="384" spans="59:96">
      <c r="BG384" s="85"/>
      <c r="BH384" s="85"/>
      <c r="BI384" s="85"/>
      <c r="BJ384" s="85"/>
      <c r="BK384" s="85"/>
      <c r="BL384" s="85"/>
      <c r="BM384" s="85"/>
      <c r="BN384" s="85"/>
      <c r="BO384" s="85"/>
      <c r="BP384" s="85"/>
      <c r="BQ384" s="85"/>
      <c r="BR384" s="85"/>
      <c r="BS384" s="85"/>
      <c r="BT384" s="85"/>
      <c r="BU384" s="85"/>
      <c r="BV384" s="85"/>
      <c r="BW384" s="85"/>
      <c r="BX384" s="85"/>
      <c r="BY384" s="85"/>
      <c r="BZ384" s="85"/>
      <c r="CA384" s="85"/>
      <c r="CB384" s="85"/>
      <c r="CC384" s="85"/>
      <c r="CD384" s="85"/>
      <c r="CE384" s="85"/>
      <c r="CF384" s="85"/>
      <c r="CG384" s="85"/>
      <c r="CH384" s="85"/>
      <c r="CI384" s="85"/>
      <c r="CJ384" s="85"/>
      <c r="CK384" s="85"/>
      <c r="CL384" s="85"/>
      <c r="CM384" s="85"/>
      <c r="CN384" s="85"/>
      <c r="CO384" s="85"/>
      <c r="CP384" s="85"/>
      <c r="CQ384" s="85"/>
      <c r="CR384" s="85"/>
    </row>
    <row r="385" spans="59:96">
      <c r="BG385" s="85"/>
      <c r="BH385" s="85"/>
      <c r="BI385" s="85"/>
      <c r="BJ385" s="85"/>
      <c r="BK385" s="85"/>
      <c r="BL385" s="85"/>
      <c r="BM385" s="85"/>
      <c r="BN385" s="85"/>
      <c r="BO385" s="85"/>
      <c r="BP385" s="85"/>
      <c r="BQ385" s="85"/>
      <c r="BR385" s="85"/>
      <c r="BS385" s="85"/>
      <c r="BT385" s="85"/>
      <c r="BU385" s="85"/>
      <c r="BV385" s="85"/>
      <c r="BW385" s="85"/>
      <c r="BX385" s="85"/>
      <c r="BY385" s="85"/>
      <c r="BZ385" s="85"/>
      <c r="CA385" s="85"/>
      <c r="CB385" s="85"/>
      <c r="CC385" s="85"/>
      <c r="CD385" s="85"/>
      <c r="CE385" s="85"/>
      <c r="CF385" s="85"/>
      <c r="CG385" s="85"/>
      <c r="CH385" s="85"/>
      <c r="CI385" s="85"/>
      <c r="CJ385" s="85"/>
      <c r="CK385" s="85"/>
      <c r="CL385" s="85"/>
      <c r="CM385" s="85"/>
      <c r="CN385" s="85"/>
      <c r="CO385" s="85"/>
      <c r="CP385" s="85"/>
      <c r="CQ385" s="85"/>
      <c r="CR385" s="85"/>
    </row>
    <row r="386" spans="59:96">
      <c r="BG386" s="85"/>
      <c r="BH386" s="85"/>
      <c r="BI386" s="85"/>
      <c r="BJ386" s="85"/>
      <c r="BK386" s="85"/>
      <c r="BL386" s="85"/>
      <c r="BM386" s="85"/>
      <c r="BN386" s="85"/>
      <c r="BO386" s="85"/>
      <c r="BP386" s="85"/>
      <c r="BQ386" s="85"/>
      <c r="BR386" s="85"/>
      <c r="BS386" s="85"/>
      <c r="BT386" s="85"/>
      <c r="BU386" s="85"/>
      <c r="BV386" s="85"/>
      <c r="BW386" s="85"/>
      <c r="BX386" s="85"/>
      <c r="BY386" s="85"/>
      <c r="BZ386" s="85"/>
      <c r="CA386" s="85"/>
      <c r="CB386" s="85"/>
      <c r="CC386" s="85"/>
      <c r="CD386" s="85"/>
      <c r="CE386" s="85"/>
      <c r="CF386" s="85"/>
      <c r="CG386" s="85"/>
      <c r="CH386" s="85"/>
      <c r="CI386" s="85"/>
      <c r="CJ386" s="85"/>
      <c r="CK386" s="85"/>
      <c r="CL386" s="85"/>
      <c r="CM386" s="85"/>
      <c r="CN386" s="85"/>
      <c r="CO386" s="85"/>
      <c r="CP386" s="85"/>
      <c r="CQ386" s="85"/>
      <c r="CR386" s="85"/>
    </row>
    <row r="387" spans="59:96">
      <c r="BG387" s="85"/>
      <c r="BH387" s="85"/>
      <c r="BI387" s="85"/>
      <c r="BJ387" s="85"/>
      <c r="BK387" s="85"/>
      <c r="BL387" s="85"/>
      <c r="BM387" s="85"/>
      <c r="BN387" s="85"/>
      <c r="BO387" s="85"/>
      <c r="BP387" s="85"/>
      <c r="BQ387" s="85"/>
      <c r="BR387" s="85"/>
      <c r="BS387" s="85"/>
      <c r="BT387" s="85"/>
      <c r="BU387" s="85"/>
      <c r="BV387" s="85"/>
      <c r="BW387" s="85"/>
      <c r="BX387" s="85"/>
      <c r="BY387" s="85"/>
      <c r="BZ387" s="85"/>
      <c r="CA387" s="85"/>
      <c r="CB387" s="85"/>
      <c r="CC387" s="85"/>
      <c r="CD387" s="85"/>
      <c r="CE387" s="85"/>
      <c r="CF387" s="85"/>
      <c r="CG387" s="85"/>
      <c r="CH387" s="85"/>
      <c r="CI387" s="85"/>
      <c r="CJ387" s="85"/>
      <c r="CK387" s="85"/>
      <c r="CL387" s="85"/>
      <c r="CM387" s="85"/>
      <c r="CN387" s="85"/>
      <c r="CO387" s="85"/>
      <c r="CP387" s="85"/>
      <c r="CQ387" s="85"/>
      <c r="CR387" s="85"/>
    </row>
    <row r="388" spans="59:96">
      <c r="BG388" s="85"/>
      <c r="BH388" s="85"/>
      <c r="BI388" s="85"/>
      <c r="BJ388" s="85"/>
      <c r="BK388" s="85"/>
      <c r="BL388" s="85"/>
      <c r="BM388" s="85"/>
      <c r="BN388" s="85"/>
      <c r="BO388" s="85"/>
      <c r="BP388" s="85"/>
      <c r="BQ388" s="85"/>
      <c r="BR388" s="85"/>
      <c r="BS388" s="85"/>
      <c r="BT388" s="85"/>
      <c r="BU388" s="85"/>
      <c r="BV388" s="85"/>
      <c r="BW388" s="85"/>
      <c r="BX388" s="85"/>
      <c r="BY388" s="85"/>
      <c r="BZ388" s="85"/>
      <c r="CA388" s="85"/>
      <c r="CB388" s="85"/>
      <c r="CC388" s="85"/>
      <c r="CD388" s="85"/>
      <c r="CE388" s="85"/>
      <c r="CF388" s="85"/>
      <c r="CG388" s="85"/>
      <c r="CH388" s="85"/>
      <c r="CI388" s="85"/>
      <c r="CJ388" s="85"/>
      <c r="CK388" s="85"/>
      <c r="CL388" s="85"/>
      <c r="CM388" s="85"/>
      <c r="CN388" s="85"/>
      <c r="CO388" s="85"/>
      <c r="CP388" s="85"/>
      <c r="CQ388" s="85"/>
      <c r="CR388" s="85"/>
    </row>
    <row r="389" spans="59:96">
      <c r="BG389" s="85"/>
      <c r="BH389" s="85"/>
      <c r="BI389" s="85"/>
      <c r="BJ389" s="85"/>
      <c r="BK389" s="85"/>
      <c r="BL389" s="85"/>
      <c r="BM389" s="85"/>
      <c r="BN389" s="85"/>
      <c r="BO389" s="85"/>
      <c r="BP389" s="85"/>
      <c r="BQ389" s="85"/>
      <c r="BR389" s="85"/>
      <c r="BS389" s="85"/>
      <c r="BT389" s="85"/>
      <c r="BU389" s="85"/>
      <c r="BV389" s="85"/>
      <c r="BW389" s="85"/>
      <c r="BX389" s="85"/>
      <c r="BY389" s="85"/>
      <c r="BZ389" s="85"/>
      <c r="CA389" s="85"/>
      <c r="CB389" s="85"/>
      <c r="CC389" s="85"/>
      <c r="CD389" s="85"/>
      <c r="CE389" s="85"/>
      <c r="CF389" s="85"/>
      <c r="CG389" s="85"/>
      <c r="CH389" s="85"/>
      <c r="CI389" s="85"/>
      <c r="CJ389" s="85"/>
      <c r="CK389" s="85"/>
      <c r="CL389" s="85"/>
      <c r="CM389" s="85"/>
      <c r="CN389" s="85"/>
      <c r="CO389" s="85"/>
      <c r="CP389" s="85"/>
      <c r="CQ389" s="85"/>
      <c r="CR389" s="85"/>
    </row>
    <row r="390" spans="59:96">
      <c r="BG390" s="85"/>
      <c r="BH390" s="85"/>
      <c r="BI390" s="85"/>
      <c r="BJ390" s="85"/>
      <c r="BK390" s="85"/>
      <c r="BL390" s="85"/>
      <c r="BM390" s="85"/>
      <c r="BN390" s="85"/>
      <c r="BO390" s="85"/>
      <c r="BP390" s="85"/>
      <c r="BQ390" s="85"/>
      <c r="BR390" s="85"/>
      <c r="BS390" s="85"/>
      <c r="BT390" s="85"/>
      <c r="BU390" s="85"/>
      <c r="BV390" s="85"/>
      <c r="BW390" s="85"/>
      <c r="BX390" s="85"/>
      <c r="BY390" s="85"/>
      <c r="BZ390" s="85"/>
      <c r="CA390" s="85"/>
      <c r="CB390" s="85"/>
      <c r="CC390" s="85"/>
      <c r="CD390" s="85"/>
      <c r="CE390" s="85"/>
      <c r="CF390" s="85"/>
      <c r="CG390" s="85"/>
      <c r="CH390" s="85"/>
      <c r="CI390" s="85"/>
      <c r="CJ390" s="85"/>
      <c r="CK390" s="85"/>
      <c r="CL390" s="85"/>
      <c r="CM390" s="85"/>
      <c r="CN390" s="85"/>
      <c r="CO390" s="85"/>
      <c r="CP390" s="85"/>
      <c r="CQ390" s="85"/>
      <c r="CR390" s="85"/>
    </row>
    <row r="391" spans="59:96">
      <c r="BG391" s="85"/>
      <c r="BH391" s="85"/>
      <c r="BI391" s="85"/>
      <c r="BJ391" s="85"/>
      <c r="BK391" s="85"/>
      <c r="BL391" s="85"/>
      <c r="BM391" s="85"/>
      <c r="BN391" s="85"/>
      <c r="BO391" s="85"/>
      <c r="BP391" s="85"/>
      <c r="BQ391" s="85"/>
      <c r="BR391" s="85"/>
      <c r="BS391" s="85"/>
      <c r="BT391" s="85"/>
      <c r="BU391" s="85"/>
      <c r="BV391" s="85"/>
      <c r="BW391" s="85"/>
      <c r="BX391" s="85"/>
      <c r="BY391" s="85"/>
      <c r="BZ391" s="85"/>
      <c r="CA391" s="85"/>
      <c r="CB391" s="85"/>
      <c r="CC391" s="85"/>
      <c r="CD391" s="85"/>
      <c r="CE391" s="85"/>
      <c r="CF391" s="85"/>
      <c r="CG391" s="85"/>
      <c r="CH391" s="85"/>
      <c r="CI391" s="85"/>
      <c r="CJ391" s="85"/>
      <c r="CK391" s="85"/>
      <c r="CL391" s="85"/>
      <c r="CM391" s="85"/>
      <c r="CN391" s="85"/>
      <c r="CO391" s="85"/>
      <c r="CP391" s="85"/>
      <c r="CQ391" s="85"/>
      <c r="CR391" s="85"/>
    </row>
    <row r="392" spans="59:96">
      <c r="BG392" s="85"/>
      <c r="BH392" s="85"/>
      <c r="BI392" s="85"/>
      <c r="BJ392" s="85"/>
      <c r="BK392" s="85"/>
      <c r="BL392" s="85"/>
      <c r="BM392" s="85"/>
      <c r="BN392" s="85"/>
      <c r="BO392" s="85"/>
      <c r="BP392" s="85"/>
      <c r="BQ392" s="85"/>
      <c r="BR392" s="85"/>
      <c r="BS392" s="85"/>
      <c r="BT392" s="85"/>
      <c r="BU392" s="85"/>
      <c r="BV392" s="85"/>
      <c r="BW392" s="85"/>
      <c r="BX392" s="85"/>
      <c r="BY392" s="85"/>
      <c r="BZ392" s="85"/>
      <c r="CA392" s="85"/>
      <c r="CB392" s="85"/>
      <c r="CC392" s="85"/>
      <c r="CD392" s="85"/>
      <c r="CE392" s="85"/>
      <c r="CF392" s="85"/>
      <c r="CG392" s="85"/>
      <c r="CH392" s="85"/>
      <c r="CI392" s="85"/>
      <c r="CJ392" s="85"/>
      <c r="CK392" s="85"/>
      <c r="CL392" s="85"/>
      <c r="CM392" s="85"/>
      <c r="CN392" s="85"/>
      <c r="CO392" s="85"/>
      <c r="CP392" s="85"/>
      <c r="CQ392" s="85"/>
      <c r="CR392" s="85"/>
    </row>
    <row r="393" spans="59:96">
      <c r="BG393" s="85"/>
      <c r="BH393" s="85"/>
      <c r="BI393" s="85"/>
      <c r="BJ393" s="85"/>
      <c r="BK393" s="85"/>
      <c r="BL393" s="85"/>
      <c r="BM393" s="85"/>
      <c r="BN393" s="85"/>
      <c r="BO393" s="85"/>
      <c r="BP393" s="85"/>
      <c r="BQ393" s="85"/>
      <c r="BR393" s="85"/>
      <c r="BS393" s="85"/>
      <c r="BT393" s="85"/>
      <c r="BU393" s="85"/>
      <c r="BV393" s="85"/>
      <c r="BW393" s="85"/>
      <c r="BX393" s="85"/>
      <c r="BY393" s="85"/>
      <c r="BZ393" s="85"/>
      <c r="CA393" s="85"/>
      <c r="CB393" s="85"/>
      <c r="CC393" s="85"/>
      <c r="CD393" s="85"/>
      <c r="CE393" s="85"/>
      <c r="CF393" s="85"/>
      <c r="CG393" s="85"/>
      <c r="CH393" s="85"/>
      <c r="CI393" s="85"/>
      <c r="CJ393" s="85"/>
      <c r="CK393" s="85"/>
      <c r="CL393" s="85"/>
      <c r="CM393" s="85"/>
      <c r="CN393" s="85"/>
      <c r="CO393" s="85"/>
      <c r="CP393" s="85"/>
      <c r="CQ393" s="85"/>
      <c r="CR393" s="85"/>
    </row>
    <row r="394" spans="59:96">
      <c r="BG394" s="85"/>
      <c r="BH394" s="85"/>
      <c r="BI394" s="85"/>
      <c r="BJ394" s="85"/>
      <c r="BK394" s="85"/>
      <c r="BL394" s="85"/>
      <c r="BM394" s="85"/>
      <c r="BN394" s="85"/>
      <c r="BO394" s="85"/>
      <c r="BP394" s="85"/>
      <c r="BQ394" s="85"/>
      <c r="BR394" s="85"/>
      <c r="BS394" s="85"/>
      <c r="BT394" s="85"/>
      <c r="BU394" s="85"/>
      <c r="BV394" s="85"/>
      <c r="BW394" s="85"/>
      <c r="BX394" s="85"/>
      <c r="BY394" s="85"/>
      <c r="BZ394" s="85"/>
      <c r="CA394" s="85"/>
      <c r="CB394" s="85"/>
      <c r="CC394" s="85"/>
      <c r="CD394" s="85"/>
      <c r="CE394" s="85"/>
      <c r="CF394" s="85"/>
      <c r="CG394" s="85"/>
      <c r="CH394" s="85"/>
      <c r="CI394" s="85"/>
      <c r="CJ394" s="85"/>
      <c r="CK394" s="85"/>
      <c r="CL394" s="85"/>
      <c r="CM394" s="85"/>
      <c r="CN394" s="85"/>
      <c r="CO394" s="85"/>
      <c r="CP394" s="85"/>
      <c r="CQ394" s="85"/>
      <c r="CR394" s="85"/>
    </row>
    <row r="395" spans="59:96">
      <c r="BG395" s="85"/>
      <c r="BH395" s="85"/>
      <c r="BI395" s="85"/>
      <c r="BJ395" s="85"/>
      <c r="BK395" s="85"/>
      <c r="BL395" s="85"/>
      <c r="BM395" s="85"/>
      <c r="BN395" s="85"/>
      <c r="BO395" s="85"/>
      <c r="BP395" s="85"/>
      <c r="BQ395" s="85"/>
      <c r="BR395" s="85"/>
      <c r="BS395" s="85"/>
      <c r="BT395" s="85"/>
      <c r="BU395" s="85"/>
      <c r="BV395" s="85"/>
      <c r="BW395" s="85"/>
      <c r="BX395" s="85"/>
      <c r="BY395" s="85"/>
      <c r="BZ395" s="85"/>
      <c r="CA395" s="85"/>
      <c r="CB395" s="85"/>
      <c r="CC395" s="85"/>
      <c r="CD395" s="85"/>
      <c r="CE395" s="85"/>
      <c r="CF395" s="85"/>
      <c r="CG395" s="85"/>
      <c r="CH395" s="85"/>
      <c r="CI395" s="85"/>
      <c r="CJ395" s="85"/>
      <c r="CK395" s="85"/>
      <c r="CL395" s="85"/>
      <c r="CM395" s="85"/>
      <c r="CN395" s="85"/>
      <c r="CO395" s="85"/>
      <c r="CP395" s="85"/>
      <c r="CQ395" s="85"/>
      <c r="CR395" s="85"/>
    </row>
    <row r="396" spans="59:96">
      <c r="BG396" s="85"/>
      <c r="BH396" s="85"/>
      <c r="BI396" s="85"/>
      <c r="BJ396" s="85"/>
      <c r="BK396" s="85"/>
      <c r="BL396" s="85"/>
      <c r="BM396" s="85"/>
      <c r="BN396" s="85"/>
      <c r="BO396" s="85"/>
      <c r="BP396" s="85"/>
      <c r="BQ396" s="85"/>
      <c r="BR396" s="85"/>
      <c r="BS396" s="85"/>
      <c r="BT396" s="85"/>
      <c r="BU396" s="85"/>
      <c r="BV396" s="85"/>
      <c r="BW396" s="85"/>
      <c r="BX396" s="85"/>
      <c r="BY396" s="85"/>
      <c r="BZ396" s="85"/>
      <c r="CA396" s="85"/>
      <c r="CB396" s="85"/>
      <c r="CC396" s="85"/>
      <c r="CD396" s="85"/>
      <c r="CE396" s="85"/>
      <c r="CF396" s="85"/>
      <c r="CG396" s="85"/>
      <c r="CH396" s="85"/>
      <c r="CI396" s="85"/>
      <c r="CJ396" s="85"/>
      <c r="CK396" s="85"/>
      <c r="CL396" s="85"/>
      <c r="CM396" s="85"/>
      <c r="CN396" s="85"/>
      <c r="CO396" s="85"/>
      <c r="CP396" s="85"/>
      <c r="CQ396" s="85"/>
      <c r="CR396" s="85"/>
    </row>
    <row r="397" spans="59:96">
      <c r="BG397" s="85"/>
      <c r="BH397" s="85"/>
      <c r="BI397" s="85"/>
      <c r="BJ397" s="85"/>
      <c r="BK397" s="85"/>
      <c r="BL397" s="85"/>
      <c r="BM397" s="85"/>
      <c r="BN397" s="85"/>
      <c r="BO397" s="85"/>
      <c r="BP397" s="85"/>
      <c r="BQ397" s="85"/>
      <c r="BR397" s="85"/>
      <c r="BS397" s="85"/>
      <c r="BT397" s="85"/>
      <c r="BU397" s="85"/>
      <c r="BV397" s="85"/>
      <c r="BW397" s="85"/>
      <c r="BX397" s="85"/>
      <c r="BY397" s="85"/>
      <c r="BZ397" s="85"/>
      <c r="CA397" s="85"/>
      <c r="CB397" s="85"/>
      <c r="CC397" s="85"/>
      <c r="CD397" s="85"/>
      <c r="CE397" s="85"/>
      <c r="CF397" s="85"/>
      <c r="CG397" s="85"/>
      <c r="CH397" s="85"/>
      <c r="CI397" s="85"/>
      <c r="CJ397" s="85"/>
      <c r="CK397" s="85"/>
      <c r="CL397" s="85"/>
      <c r="CM397" s="85"/>
      <c r="CN397" s="85"/>
      <c r="CO397" s="85"/>
      <c r="CP397" s="85"/>
      <c r="CQ397" s="85"/>
      <c r="CR397" s="85"/>
    </row>
    <row r="398" spans="59:96">
      <c r="BG398" s="85"/>
      <c r="BH398" s="85"/>
      <c r="BI398" s="85"/>
      <c r="BJ398" s="85"/>
      <c r="BK398" s="85"/>
      <c r="BL398" s="85"/>
      <c r="BM398" s="85"/>
      <c r="BN398" s="85"/>
      <c r="BO398" s="85"/>
      <c r="BP398" s="85"/>
      <c r="BQ398" s="85"/>
      <c r="BR398" s="85"/>
      <c r="BS398" s="85"/>
      <c r="BT398" s="85"/>
      <c r="BU398" s="85"/>
      <c r="BV398" s="85"/>
      <c r="BW398" s="85"/>
      <c r="BX398" s="85"/>
      <c r="BY398" s="85"/>
      <c r="BZ398" s="85"/>
      <c r="CA398" s="85"/>
      <c r="CB398" s="85"/>
      <c r="CC398" s="85"/>
      <c r="CD398" s="85"/>
      <c r="CE398" s="85"/>
      <c r="CF398" s="85"/>
      <c r="CG398" s="85"/>
      <c r="CH398" s="85"/>
      <c r="CI398" s="85"/>
      <c r="CJ398" s="85"/>
      <c r="CK398" s="85"/>
      <c r="CL398" s="85"/>
      <c r="CM398" s="85"/>
      <c r="CN398" s="85"/>
      <c r="CO398" s="85"/>
      <c r="CP398" s="85"/>
      <c r="CQ398" s="85"/>
      <c r="CR398" s="85"/>
    </row>
    <row r="399" spans="59:96">
      <c r="BG399" s="85"/>
      <c r="BH399" s="85"/>
      <c r="BI399" s="85"/>
      <c r="BJ399" s="85"/>
      <c r="BK399" s="85"/>
      <c r="BL399" s="85"/>
      <c r="BM399" s="85"/>
      <c r="BN399" s="85"/>
      <c r="BO399" s="85"/>
      <c r="BP399" s="85"/>
      <c r="BQ399" s="85"/>
      <c r="BR399" s="85"/>
      <c r="BS399" s="85"/>
      <c r="BT399" s="85"/>
      <c r="BU399" s="85"/>
      <c r="BV399" s="85"/>
      <c r="BW399" s="85"/>
      <c r="BX399" s="85"/>
      <c r="BY399" s="85"/>
      <c r="BZ399" s="85"/>
      <c r="CA399" s="85"/>
      <c r="CB399" s="85"/>
      <c r="CC399" s="85"/>
      <c r="CD399" s="85"/>
      <c r="CE399" s="85"/>
      <c r="CF399" s="85"/>
      <c r="CG399" s="85"/>
      <c r="CH399" s="85"/>
      <c r="CI399" s="85"/>
      <c r="CJ399" s="85"/>
      <c r="CK399" s="85"/>
      <c r="CL399" s="85"/>
      <c r="CM399" s="85"/>
      <c r="CN399" s="85"/>
      <c r="CO399" s="85"/>
      <c r="CP399" s="85"/>
      <c r="CQ399" s="85"/>
      <c r="CR399" s="85"/>
    </row>
    <row r="400" spans="59:96">
      <c r="BG400" s="85"/>
      <c r="BH400" s="85"/>
      <c r="BI400" s="85"/>
      <c r="BJ400" s="85"/>
      <c r="BK400" s="85"/>
      <c r="BL400" s="85"/>
      <c r="BM400" s="85"/>
      <c r="BN400" s="85"/>
      <c r="BO400" s="85"/>
      <c r="BP400" s="85"/>
      <c r="BQ400" s="85"/>
      <c r="BR400" s="85"/>
      <c r="BS400" s="85"/>
      <c r="BT400" s="85"/>
      <c r="BU400" s="85"/>
      <c r="BV400" s="85"/>
      <c r="BW400" s="85"/>
      <c r="BX400" s="85"/>
      <c r="BY400" s="85"/>
      <c r="BZ400" s="85"/>
      <c r="CA400" s="85"/>
      <c r="CB400" s="85"/>
      <c r="CC400" s="85"/>
      <c r="CD400" s="85"/>
      <c r="CE400" s="85"/>
      <c r="CF400" s="85"/>
      <c r="CG400" s="85"/>
      <c r="CH400" s="85"/>
      <c r="CI400" s="85"/>
      <c r="CJ400" s="85"/>
      <c r="CK400" s="85"/>
      <c r="CL400" s="85"/>
      <c r="CM400" s="85"/>
      <c r="CN400" s="85"/>
      <c r="CO400" s="85"/>
      <c r="CP400" s="85"/>
      <c r="CQ400" s="85"/>
      <c r="CR400" s="85"/>
    </row>
    <row r="401" spans="59:96">
      <c r="BG401" s="85"/>
      <c r="BH401" s="85"/>
      <c r="BI401" s="85"/>
      <c r="BJ401" s="85"/>
      <c r="BK401" s="85"/>
      <c r="BL401" s="85"/>
      <c r="BM401" s="85"/>
      <c r="BN401" s="85"/>
      <c r="BO401" s="85"/>
      <c r="BP401" s="85"/>
      <c r="BQ401" s="85"/>
      <c r="BR401" s="85"/>
      <c r="BS401" s="85"/>
      <c r="BT401" s="85"/>
      <c r="BU401" s="85"/>
      <c r="BV401" s="85"/>
      <c r="BW401" s="85"/>
      <c r="BX401" s="85"/>
      <c r="BY401" s="85"/>
      <c r="BZ401" s="85"/>
      <c r="CA401" s="85"/>
      <c r="CB401" s="85"/>
      <c r="CC401" s="85"/>
      <c r="CD401" s="85"/>
      <c r="CE401" s="85"/>
      <c r="CF401" s="85"/>
      <c r="CG401" s="85"/>
      <c r="CH401" s="85"/>
      <c r="CI401" s="85"/>
      <c r="CJ401" s="85"/>
      <c r="CK401" s="85"/>
      <c r="CL401" s="85"/>
      <c r="CM401" s="85"/>
      <c r="CN401" s="85"/>
      <c r="CO401" s="85"/>
      <c r="CP401" s="85"/>
      <c r="CQ401" s="85"/>
      <c r="CR401" s="85"/>
    </row>
    <row r="402" spans="59:96">
      <c r="BG402" s="85"/>
      <c r="BH402" s="85"/>
      <c r="BI402" s="85"/>
      <c r="BJ402" s="85"/>
      <c r="BK402" s="85"/>
      <c r="BL402" s="85"/>
      <c r="BM402" s="85"/>
      <c r="BN402" s="85"/>
      <c r="BO402" s="85"/>
      <c r="BP402" s="85"/>
      <c r="BQ402" s="85"/>
      <c r="BR402" s="85"/>
      <c r="BS402" s="85"/>
      <c r="BT402" s="85"/>
      <c r="BU402" s="85"/>
      <c r="BV402" s="85"/>
      <c r="BW402" s="85"/>
      <c r="BX402" s="85"/>
      <c r="BY402" s="85"/>
      <c r="BZ402" s="85"/>
      <c r="CA402" s="85"/>
      <c r="CB402" s="85"/>
      <c r="CC402" s="85"/>
      <c r="CD402" s="85"/>
      <c r="CE402" s="85"/>
      <c r="CF402" s="85"/>
      <c r="CG402" s="85"/>
      <c r="CH402" s="85"/>
      <c r="CI402" s="85"/>
      <c r="CJ402" s="85"/>
      <c r="CK402" s="85"/>
      <c r="CL402" s="85"/>
      <c r="CM402" s="85"/>
      <c r="CN402" s="85"/>
      <c r="CO402" s="85"/>
      <c r="CP402" s="85"/>
      <c r="CQ402" s="85"/>
      <c r="CR402" s="85"/>
    </row>
    <row r="403" spans="59:96">
      <c r="BG403" s="85"/>
      <c r="BH403" s="85"/>
      <c r="BI403" s="85"/>
      <c r="BJ403" s="85"/>
      <c r="BK403" s="85"/>
      <c r="BL403" s="85"/>
      <c r="BM403" s="85"/>
      <c r="BN403" s="85"/>
      <c r="BO403" s="85"/>
      <c r="BP403" s="85"/>
      <c r="BQ403" s="85"/>
      <c r="BR403" s="85"/>
      <c r="BS403" s="85"/>
      <c r="BT403" s="85"/>
      <c r="BU403" s="85"/>
      <c r="BV403" s="85"/>
      <c r="BW403" s="85"/>
      <c r="BX403" s="85"/>
      <c r="BY403" s="85"/>
      <c r="BZ403" s="85"/>
      <c r="CA403" s="85"/>
      <c r="CB403" s="85"/>
      <c r="CC403" s="85"/>
      <c r="CD403" s="85"/>
      <c r="CE403" s="85"/>
      <c r="CF403" s="85"/>
      <c r="CG403" s="85"/>
      <c r="CH403" s="85"/>
      <c r="CI403" s="85"/>
      <c r="CJ403" s="85"/>
      <c r="CK403" s="85"/>
      <c r="CL403" s="85"/>
      <c r="CM403" s="85"/>
      <c r="CN403" s="85"/>
      <c r="CO403" s="85"/>
      <c r="CP403" s="85"/>
      <c r="CQ403" s="85"/>
      <c r="CR403" s="85"/>
    </row>
    <row r="404" spans="59:96">
      <c r="BG404" s="85"/>
      <c r="BH404" s="85"/>
      <c r="BI404" s="85"/>
      <c r="BJ404" s="85"/>
      <c r="BK404" s="85"/>
      <c r="BL404" s="85"/>
      <c r="BM404" s="85"/>
      <c r="BN404" s="85"/>
      <c r="BO404" s="85"/>
      <c r="BP404" s="85"/>
      <c r="BQ404" s="85"/>
      <c r="BR404" s="85"/>
      <c r="BS404" s="85"/>
      <c r="BT404" s="85"/>
      <c r="BU404" s="85"/>
      <c r="BV404" s="85"/>
      <c r="BW404" s="85"/>
      <c r="BX404" s="85"/>
      <c r="BY404" s="85"/>
      <c r="BZ404" s="85"/>
      <c r="CA404" s="85"/>
      <c r="CB404" s="85"/>
      <c r="CC404" s="85"/>
      <c r="CD404" s="85"/>
      <c r="CE404" s="85"/>
      <c r="CF404" s="85"/>
      <c r="CG404" s="85"/>
      <c r="CH404" s="85"/>
      <c r="CI404" s="85"/>
      <c r="CJ404" s="85"/>
      <c r="CK404" s="85"/>
      <c r="CL404" s="85"/>
      <c r="CM404" s="85"/>
      <c r="CN404" s="85"/>
      <c r="CO404" s="85"/>
      <c r="CP404" s="85"/>
      <c r="CQ404" s="85"/>
      <c r="CR404" s="85"/>
    </row>
    <row r="405" spans="59:96">
      <c r="BG405" s="85"/>
      <c r="BH405" s="85"/>
      <c r="BI405" s="85"/>
      <c r="BJ405" s="85"/>
      <c r="BK405" s="85"/>
      <c r="BL405" s="85"/>
      <c r="BM405" s="85"/>
      <c r="BN405" s="85"/>
      <c r="BO405" s="85"/>
      <c r="BP405" s="85"/>
      <c r="BQ405" s="85"/>
      <c r="BR405" s="85"/>
      <c r="BS405" s="85"/>
      <c r="BT405" s="85"/>
      <c r="BU405" s="85"/>
      <c r="BV405" s="85"/>
      <c r="BW405" s="85"/>
      <c r="BX405" s="85"/>
      <c r="BY405" s="85"/>
      <c r="BZ405" s="85"/>
      <c r="CA405" s="85"/>
      <c r="CB405" s="85"/>
      <c r="CC405" s="85"/>
      <c r="CD405" s="85"/>
      <c r="CE405" s="85"/>
      <c r="CF405" s="85"/>
      <c r="CG405" s="85"/>
      <c r="CH405" s="85"/>
      <c r="CI405" s="85"/>
      <c r="CJ405" s="85"/>
      <c r="CK405" s="85"/>
      <c r="CL405" s="85"/>
      <c r="CM405" s="85"/>
      <c r="CN405" s="85"/>
      <c r="CO405" s="85"/>
      <c r="CP405" s="85"/>
      <c r="CQ405" s="85"/>
      <c r="CR405" s="85"/>
    </row>
    <row r="406" spans="59:96">
      <c r="BG406" s="85"/>
      <c r="BH406" s="85"/>
      <c r="BI406" s="85"/>
      <c r="BJ406" s="85"/>
      <c r="BK406" s="85"/>
      <c r="BL406" s="85"/>
      <c r="BM406" s="85"/>
      <c r="BN406" s="85"/>
      <c r="BO406" s="85"/>
      <c r="BP406" s="85"/>
      <c r="BQ406" s="85"/>
      <c r="BR406" s="85"/>
      <c r="BS406" s="85"/>
      <c r="BT406" s="85"/>
      <c r="BU406" s="85"/>
      <c r="BV406" s="85"/>
      <c r="BW406" s="85"/>
      <c r="BX406" s="85"/>
      <c r="BY406" s="85"/>
      <c r="BZ406" s="85"/>
      <c r="CA406" s="85"/>
      <c r="CB406" s="85"/>
      <c r="CC406" s="85"/>
      <c r="CD406" s="85"/>
      <c r="CE406" s="85"/>
      <c r="CF406" s="85"/>
      <c r="CG406" s="85"/>
      <c r="CH406" s="85"/>
      <c r="CI406" s="85"/>
      <c r="CJ406" s="85"/>
      <c r="CK406" s="85"/>
      <c r="CL406" s="85"/>
      <c r="CM406" s="85"/>
      <c r="CN406" s="85"/>
      <c r="CO406" s="85"/>
      <c r="CP406" s="85"/>
      <c r="CQ406" s="85"/>
      <c r="CR406" s="85"/>
    </row>
    <row r="407" spans="59:96">
      <c r="BG407" s="85"/>
      <c r="BH407" s="85"/>
      <c r="BI407" s="85"/>
      <c r="BJ407" s="85"/>
      <c r="BK407" s="85"/>
      <c r="BL407" s="85"/>
      <c r="BM407" s="85"/>
      <c r="BN407" s="85"/>
      <c r="BO407" s="85"/>
      <c r="BP407" s="85"/>
      <c r="BQ407" s="85"/>
      <c r="BR407" s="85"/>
      <c r="BS407" s="85"/>
      <c r="BT407" s="85"/>
      <c r="BU407" s="85"/>
      <c r="BV407" s="85"/>
      <c r="BW407" s="85"/>
      <c r="BX407" s="85"/>
      <c r="BY407" s="85"/>
      <c r="BZ407" s="85"/>
      <c r="CA407" s="85"/>
      <c r="CB407" s="85"/>
      <c r="CC407" s="85"/>
      <c r="CD407" s="85"/>
      <c r="CE407" s="85"/>
      <c r="CF407" s="85"/>
      <c r="CG407" s="85"/>
      <c r="CH407" s="85"/>
      <c r="CI407" s="85"/>
      <c r="CJ407" s="85"/>
      <c r="CK407" s="85"/>
      <c r="CL407" s="85"/>
      <c r="CM407" s="85"/>
      <c r="CN407" s="85"/>
      <c r="CO407" s="85"/>
      <c r="CP407" s="85"/>
      <c r="CQ407" s="85"/>
      <c r="CR407" s="85"/>
    </row>
    <row r="408" spans="59:96">
      <c r="BG408" s="85"/>
      <c r="BH408" s="85"/>
      <c r="BI408" s="85"/>
      <c r="BJ408" s="85"/>
      <c r="BK408" s="85"/>
      <c r="BL408" s="85"/>
      <c r="BM408" s="85"/>
      <c r="BN408" s="85"/>
      <c r="BO408" s="85"/>
      <c r="BP408" s="85"/>
      <c r="BQ408" s="85"/>
      <c r="BR408" s="85"/>
      <c r="BS408" s="85"/>
      <c r="BT408" s="85"/>
      <c r="BU408" s="85"/>
      <c r="BV408" s="85"/>
      <c r="BW408" s="85"/>
      <c r="BX408" s="85"/>
      <c r="BY408" s="85"/>
      <c r="BZ408" s="85"/>
      <c r="CA408" s="85"/>
      <c r="CB408" s="85"/>
      <c r="CC408" s="85"/>
      <c r="CD408" s="85"/>
      <c r="CE408" s="85"/>
      <c r="CF408" s="85"/>
      <c r="CG408" s="85"/>
      <c r="CH408" s="85"/>
      <c r="CI408" s="85"/>
      <c r="CJ408" s="85"/>
      <c r="CK408" s="85"/>
      <c r="CL408" s="85"/>
      <c r="CM408" s="85"/>
      <c r="CN408" s="85"/>
      <c r="CO408" s="85"/>
      <c r="CP408" s="85"/>
      <c r="CQ408" s="85"/>
      <c r="CR408" s="85"/>
    </row>
    <row r="409" spans="59:96">
      <c r="BG409" s="85"/>
      <c r="BH409" s="85"/>
      <c r="BI409" s="85"/>
      <c r="BJ409" s="85"/>
      <c r="BK409" s="85"/>
      <c r="BL409" s="85"/>
      <c r="BM409" s="85"/>
      <c r="BN409" s="85"/>
      <c r="BO409" s="85"/>
      <c r="BP409" s="85"/>
      <c r="BQ409" s="85"/>
      <c r="BR409" s="85"/>
      <c r="BS409" s="85"/>
      <c r="BT409" s="85"/>
      <c r="BU409" s="85"/>
      <c r="BV409" s="85"/>
      <c r="BW409" s="85"/>
      <c r="BX409" s="85"/>
      <c r="BY409" s="85"/>
      <c r="BZ409" s="85"/>
      <c r="CA409" s="85"/>
      <c r="CB409" s="85"/>
      <c r="CC409" s="85"/>
      <c r="CD409" s="85"/>
      <c r="CE409" s="85"/>
      <c r="CF409" s="85"/>
      <c r="CG409" s="85"/>
      <c r="CH409" s="85"/>
      <c r="CI409" s="85"/>
      <c r="CJ409" s="85"/>
      <c r="CK409" s="85"/>
      <c r="CL409" s="85"/>
      <c r="CM409" s="85"/>
      <c r="CN409" s="85"/>
      <c r="CO409" s="85"/>
      <c r="CP409" s="85"/>
      <c r="CQ409" s="85"/>
      <c r="CR409" s="85"/>
    </row>
    <row r="410" spans="59:96">
      <c r="BG410" s="85"/>
      <c r="BH410" s="85"/>
      <c r="BI410" s="85"/>
      <c r="BJ410" s="85"/>
      <c r="BK410" s="85"/>
      <c r="BL410" s="85"/>
      <c r="BM410" s="85"/>
      <c r="BN410" s="85"/>
      <c r="BO410" s="85"/>
      <c r="BP410" s="85"/>
      <c r="BQ410" s="85"/>
      <c r="BR410" s="85"/>
      <c r="BS410" s="85"/>
      <c r="BT410" s="85"/>
      <c r="BU410" s="85"/>
      <c r="BV410" s="85"/>
      <c r="BW410" s="85"/>
      <c r="BX410" s="85"/>
      <c r="BY410" s="85"/>
      <c r="BZ410" s="85"/>
      <c r="CA410" s="85"/>
      <c r="CB410" s="85"/>
      <c r="CC410" s="85"/>
      <c r="CD410" s="85"/>
      <c r="CE410" s="85"/>
      <c r="CF410" s="85"/>
      <c r="CG410" s="85"/>
      <c r="CH410" s="85"/>
      <c r="CI410" s="85"/>
      <c r="CJ410" s="85"/>
      <c r="CK410" s="85"/>
      <c r="CL410" s="85"/>
      <c r="CM410" s="85"/>
      <c r="CN410" s="85"/>
      <c r="CO410" s="85"/>
      <c r="CP410" s="85"/>
      <c r="CQ410" s="85"/>
      <c r="CR410" s="85"/>
    </row>
    <row r="411" spans="59:96">
      <c r="BG411" s="85"/>
      <c r="BH411" s="85"/>
      <c r="BI411" s="85"/>
      <c r="BJ411" s="85"/>
      <c r="BK411" s="85"/>
      <c r="BL411" s="85"/>
      <c r="BM411" s="85"/>
      <c r="BN411" s="85"/>
      <c r="BO411" s="85"/>
      <c r="BP411" s="85"/>
      <c r="BQ411" s="85"/>
      <c r="BR411" s="85"/>
      <c r="BS411" s="85"/>
      <c r="BT411" s="85"/>
      <c r="BU411" s="85"/>
      <c r="BV411" s="85"/>
      <c r="BW411" s="85"/>
      <c r="BX411" s="85"/>
      <c r="BY411" s="85"/>
      <c r="BZ411" s="85"/>
      <c r="CA411" s="85"/>
      <c r="CB411" s="85"/>
      <c r="CC411" s="85"/>
      <c r="CD411" s="85"/>
      <c r="CE411" s="85"/>
      <c r="CF411" s="85"/>
      <c r="CG411" s="85"/>
      <c r="CH411" s="85"/>
      <c r="CI411" s="85"/>
      <c r="CJ411" s="85"/>
      <c r="CK411" s="85"/>
      <c r="CL411" s="85"/>
      <c r="CM411" s="85"/>
      <c r="CN411" s="85"/>
      <c r="CO411" s="85"/>
      <c r="CP411" s="85"/>
      <c r="CQ411" s="85"/>
      <c r="CR411" s="85"/>
    </row>
    <row r="412" spans="59:96">
      <c r="BG412" s="85"/>
      <c r="BH412" s="85"/>
      <c r="BI412" s="85"/>
      <c r="BJ412" s="85"/>
      <c r="BK412" s="85"/>
      <c r="BL412" s="85"/>
      <c r="BM412" s="85"/>
      <c r="BN412" s="85"/>
      <c r="BO412" s="85"/>
      <c r="BP412" s="85"/>
      <c r="BQ412" s="85"/>
      <c r="BR412" s="85"/>
      <c r="BS412" s="85"/>
      <c r="BT412" s="85"/>
      <c r="BU412" s="85"/>
      <c r="BV412" s="85"/>
      <c r="BW412" s="85"/>
      <c r="BX412" s="85"/>
      <c r="BY412" s="85"/>
      <c r="BZ412" s="85"/>
      <c r="CA412" s="85"/>
      <c r="CB412" s="85"/>
      <c r="CC412" s="85"/>
      <c r="CD412" s="85"/>
      <c r="CE412" s="85"/>
      <c r="CF412" s="85"/>
      <c r="CG412" s="85"/>
      <c r="CH412" s="85"/>
      <c r="CI412" s="85"/>
      <c r="CJ412" s="85"/>
      <c r="CK412" s="85"/>
      <c r="CL412" s="85"/>
      <c r="CM412" s="85"/>
      <c r="CN412" s="85"/>
      <c r="CO412" s="85"/>
      <c r="CP412" s="85"/>
      <c r="CQ412" s="85"/>
      <c r="CR412" s="85"/>
    </row>
    <row r="413" spans="59:96">
      <c r="BG413" s="85"/>
      <c r="BH413" s="85"/>
      <c r="BI413" s="85"/>
      <c r="BJ413" s="85"/>
      <c r="BK413" s="85"/>
      <c r="BL413" s="85"/>
      <c r="BM413" s="85"/>
      <c r="BN413" s="85"/>
      <c r="BO413" s="85"/>
      <c r="BP413" s="85"/>
      <c r="BQ413" s="85"/>
      <c r="BR413" s="85"/>
      <c r="BS413" s="85"/>
      <c r="BT413" s="85"/>
      <c r="BU413" s="85"/>
      <c r="BV413" s="85"/>
      <c r="BW413" s="85"/>
      <c r="BX413" s="85"/>
      <c r="BY413" s="85"/>
      <c r="BZ413" s="85"/>
      <c r="CA413" s="85"/>
      <c r="CB413" s="85"/>
      <c r="CC413" s="85"/>
      <c r="CD413" s="85"/>
      <c r="CE413" s="85"/>
      <c r="CF413" s="85"/>
      <c r="CG413" s="85"/>
      <c r="CH413" s="85"/>
      <c r="CI413" s="85"/>
      <c r="CJ413" s="85"/>
      <c r="CK413" s="85"/>
      <c r="CL413" s="85"/>
      <c r="CM413" s="85"/>
      <c r="CN413" s="85"/>
      <c r="CO413" s="85"/>
      <c r="CP413" s="85"/>
      <c r="CQ413" s="85"/>
      <c r="CR413" s="85"/>
    </row>
    <row r="414" spans="59:96">
      <c r="BG414" s="85"/>
      <c r="BH414" s="85"/>
      <c r="BI414" s="85"/>
      <c r="BJ414" s="85"/>
      <c r="BK414" s="85"/>
      <c r="BL414" s="85"/>
      <c r="BM414" s="85"/>
      <c r="BN414" s="85"/>
      <c r="BO414" s="85"/>
      <c r="BP414" s="85"/>
      <c r="BQ414" s="85"/>
      <c r="BR414" s="85"/>
      <c r="BS414" s="85"/>
      <c r="BT414" s="85"/>
      <c r="BU414" s="85"/>
      <c r="BV414" s="85"/>
      <c r="BW414" s="85"/>
      <c r="BX414" s="85"/>
      <c r="BY414" s="85"/>
      <c r="BZ414" s="85"/>
      <c r="CA414" s="85"/>
      <c r="CB414" s="85"/>
      <c r="CC414" s="85"/>
      <c r="CD414" s="85"/>
      <c r="CE414" s="85"/>
      <c r="CF414" s="85"/>
      <c r="CG414" s="85"/>
      <c r="CH414" s="85"/>
      <c r="CI414" s="85"/>
      <c r="CJ414" s="85"/>
      <c r="CK414" s="85"/>
      <c r="CL414" s="85"/>
      <c r="CM414" s="85"/>
      <c r="CN414" s="85"/>
      <c r="CO414" s="85"/>
      <c r="CP414" s="85"/>
      <c r="CQ414" s="85"/>
      <c r="CR414" s="85"/>
    </row>
    <row r="415" spans="59:96">
      <c r="BG415" s="85"/>
      <c r="BH415" s="85"/>
      <c r="BI415" s="85"/>
      <c r="BJ415" s="85"/>
      <c r="BK415" s="85"/>
      <c r="BL415" s="85"/>
      <c r="BM415" s="85"/>
      <c r="BN415" s="85"/>
      <c r="BO415" s="85"/>
      <c r="BP415" s="85"/>
      <c r="BQ415" s="85"/>
      <c r="BR415" s="85"/>
      <c r="BS415" s="85"/>
      <c r="BT415" s="85"/>
      <c r="BU415" s="85"/>
      <c r="BV415" s="85"/>
      <c r="BW415" s="85"/>
      <c r="BX415" s="85"/>
      <c r="BY415" s="85"/>
      <c r="BZ415" s="85"/>
      <c r="CA415" s="85"/>
      <c r="CB415" s="85"/>
      <c r="CC415" s="85"/>
      <c r="CD415" s="85"/>
      <c r="CE415" s="85"/>
      <c r="CF415" s="85"/>
      <c r="CG415" s="85"/>
      <c r="CH415" s="85"/>
      <c r="CI415" s="85"/>
      <c r="CJ415" s="85"/>
      <c r="CK415" s="85"/>
      <c r="CL415" s="85"/>
      <c r="CM415" s="85"/>
      <c r="CN415" s="85"/>
      <c r="CO415" s="85"/>
      <c r="CP415" s="85"/>
      <c r="CQ415" s="85"/>
      <c r="CR415" s="85"/>
    </row>
    <row r="416" spans="59:96">
      <c r="BG416" s="85"/>
      <c r="BH416" s="85"/>
      <c r="BI416" s="85"/>
      <c r="BJ416" s="85"/>
      <c r="BK416" s="85"/>
      <c r="BL416" s="85"/>
      <c r="BM416" s="85"/>
      <c r="BN416" s="85"/>
      <c r="BO416" s="85"/>
      <c r="BP416" s="85"/>
      <c r="BQ416" s="85"/>
      <c r="BR416" s="85"/>
      <c r="BS416" s="85"/>
      <c r="BT416" s="85"/>
      <c r="BU416" s="85"/>
      <c r="BV416" s="85"/>
      <c r="BW416" s="85"/>
      <c r="BX416" s="85"/>
      <c r="BY416" s="85"/>
      <c r="BZ416" s="85"/>
      <c r="CA416" s="85"/>
      <c r="CB416" s="85"/>
      <c r="CC416" s="85"/>
      <c r="CD416" s="85"/>
      <c r="CE416" s="85"/>
      <c r="CF416" s="85"/>
      <c r="CG416" s="85"/>
      <c r="CH416" s="85"/>
      <c r="CI416" s="85"/>
      <c r="CJ416" s="85"/>
      <c r="CK416" s="85"/>
      <c r="CL416" s="85"/>
      <c r="CM416" s="85"/>
      <c r="CN416" s="85"/>
      <c r="CO416" s="85"/>
      <c r="CP416" s="85"/>
      <c r="CQ416" s="85"/>
      <c r="CR416" s="85"/>
    </row>
    <row r="417" spans="59:96">
      <c r="BG417" s="85"/>
      <c r="BH417" s="85"/>
      <c r="BI417" s="85"/>
      <c r="BJ417" s="85"/>
      <c r="BK417" s="85"/>
      <c r="BL417" s="85"/>
      <c r="BM417" s="85"/>
      <c r="BN417" s="85"/>
      <c r="BO417" s="85"/>
      <c r="BP417" s="85"/>
      <c r="BQ417" s="85"/>
      <c r="BR417" s="85"/>
      <c r="BS417" s="85"/>
      <c r="BT417" s="85"/>
      <c r="BU417" s="85"/>
      <c r="BV417" s="85"/>
      <c r="BW417" s="85"/>
      <c r="BX417" s="85"/>
      <c r="BY417" s="85"/>
      <c r="BZ417" s="85"/>
      <c r="CA417" s="85"/>
      <c r="CB417" s="85"/>
      <c r="CC417" s="85"/>
      <c r="CD417" s="85"/>
      <c r="CE417" s="85"/>
      <c r="CF417" s="85"/>
      <c r="CG417" s="85"/>
      <c r="CH417" s="85"/>
      <c r="CI417" s="85"/>
      <c r="CJ417" s="85"/>
      <c r="CK417" s="85"/>
      <c r="CL417" s="85"/>
      <c r="CM417" s="85"/>
      <c r="CN417" s="85"/>
      <c r="CO417" s="85"/>
      <c r="CP417" s="85"/>
      <c r="CQ417" s="85"/>
      <c r="CR417" s="85"/>
    </row>
    <row r="418" spans="59:96">
      <c r="BG418" s="85"/>
      <c r="BH418" s="85"/>
      <c r="BI418" s="85"/>
      <c r="BJ418" s="85"/>
      <c r="BK418" s="85"/>
      <c r="BL418" s="85"/>
      <c r="BM418" s="85"/>
      <c r="BN418" s="85"/>
      <c r="BO418" s="85"/>
      <c r="BP418" s="85"/>
      <c r="BQ418" s="85"/>
      <c r="BR418" s="85"/>
      <c r="BS418" s="85"/>
      <c r="BT418" s="85"/>
      <c r="BU418" s="85"/>
      <c r="BV418" s="85"/>
      <c r="BW418" s="85"/>
      <c r="BX418" s="85"/>
      <c r="BY418" s="85"/>
      <c r="BZ418" s="85"/>
      <c r="CA418" s="85"/>
      <c r="CB418" s="85"/>
      <c r="CC418" s="85"/>
      <c r="CD418" s="85"/>
      <c r="CE418" s="85"/>
      <c r="CF418" s="85"/>
      <c r="CG418" s="85"/>
      <c r="CH418" s="85"/>
      <c r="CI418" s="85"/>
      <c r="CJ418" s="85"/>
      <c r="CK418" s="85"/>
      <c r="CL418" s="85"/>
      <c r="CM418" s="85"/>
      <c r="CN418" s="85"/>
      <c r="CO418" s="85"/>
      <c r="CP418" s="85"/>
      <c r="CQ418" s="85"/>
      <c r="CR418" s="85"/>
    </row>
    <row r="419" spans="59:96">
      <c r="BG419" s="85"/>
      <c r="BH419" s="85"/>
      <c r="BI419" s="85"/>
      <c r="BJ419" s="85"/>
      <c r="BK419" s="85"/>
      <c r="BL419" s="85"/>
      <c r="BM419" s="85"/>
      <c r="BN419" s="85"/>
      <c r="BO419" s="85"/>
      <c r="BP419" s="85"/>
      <c r="BQ419" s="85"/>
      <c r="BR419" s="85"/>
      <c r="BS419" s="85"/>
      <c r="BT419" s="85"/>
      <c r="BU419" s="85"/>
      <c r="BV419" s="85"/>
      <c r="BW419" s="85"/>
      <c r="BX419" s="85"/>
      <c r="BY419" s="85"/>
      <c r="BZ419" s="85"/>
      <c r="CA419" s="85"/>
      <c r="CB419" s="85"/>
      <c r="CC419" s="85"/>
      <c r="CD419" s="85"/>
      <c r="CE419" s="85"/>
      <c r="CF419" s="85"/>
      <c r="CG419" s="85"/>
      <c r="CH419" s="85"/>
      <c r="CI419" s="85"/>
      <c r="CJ419" s="85"/>
      <c r="CK419" s="85"/>
      <c r="CL419" s="85"/>
      <c r="CM419" s="85"/>
      <c r="CN419" s="85"/>
      <c r="CO419" s="85"/>
      <c r="CP419" s="85"/>
      <c r="CQ419" s="85"/>
      <c r="CR419" s="85"/>
    </row>
    <row r="420" spans="59:96">
      <c r="BG420" s="85"/>
      <c r="BH420" s="85"/>
      <c r="BI420" s="85"/>
      <c r="BJ420" s="85"/>
      <c r="BK420" s="85"/>
      <c r="BL420" s="85"/>
      <c r="BM420" s="85"/>
      <c r="BN420" s="85"/>
      <c r="BO420" s="85"/>
      <c r="BP420" s="85"/>
      <c r="BQ420" s="85"/>
      <c r="BR420" s="85"/>
      <c r="BS420" s="85"/>
      <c r="BT420" s="85"/>
      <c r="BU420" s="85"/>
      <c r="BV420" s="85"/>
      <c r="BW420" s="85"/>
      <c r="BX420" s="85"/>
      <c r="BY420" s="85"/>
      <c r="BZ420" s="85"/>
      <c r="CA420" s="85"/>
      <c r="CB420" s="85"/>
      <c r="CC420" s="85"/>
      <c r="CD420" s="85"/>
      <c r="CE420" s="85"/>
      <c r="CF420" s="85"/>
      <c r="CG420" s="85"/>
      <c r="CH420" s="85"/>
      <c r="CI420" s="85"/>
      <c r="CJ420" s="85"/>
      <c r="CK420" s="85"/>
      <c r="CL420" s="85"/>
      <c r="CM420" s="85"/>
      <c r="CN420" s="85"/>
      <c r="CO420" s="85"/>
      <c r="CP420" s="85"/>
      <c r="CQ420" s="85"/>
      <c r="CR420" s="85"/>
    </row>
    <row r="421" spans="59:96">
      <c r="BG421" s="85"/>
      <c r="BH421" s="85"/>
      <c r="BI421" s="85"/>
      <c r="BJ421" s="85"/>
      <c r="BK421" s="85"/>
      <c r="BL421" s="85"/>
      <c r="BM421" s="85"/>
      <c r="BN421" s="85"/>
      <c r="BO421" s="85"/>
      <c r="BP421" s="85"/>
      <c r="BQ421" s="85"/>
      <c r="BR421" s="85"/>
      <c r="BS421" s="85"/>
      <c r="BT421" s="85"/>
      <c r="BU421" s="85"/>
      <c r="BV421" s="85"/>
      <c r="BW421" s="85"/>
      <c r="BX421" s="85"/>
      <c r="BY421" s="85"/>
      <c r="BZ421" s="85"/>
      <c r="CA421" s="85"/>
      <c r="CB421" s="85"/>
      <c r="CC421" s="85"/>
      <c r="CD421" s="85"/>
      <c r="CE421" s="85"/>
      <c r="CF421" s="85"/>
      <c r="CG421" s="85"/>
      <c r="CH421" s="85"/>
      <c r="CI421" s="85"/>
      <c r="CJ421" s="85"/>
      <c r="CK421" s="85"/>
      <c r="CL421" s="85"/>
      <c r="CM421" s="85"/>
      <c r="CN421" s="85"/>
      <c r="CO421" s="85"/>
      <c r="CP421" s="85"/>
      <c r="CQ421" s="85"/>
      <c r="CR421" s="85"/>
    </row>
    <row r="422" spans="59:96">
      <c r="BG422" s="85"/>
      <c r="BH422" s="85"/>
      <c r="BI422" s="85"/>
      <c r="BJ422" s="85"/>
      <c r="BK422" s="85"/>
      <c r="BL422" s="85"/>
      <c r="BM422" s="85"/>
      <c r="BN422" s="85"/>
      <c r="BO422" s="85"/>
      <c r="BP422" s="85"/>
      <c r="BQ422" s="85"/>
      <c r="BR422" s="85"/>
      <c r="BS422" s="85"/>
      <c r="BT422" s="85"/>
      <c r="BU422" s="85"/>
      <c r="BV422" s="85"/>
      <c r="BW422" s="85"/>
      <c r="BX422" s="85"/>
      <c r="BY422" s="85"/>
      <c r="BZ422" s="85"/>
      <c r="CA422" s="85"/>
      <c r="CB422" s="85"/>
      <c r="CC422" s="85"/>
      <c r="CD422" s="85"/>
      <c r="CE422" s="85"/>
      <c r="CF422" s="85"/>
      <c r="CG422" s="85"/>
      <c r="CH422" s="85"/>
      <c r="CI422" s="85"/>
      <c r="CJ422" s="85"/>
      <c r="CK422" s="85"/>
      <c r="CL422" s="85"/>
      <c r="CM422" s="85"/>
      <c r="CN422" s="85"/>
      <c r="CO422" s="85"/>
      <c r="CP422" s="85"/>
      <c r="CQ422" s="85"/>
      <c r="CR422" s="85"/>
    </row>
    <row r="423" spans="59:96">
      <c r="BG423" s="85"/>
      <c r="BH423" s="85"/>
      <c r="BI423" s="85"/>
      <c r="BJ423" s="85"/>
      <c r="BK423" s="85"/>
      <c r="BL423" s="85"/>
      <c r="BM423" s="85"/>
      <c r="BN423" s="85"/>
      <c r="BO423" s="85"/>
      <c r="BP423" s="85"/>
      <c r="BQ423" s="85"/>
      <c r="BR423" s="85"/>
      <c r="BS423" s="85"/>
      <c r="BT423" s="85"/>
      <c r="BU423" s="85"/>
      <c r="BV423" s="85"/>
      <c r="BW423" s="85"/>
      <c r="BX423" s="85"/>
      <c r="BY423" s="85"/>
      <c r="BZ423" s="85"/>
      <c r="CA423" s="85"/>
      <c r="CB423" s="85"/>
      <c r="CC423" s="85"/>
      <c r="CD423" s="85"/>
      <c r="CE423" s="85"/>
      <c r="CF423" s="85"/>
      <c r="CG423" s="85"/>
      <c r="CH423" s="85"/>
      <c r="CI423" s="85"/>
      <c r="CJ423" s="85"/>
      <c r="CK423" s="85"/>
      <c r="CL423" s="85"/>
      <c r="CM423" s="85"/>
      <c r="CN423" s="85"/>
      <c r="CO423" s="85"/>
      <c r="CP423" s="85"/>
      <c r="CQ423" s="85"/>
      <c r="CR423" s="85"/>
    </row>
    <row r="424" spans="59:96">
      <c r="BG424" s="85"/>
      <c r="BH424" s="85"/>
      <c r="BI424" s="85"/>
      <c r="BJ424" s="85"/>
      <c r="BK424" s="85"/>
      <c r="BL424" s="85"/>
      <c r="BM424" s="85"/>
      <c r="BN424" s="85"/>
      <c r="BO424" s="85"/>
      <c r="BP424" s="85"/>
      <c r="BQ424" s="85"/>
      <c r="BR424" s="85"/>
      <c r="BS424" s="85"/>
      <c r="BT424" s="85"/>
      <c r="BU424" s="85"/>
      <c r="BV424" s="85"/>
      <c r="BW424" s="85"/>
      <c r="BX424" s="85"/>
      <c r="BY424" s="85"/>
      <c r="BZ424" s="85"/>
      <c r="CA424" s="85"/>
      <c r="CB424" s="85"/>
      <c r="CC424" s="85"/>
      <c r="CD424" s="85"/>
      <c r="CE424" s="85"/>
      <c r="CF424" s="85"/>
      <c r="CG424" s="85"/>
      <c r="CH424" s="85"/>
      <c r="CI424" s="85"/>
      <c r="CJ424" s="85"/>
      <c r="CK424" s="85"/>
      <c r="CL424" s="85"/>
      <c r="CM424" s="85"/>
      <c r="CN424" s="85"/>
      <c r="CO424" s="85"/>
      <c r="CP424" s="85"/>
      <c r="CQ424" s="85"/>
      <c r="CR424" s="85"/>
    </row>
    <row r="425" spans="59:96">
      <c r="BG425" s="85"/>
      <c r="BH425" s="85"/>
      <c r="BI425" s="85"/>
      <c r="BJ425" s="85"/>
      <c r="BK425" s="85"/>
      <c r="BL425" s="85"/>
      <c r="BM425" s="85"/>
      <c r="BN425" s="85"/>
      <c r="BO425" s="85"/>
      <c r="BP425" s="85"/>
      <c r="BQ425" s="85"/>
      <c r="BR425" s="85"/>
      <c r="BS425" s="85"/>
      <c r="BT425" s="85"/>
      <c r="BU425" s="85"/>
      <c r="BV425" s="85"/>
      <c r="BW425" s="85"/>
      <c r="BX425" s="85"/>
      <c r="BY425" s="85"/>
      <c r="BZ425" s="85"/>
      <c r="CA425" s="85"/>
      <c r="CB425" s="85"/>
      <c r="CC425" s="85"/>
      <c r="CD425" s="85"/>
      <c r="CE425" s="85"/>
      <c r="CF425" s="85"/>
      <c r="CG425" s="85"/>
      <c r="CH425" s="85"/>
      <c r="CI425" s="85"/>
      <c r="CJ425" s="85"/>
      <c r="CK425" s="85"/>
      <c r="CL425" s="85"/>
      <c r="CM425" s="85"/>
      <c r="CN425" s="85"/>
      <c r="CO425" s="85"/>
      <c r="CP425" s="85"/>
      <c r="CQ425" s="85"/>
      <c r="CR425" s="85"/>
    </row>
    <row r="426" spans="59:96">
      <c r="BG426" s="85"/>
      <c r="BH426" s="85"/>
      <c r="BI426" s="85"/>
      <c r="BJ426" s="85"/>
      <c r="BK426" s="85"/>
      <c r="BL426" s="85"/>
      <c r="BM426" s="85"/>
      <c r="BN426" s="85"/>
      <c r="BO426" s="85"/>
      <c r="BP426" s="85"/>
      <c r="BQ426" s="85"/>
      <c r="BR426" s="85"/>
      <c r="BS426" s="85"/>
      <c r="BT426" s="85"/>
      <c r="BU426" s="85"/>
      <c r="BV426" s="85"/>
      <c r="BW426" s="85"/>
      <c r="BX426" s="85"/>
      <c r="BY426" s="85"/>
      <c r="BZ426" s="85"/>
      <c r="CA426" s="85"/>
      <c r="CB426" s="85"/>
      <c r="CC426" s="85"/>
      <c r="CD426" s="85"/>
      <c r="CE426" s="85"/>
      <c r="CF426" s="85"/>
      <c r="CG426" s="85"/>
      <c r="CH426" s="85"/>
      <c r="CI426" s="85"/>
      <c r="CJ426" s="85"/>
      <c r="CK426" s="85"/>
      <c r="CL426" s="85"/>
      <c r="CM426" s="85"/>
      <c r="CN426" s="85"/>
      <c r="CO426" s="85"/>
      <c r="CP426" s="85"/>
      <c r="CQ426" s="85"/>
      <c r="CR426" s="85"/>
    </row>
    <row r="427" spans="59:96">
      <c r="BG427" s="85"/>
      <c r="BH427" s="85"/>
      <c r="BI427" s="85"/>
      <c r="BJ427" s="85"/>
      <c r="BK427" s="85"/>
      <c r="BL427" s="85"/>
      <c r="BM427" s="85"/>
      <c r="BN427" s="85"/>
      <c r="BO427" s="85"/>
      <c r="BP427" s="85"/>
      <c r="BQ427" s="85"/>
      <c r="BR427" s="85"/>
      <c r="BS427" s="85"/>
      <c r="BT427" s="85"/>
      <c r="BU427" s="85"/>
      <c r="BV427" s="85"/>
      <c r="BW427" s="85"/>
      <c r="BX427" s="85"/>
      <c r="BY427" s="85"/>
      <c r="BZ427" s="85"/>
      <c r="CA427" s="85"/>
      <c r="CB427" s="85"/>
      <c r="CC427" s="85"/>
      <c r="CD427" s="85"/>
      <c r="CE427" s="85"/>
      <c r="CF427" s="85"/>
      <c r="CG427" s="85"/>
      <c r="CH427" s="85"/>
      <c r="CI427" s="85"/>
      <c r="CJ427" s="85"/>
      <c r="CK427" s="85"/>
      <c r="CL427" s="85"/>
      <c r="CM427" s="85"/>
      <c r="CN427" s="85"/>
      <c r="CO427" s="85"/>
      <c r="CP427" s="85"/>
      <c r="CQ427" s="85"/>
      <c r="CR427" s="85"/>
    </row>
    <row r="428" spans="59:96">
      <c r="BG428" s="85"/>
      <c r="BH428" s="85"/>
      <c r="BI428" s="85"/>
      <c r="BJ428" s="85"/>
      <c r="BK428" s="85"/>
      <c r="BL428" s="85"/>
      <c r="BM428" s="85"/>
      <c r="BN428" s="85"/>
      <c r="BO428" s="85"/>
      <c r="BP428" s="85"/>
      <c r="BQ428" s="85"/>
      <c r="BR428" s="85"/>
      <c r="BS428" s="85"/>
      <c r="BT428" s="85"/>
      <c r="BU428" s="85"/>
      <c r="BV428" s="85"/>
      <c r="BW428" s="85"/>
      <c r="BX428" s="85"/>
      <c r="BY428" s="85"/>
      <c r="BZ428" s="85"/>
      <c r="CA428" s="85"/>
      <c r="CB428" s="85"/>
      <c r="CC428" s="85"/>
      <c r="CD428" s="85"/>
      <c r="CE428" s="85"/>
      <c r="CF428" s="85"/>
      <c r="CG428" s="85"/>
      <c r="CH428" s="85"/>
      <c r="CI428" s="85"/>
      <c r="CJ428" s="85"/>
      <c r="CK428" s="85"/>
      <c r="CL428" s="85"/>
      <c r="CM428" s="85"/>
      <c r="CN428" s="85"/>
      <c r="CO428" s="85"/>
      <c r="CP428" s="85"/>
      <c r="CQ428" s="85"/>
      <c r="CR428" s="85"/>
    </row>
    <row r="429" spans="59:96">
      <c r="BG429" s="85"/>
      <c r="BH429" s="85"/>
      <c r="BI429" s="85"/>
      <c r="BJ429" s="85"/>
      <c r="BK429" s="85"/>
      <c r="BL429" s="85"/>
      <c r="BM429" s="85"/>
      <c r="BN429" s="85"/>
      <c r="BO429" s="85"/>
      <c r="BP429" s="85"/>
      <c r="BQ429" s="85"/>
      <c r="BR429" s="85"/>
      <c r="BS429" s="85"/>
      <c r="BT429" s="85"/>
      <c r="BU429" s="85"/>
      <c r="BV429" s="85"/>
      <c r="BW429" s="85"/>
      <c r="BX429" s="85"/>
      <c r="BY429" s="85"/>
      <c r="BZ429" s="85"/>
      <c r="CA429" s="85"/>
      <c r="CB429" s="85"/>
      <c r="CC429" s="85"/>
      <c r="CD429" s="85"/>
      <c r="CE429" s="85"/>
      <c r="CF429" s="85"/>
      <c r="CG429" s="85"/>
      <c r="CH429" s="85"/>
      <c r="CI429" s="85"/>
      <c r="CJ429" s="85"/>
      <c r="CK429" s="85"/>
      <c r="CL429" s="85"/>
      <c r="CM429" s="85"/>
      <c r="CN429" s="85"/>
      <c r="CO429" s="85"/>
      <c r="CP429" s="85"/>
      <c r="CQ429" s="85"/>
      <c r="CR429" s="85"/>
    </row>
    <row r="430" spans="59:96">
      <c r="BG430" s="85"/>
      <c r="BH430" s="85"/>
      <c r="BI430" s="85"/>
      <c r="BJ430" s="85"/>
      <c r="BK430" s="85"/>
      <c r="BL430" s="85"/>
      <c r="BM430" s="85"/>
      <c r="BN430" s="85"/>
      <c r="BO430" s="85"/>
      <c r="BP430" s="85"/>
      <c r="BQ430" s="85"/>
      <c r="BR430" s="85"/>
      <c r="BS430" s="85"/>
      <c r="BT430" s="85"/>
      <c r="BU430" s="85"/>
      <c r="BV430" s="85"/>
      <c r="BW430" s="85"/>
      <c r="BX430" s="85"/>
      <c r="BY430" s="85"/>
      <c r="BZ430" s="85"/>
      <c r="CA430" s="85"/>
      <c r="CB430" s="85"/>
      <c r="CC430" s="85"/>
      <c r="CD430" s="85"/>
      <c r="CE430" s="85"/>
      <c r="CF430" s="85"/>
      <c r="CG430" s="85"/>
      <c r="CH430" s="85"/>
      <c r="CI430" s="85"/>
      <c r="CJ430" s="85"/>
      <c r="CK430" s="85"/>
      <c r="CL430" s="85"/>
      <c r="CM430" s="85"/>
      <c r="CN430" s="85"/>
      <c r="CO430" s="85"/>
      <c r="CP430" s="85"/>
      <c r="CQ430" s="85"/>
      <c r="CR430" s="85"/>
    </row>
    <row r="431" spans="59:96">
      <c r="BG431" s="85"/>
      <c r="BH431" s="85"/>
      <c r="BI431" s="85"/>
      <c r="BJ431" s="85"/>
      <c r="BK431" s="85"/>
      <c r="BL431" s="85"/>
      <c r="BM431" s="85"/>
      <c r="BN431" s="85"/>
      <c r="BO431" s="85"/>
      <c r="BP431" s="85"/>
      <c r="BQ431" s="85"/>
      <c r="BR431" s="85"/>
      <c r="BS431" s="85"/>
      <c r="BT431" s="85"/>
      <c r="BU431" s="85"/>
      <c r="BV431" s="85"/>
      <c r="BW431" s="85"/>
      <c r="BX431" s="85"/>
      <c r="BY431" s="85"/>
      <c r="BZ431" s="85"/>
      <c r="CA431" s="85"/>
      <c r="CB431" s="85"/>
      <c r="CC431" s="85"/>
      <c r="CD431" s="85"/>
      <c r="CE431" s="85"/>
      <c r="CF431" s="85"/>
      <c r="CG431" s="85"/>
      <c r="CH431" s="85"/>
      <c r="CI431" s="85"/>
      <c r="CJ431" s="85"/>
      <c r="CK431" s="85"/>
      <c r="CL431" s="85"/>
      <c r="CM431" s="85"/>
      <c r="CN431" s="85"/>
      <c r="CO431" s="85"/>
      <c r="CP431" s="85"/>
      <c r="CQ431" s="85"/>
      <c r="CR431" s="85"/>
    </row>
    <row r="432" spans="59:96">
      <c r="BG432" s="85"/>
      <c r="BH432" s="85"/>
      <c r="BI432" s="85"/>
      <c r="BJ432" s="85"/>
      <c r="BK432" s="85"/>
      <c r="BL432" s="85"/>
      <c r="BM432" s="85"/>
      <c r="BN432" s="85"/>
      <c r="BO432" s="85"/>
      <c r="BP432" s="85"/>
      <c r="BQ432" s="85"/>
      <c r="BR432" s="85"/>
      <c r="BS432" s="85"/>
      <c r="BT432" s="85"/>
      <c r="BU432" s="85"/>
      <c r="BV432" s="85"/>
      <c r="BW432" s="85"/>
      <c r="BX432" s="85"/>
      <c r="BY432" s="85"/>
      <c r="BZ432" s="85"/>
      <c r="CA432" s="85"/>
      <c r="CB432" s="85"/>
      <c r="CC432" s="85"/>
      <c r="CD432" s="85"/>
      <c r="CE432" s="85"/>
      <c r="CF432" s="85"/>
      <c r="CG432" s="85"/>
      <c r="CH432" s="85"/>
      <c r="CI432" s="85"/>
      <c r="CJ432" s="85"/>
      <c r="CK432" s="85"/>
      <c r="CL432" s="85"/>
      <c r="CM432" s="85"/>
      <c r="CN432" s="85"/>
      <c r="CO432" s="85"/>
      <c r="CP432" s="85"/>
      <c r="CQ432" s="85"/>
      <c r="CR432" s="85"/>
    </row>
    <row r="433" spans="59:96">
      <c r="BG433" s="85"/>
      <c r="BH433" s="85"/>
      <c r="BI433" s="85"/>
      <c r="BJ433" s="85"/>
      <c r="BK433" s="85"/>
      <c r="BL433" s="85"/>
      <c r="BM433" s="85"/>
      <c r="BN433" s="85"/>
      <c r="BO433" s="85"/>
      <c r="BP433" s="85"/>
      <c r="BQ433" s="85"/>
      <c r="BR433" s="85"/>
      <c r="BS433" s="85"/>
      <c r="BT433" s="85"/>
      <c r="BU433" s="85"/>
      <c r="BV433" s="85"/>
      <c r="BW433" s="85"/>
      <c r="BX433" s="85"/>
      <c r="BY433" s="85"/>
      <c r="BZ433" s="85"/>
      <c r="CA433" s="85"/>
      <c r="CB433" s="85"/>
      <c r="CC433" s="85"/>
      <c r="CD433" s="85"/>
      <c r="CE433" s="85"/>
      <c r="CF433" s="85"/>
      <c r="CG433" s="85"/>
      <c r="CH433" s="85"/>
      <c r="CI433" s="85"/>
      <c r="CJ433" s="85"/>
      <c r="CK433" s="85"/>
      <c r="CL433" s="85"/>
      <c r="CM433" s="85"/>
      <c r="CN433" s="85"/>
      <c r="CO433" s="85"/>
      <c r="CP433" s="85"/>
      <c r="CQ433" s="85"/>
      <c r="CR433" s="85"/>
    </row>
    <row r="434" spans="59:96">
      <c r="BG434" s="85"/>
      <c r="BH434" s="85"/>
      <c r="BI434" s="85"/>
      <c r="BJ434" s="85"/>
      <c r="BK434" s="85"/>
      <c r="BL434" s="85"/>
      <c r="BM434" s="85"/>
      <c r="BN434" s="85"/>
      <c r="BO434" s="85"/>
      <c r="BP434" s="85"/>
      <c r="BQ434" s="85"/>
      <c r="BR434" s="85"/>
      <c r="BS434" s="85"/>
      <c r="BT434" s="85"/>
      <c r="BU434" s="85"/>
      <c r="BV434" s="85"/>
      <c r="BW434" s="85"/>
      <c r="BX434" s="85"/>
      <c r="BY434" s="85"/>
      <c r="BZ434" s="85"/>
      <c r="CA434" s="85"/>
      <c r="CB434" s="85"/>
      <c r="CC434" s="85"/>
      <c r="CD434" s="85"/>
      <c r="CE434" s="85"/>
      <c r="CF434" s="85"/>
      <c r="CG434" s="85"/>
      <c r="CH434" s="85"/>
      <c r="CI434" s="85"/>
      <c r="CJ434" s="85"/>
      <c r="CK434" s="85"/>
      <c r="CL434" s="85"/>
      <c r="CM434" s="85"/>
      <c r="CN434" s="85"/>
      <c r="CO434" s="85"/>
      <c r="CP434" s="85"/>
      <c r="CQ434" s="85"/>
      <c r="CR434" s="85"/>
    </row>
    <row r="435" spans="59:96">
      <c r="BG435" s="85"/>
      <c r="BH435" s="85"/>
      <c r="BI435" s="85"/>
      <c r="BJ435" s="85"/>
      <c r="BK435" s="85"/>
      <c r="BL435" s="85"/>
      <c r="BM435" s="85"/>
      <c r="BN435" s="85"/>
      <c r="BO435" s="85"/>
      <c r="BP435" s="85"/>
      <c r="BQ435" s="85"/>
      <c r="BR435" s="85"/>
      <c r="BS435" s="85"/>
      <c r="BT435" s="85"/>
      <c r="BU435" s="85"/>
      <c r="BV435" s="85"/>
      <c r="BW435" s="85"/>
      <c r="BX435" s="85"/>
      <c r="BY435" s="85"/>
      <c r="BZ435" s="85"/>
      <c r="CA435" s="85"/>
      <c r="CB435" s="85"/>
      <c r="CC435" s="85"/>
      <c r="CD435" s="85"/>
      <c r="CE435" s="85"/>
      <c r="CF435" s="85"/>
      <c r="CG435" s="85"/>
      <c r="CH435" s="85"/>
      <c r="CI435" s="85"/>
      <c r="CJ435" s="85"/>
      <c r="CK435" s="85"/>
      <c r="CL435" s="85"/>
      <c r="CM435" s="85"/>
      <c r="CN435" s="85"/>
      <c r="CO435" s="85"/>
      <c r="CP435" s="85"/>
      <c r="CQ435" s="85"/>
      <c r="CR435" s="85"/>
    </row>
    <row r="436" spans="59:96">
      <c r="BG436" s="85"/>
      <c r="BH436" s="85"/>
      <c r="BI436" s="85"/>
      <c r="BJ436" s="85"/>
      <c r="BK436" s="85"/>
      <c r="BL436" s="85"/>
      <c r="BM436" s="85"/>
      <c r="BN436" s="85"/>
      <c r="BO436" s="85"/>
      <c r="BP436" s="85"/>
      <c r="BQ436" s="85"/>
      <c r="BR436" s="85"/>
      <c r="BS436" s="85"/>
      <c r="BT436" s="85"/>
      <c r="BU436" s="85"/>
      <c r="BV436" s="85"/>
      <c r="BW436" s="85"/>
      <c r="BX436" s="85"/>
      <c r="BY436" s="85"/>
      <c r="BZ436" s="85"/>
      <c r="CA436" s="85"/>
      <c r="CB436" s="85"/>
      <c r="CC436" s="85"/>
      <c r="CD436" s="85"/>
      <c r="CE436" s="85"/>
      <c r="CF436" s="85"/>
      <c r="CG436" s="85"/>
      <c r="CH436" s="85"/>
      <c r="CI436" s="85"/>
      <c r="CJ436" s="85"/>
      <c r="CK436" s="85"/>
      <c r="CL436" s="85"/>
      <c r="CM436" s="85"/>
      <c r="CN436" s="85"/>
      <c r="CO436" s="85"/>
      <c r="CP436" s="85"/>
      <c r="CQ436" s="85"/>
      <c r="CR436" s="85"/>
    </row>
    <row r="437" spans="59:96">
      <c r="BG437" s="85"/>
      <c r="BH437" s="85"/>
      <c r="BI437" s="85"/>
      <c r="BJ437" s="85"/>
      <c r="BK437" s="85"/>
      <c r="BL437" s="85"/>
      <c r="BM437" s="85"/>
      <c r="BN437" s="85"/>
      <c r="BO437" s="85"/>
      <c r="BP437" s="85"/>
      <c r="BQ437" s="85"/>
      <c r="BR437" s="85"/>
      <c r="BS437" s="85"/>
      <c r="BT437" s="85"/>
      <c r="BU437" s="85"/>
      <c r="BV437" s="85"/>
      <c r="BW437" s="85"/>
      <c r="BX437" s="85"/>
      <c r="BY437" s="85"/>
      <c r="BZ437" s="85"/>
      <c r="CA437" s="85"/>
      <c r="CB437" s="85"/>
      <c r="CC437" s="85"/>
      <c r="CD437" s="85"/>
      <c r="CE437" s="85"/>
      <c r="CF437" s="85"/>
      <c r="CG437" s="85"/>
      <c r="CH437" s="85"/>
      <c r="CI437" s="85"/>
      <c r="CJ437" s="85"/>
      <c r="CK437" s="85"/>
      <c r="CL437" s="85"/>
      <c r="CM437" s="85"/>
      <c r="CN437" s="85"/>
      <c r="CO437" s="85"/>
      <c r="CP437" s="85"/>
      <c r="CQ437" s="85"/>
      <c r="CR437" s="85"/>
    </row>
    <row r="438" spans="59:96">
      <c r="BG438" s="85"/>
      <c r="BH438" s="85"/>
      <c r="BI438" s="85"/>
      <c r="BJ438" s="85"/>
      <c r="BK438" s="85"/>
      <c r="BL438" s="85"/>
      <c r="BM438" s="85"/>
      <c r="BN438" s="85"/>
      <c r="BO438" s="85"/>
      <c r="BP438" s="85"/>
      <c r="BQ438" s="85"/>
      <c r="BR438" s="85"/>
      <c r="BS438" s="85"/>
      <c r="BT438" s="85"/>
      <c r="BU438" s="85"/>
      <c r="BV438" s="85"/>
      <c r="BW438" s="85"/>
      <c r="BX438" s="85"/>
      <c r="BY438" s="85"/>
      <c r="BZ438" s="85"/>
      <c r="CA438" s="85"/>
      <c r="CB438" s="85"/>
      <c r="CC438" s="85"/>
      <c r="CD438" s="85"/>
      <c r="CE438" s="85"/>
      <c r="CF438" s="85"/>
      <c r="CG438" s="85"/>
      <c r="CH438" s="85"/>
      <c r="CI438" s="85"/>
      <c r="CJ438" s="85"/>
      <c r="CK438" s="85"/>
      <c r="CL438" s="85"/>
      <c r="CM438" s="85"/>
      <c r="CN438" s="85"/>
      <c r="CO438" s="85"/>
      <c r="CP438" s="85"/>
      <c r="CQ438" s="85"/>
      <c r="CR438" s="85"/>
    </row>
    <row r="439" spans="59:96">
      <c r="BG439" s="85"/>
      <c r="BH439" s="85"/>
      <c r="BI439" s="85"/>
      <c r="BJ439" s="85"/>
      <c r="BK439" s="85"/>
      <c r="BL439" s="85"/>
      <c r="BM439" s="85"/>
      <c r="BN439" s="85"/>
      <c r="BO439" s="85"/>
      <c r="BP439" s="85"/>
      <c r="BQ439" s="85"/>
      <c r="BR439" s="85"/>
      <c r="BS439" s="85"/>
      <c r="BT439" s="85"/>
      <c r="BU439" s="85"/>
      <c r="BV439" s="85"/>
      <c r="BW439" s="85"/>
      <c r="BX439" s="85"/>
      <c r="BY439" s="85"/>
      <c r="BZ439" s="85"/>
      <c r="CA439" s="85"/>
      <c r="CB439" s="85"/>
      <c r="CC439" s="85"/>
      <c r="CD439" s="85"/>
      <c r="CE439" s="85"/>
      <c r="CF439" s="85"/>
      <c r="CG439" s="85"/>
      <c r="CH439" s="85"/>
      <c r="CI439" s="85"/>
      <c r="CJ439" s="85"/>
      <c r="CK439" s="85"/>
      <c r="CL439" s="85"/>
      <c r="CM439" s="85"/>
      <c r="CN439" s="85"/>
      <c r="CO439" s="85"/>
      <c r="CP439" s="85"/>
      <c r="CQ439" s="85"/>
      <c r="CR439" s="85"/>
    </row>
    <row r="440" spans="59:96">
      <c r="BG440" s="85"/>
      <c r="BH440" s="85"/>
      <c r="BI440" s="85"/>
      <c r="BJ440" s="85"/>
      <c r="BK440" s="85"/>
      <c r="BL440" s="85"/>
      <c r="BM440" s="85"/>
      <c r="BN440" s="85"/>
      <c r="BO440" s="85"/>
      <c r="BP440" s="85"/>
      <c r="BQ440" s="85"/>
      <c r="BR440" s="85"/>
      <c r="BS440" s="85"/>
      <c r="BT440" s="85"/>
      <c r="BU440" s="85"/>
      <c r="BV440" s="85"/>
      <c r="BW440" s="85"/>
      <c r="BX440" s="85"/>
      <c r="BY440" s="85"/>
      <c r="BZ440" s="85"/>
      <c r="CA440" s="85"/>
      <c r="CB440" s="85"/>
      <c r="CC440" s="85"/>
      <c r="CD440" s="85"/>
      <c r="CE440" s="85"/>
      <c r="CF440" s="85"/>
      <c r="CG440" s="85"/>
      <c r="CH440" s="85"/>
      <c r="CI440" s="85"/>
      <c r="CJ440" s="85"/>
      <c r="CK440" s="85"/>
      <c r="CL440" s="85"/>
      <c r="CM440" s="85"/>
      <c r="CN440" s="85"/>
      <c r="CO440" s="85"/>
      <c r="CP440" s="85"/>
      <c r="CQ440" s="85"/>
      <c r="CR440" s="85"/>
    </row>
    <row r="441" spans="59:96">
      <c r="BG441" s="85"/>
      <c r="BH441" s="85"/>
      <c r="BI441" s="85"/>
      <c r="BJ441" s="85"/>
      <c r="BK441" s="85"/>
      <c r="BL441" s="85"/>
      <c r="BM441" s="85"/>
      <c r="BN441" s="85"/>
      <c r="BO441" s="85"/>
      <c r="BP441" s="85"/>
      <c r="BQ441" s="85"/>
      <c r="BR441" s="85"/>
      <c r="BS441" s="85"/>
      <c r="BT441" s="85"/>
      <c r="BU441" s="85"/>
      <c r="BV441" s="85"/>
      <c r="BW441" s="85"/>
      <c r="BX441" s="85"/>
      <c r="BY441" s="85"/>
      <c r="BZ441" s="85"/>
      <c r="CA441" s="85"/>
      <c r="CB441" s="85"/>
      <c r="CC441" s="85"/>
      <c r="CD441" s="85"/>
      <c r="CE441" s="85"/>
      <c r="CF441" s="85"/>
      <c r="CG441" s="85"/>
      <c r="CH441" s="85"/>
      <c r="CI441" s="85"/>
      <c r="CJ441" s="85"/>
      <c r="CK441" s="85"/>
      <c r="CL441" s="85"/>
      <c r="CM441" s="85"/>
      <c r="CN441" s="85"/>
      <c r="CO441" s="85"/>
      <c r="CP441" s="85"/>
      <c r="CQ441" s="85"/>
      <c r="CR441" s="85"/>
    </row>
    <row r="442" spans="59:96">
      <c r="BG442" s="85"/>
      <c r="BH442" s="85"/>
      <c r="BI442" s="85"/>
      <c r="BJ442" s="85"/>
      <c r="BK442" s="85"/>
      <c r="BL442" s="85"/>
      <c r="BM442" s="85"/>
      <c r="BN442" s="85"/>
      <c r="BO442" s="85"/>
      <c r="BP442" s="85"/>
      <c r="BQ442" s="85"/>
      <c r="BR442" s="85"/>
      <c r="BS442" s="85"/>
      <c r="BT442" s="85"/>
      <c r="BU442" s="85"/>
      <c r="BV442" s="85"/>
      <c r="BW442" s="85"/>
      <c r="BX442" s="85"/>
      <c r="BY442" s="85"/>
      <c r="BZ442" s="85"/>
      <c r="CA442" s="85"/>
      <c r="CB442" s="85"/>
      <c r="CC442" s="85"/>
      <c r="CD442" s="85"/>
      <c r="CE442" s="85"/>
      <c r="CF442" s="85"/>
      <c r="CG442" s="85"/>
      <c r="CH442" s="85"/>
      <c r="CI442" s="85"/>
      <c r="CJ442" s="85"/>
      <c r="CK442" s="85"/>
      <c r="CL442" s="85"/>
      <c r="CM442" s="85"/>
      <c r="CN442" s="85"/>
      <c r="CO442" s="85"/>
      <c r="CP442" s="85"/>
      <c r="CQ442" s="85"/>
      <c r="CR442" s="85"/>
    </row>
    <row r="443" spans="59:96">
      <c r="BG443" s="85"/>
      <c r="BH443" s="85"/>
      <c r="BI443" s="85"/>
      <c r="BJ443" s="85"/>
      <c r="BK443" s="85"/>
      <c r="BL443" s="85"/>
      <c r="BM443" s="85"/>
      <c r="BN443" s="85"/>
      <c r="BO443" s="85"/>
      <c r="BP443" s="85"/>
      <c r="BQ443" s="85"/>
      <c r="BR443" s="85"/>
      <c r="BS443" s="85"/>
      <c r="BT443" s="85"/>
      <c r="BU443" s="85"/>
      <c r="BV443" s="85"/>
      <c r="BW443" s="85"/>
      <c r="BX443" s="85"/>
      <c r="BY443" s="85"/>
      <c r="BZ443" s="85"/>
      <c r="CA443" s="85"/>
      <c r="CB443" s="85"/>
      <c r="CC443" s="85"/>
      <c r="CD443" s="85"/>
      <c r="CE443" s="85"/>
      <c r="CF443" s="85"/>
      <c r="CG443" s="85"/>
      <c r="CH443" s="85"/>
      <c r="CI443" s="85"/>
      <c r="CJ443" s="85"/>
      <c r="CK443" s="85"/>
      <c r="CL443" s="85"/>
      <c r="CM443" s="85"/>
      <c r="CN443" s="85"/>
      <c r="CO443" s="85"/>
      <c r="CP443" s="85"/>
      <c r="CQ443" s="85"/>
      <c r="CR443" s="85"/>
    </row>
    <row r="444" spans="59:96">
      <c r="BG444" s="85"/>
      <c r="BH444" s="85"/>
      <c r="BI444" s="85"/>
      <c r="BJ444" s="85"/>
      <c r="BK444" s="85"/>
      <c r="BL444" s="85"/>
      <c r="BM444" s="85"/>
      <c r="BN444" s="85"/>
      <c r="BO444" s="85"/>
      <c r="BP444" s="85"/>
      <c r="BQ444" s="85"/>
      <c r="BR444" s="85"/>
      <c r="BS444" s="85"/>
      <c r="BT444" s="85"/>
      <c r="BU444" s="85"/>
      <c r="BV444" s="85"/>
      <c r="BW444" s="85"/>
      <c r="BX444" s="85"/>
      <c r="BY444" s="85"/>
      <c r="BZ444" s="85"/>
      <c r="CA444" s="85"/>
      <c r="CB444" s="85"/>
      <c r="CC444" s="85"/>
      <c r="CD444" s="85"/>
      <c r="CE444" s="85"/>
      <c r="CF444" s="85"/>
      <c r="CG444" s="85"/>
      <c r="CH444" s="85"/>
      <c r="CI444" s="85"/>
      <c r="CJ444" s="85"/>
      <c r="CK444" s="85"/>
      <c r="CL444" s="85"/>
      <c r="CM444" s="85"/>
      <c r="CN444" s="85"/>
      <c r="CO444" s="85"/>
      <c r="CP444" s="85"/>
      <c r="CQ444" s="85"/>
      <c r="CR444" s="85"/>
    </row>
    <row r="445" spans="59:96">
      <c r="BG445" s="85"/>
      <c r="BH445" s="85"/>
      <c r="BI445" s="85"/>
      <c r="BJ445" s="85"/>
      <c r="BK445" s="85"/>
      <c r="BL445" s="85"/>
      <c r="BM445" s="85"/>
      <c r="BN445" s="85"/>
      <c r="BO445" s="85"/>
      <c r="BP445" s="85"/>
      <c r="BQ445" s="85"/>
      <c r="BR445" s="85"/>
      <c r="BS445" s="85"/>
      <c r="BT445" s="85"/>
      <c r="BU445" s="85"/>
      <c r="BV445" s="85"/>
      <c r="BW445" s="85"/>
      <c r="BX445" s="85"/>
      <c r="BY445" s="85"/>
      <c r="BZ445" s="85"/>
      <c r="CA445" s="85"/>
      <c r="CB445" s="85"/>
      <c r="CC445" s="85"/>
      <c r="CD445" s="85"/>
      <c r="CE445" s="85"/>
      <c r="CF445" s="85"/>
      <c r="CG445" s="85"/>
      <c r="CH445" s="85"/>
      <c r="CI445" s="85"/>
      <c r="CJ445" s="85"/>
      <c r="CK445" s="85"/>
      <c r="CL445" s="85"/>
      <c r="CM445" s="85"/>
      <c r="CN445" s="85"/>
      <c r="CO445" s="85"/>
      <c r="CP445" s="85"/>
      <c r="CQ445" s="85"/>
      <c r="CR445" s="85"/>
    </row>
    <row r="446" spans="59:96">
      <c r="BG446" s="85"/>
      <c r="BH446" s="85"/>
      <c r="BI446" s="85"/>
      <c r="BJ446" s="85"/>
      <c r="BK446" s="85"/>
      <c r="BL446" s="85"/>
      <c r="BM446" s="85"/>
      <c r="BN446" s="85"/>
      <c r="BO446" s="85"/>
      <c r="BP446" s="85"/>
      <c r="BQ446" s="85"/>
      <c r="BR446" s="85"/>
      <c r="BS446" s="85"/>
      <c r="BT446" s="85"/>
      <c r="BU446" s="85"/>
      <c r="BV446" s="85"/>
      <c r="BW446" s="85"/>
      <c r="BX446" s="85"/>
      <c r="BY446" s="85"/>
      <c r="BZ446" s="85"/>
      <c r="CA446" s="85"/>
      <c r="CB446" s="85"/>
      <c r="CC446" s="85"/>
      <c r="CD446" s="85"/>
      <c r="CE446" s="85"/>
      <c r="CF446" s="85"/>
      <c r="CG446" s="85"/>
      <c r="CH446" s="85"/>
      <c r="CI446" s="85"/>
      <c r="CJ446" s="85"/>
      <c r="CK446" s="85"/>
      <c r="CL446" s="85"/>
      <c r="CM446" s="85"/>
      <c r="CN446" s="85"/>
      <c r="CO446" s="85"/>
      <c r="CP446" s="85"/>
      <c r="CQ446" s="85"/>
      <c r="CR446" s="85"/>
    </row>
    <row r="447" spans="59:96">
      <c r="BG447" s="85"/>
      <c r="BH447" s="85"/>
      <c r="BI447" s="85"/>
      <c r="BJ447" s="85"/>
      <c r="BK447" s="85"/>
      <c r="BL447" s="85"/>
      <c r="BM447" s="85"/>
      <c r="BN447" s="85"/>
      <c r="BO447" s="85"/>
      <c r="BP447" s="85"/>
      <c r="BQ447" s="85"/>
      <c r="BR447" s="85"/>
      <c r="BS447" s="85"/>
      <c r="BT447" s="85"/>
      <c r="BU447" s="85"/>
      <c r="BV447" s="85"/>
      <c r="BW447" s="85"/>
      <c r="BX447" s="85"/>
      <c r="BY447" s="85"/>
      <c r="BZ447" s="85"/>
      <c r="CA447" s="85"/>
      <c r="CB447" s="85"/>
      <c r="CC447" s="85"/>
      <c r="CD447" s="85"/>
      <c r="CE447" s="85"/>
      <c r="CF447" s="85"/>
      <c r="CG447" s="85"/>
      <c r="CH447" s="85"/>
      <c r="CI447" s="85"/>
      <c r="CJ447" s="85"/>
      <c r="CK447" s="85"/>
      <c r="CL447" s="85"/>
      <c r="CM447" s="85"/>
      <c r="CN447" s="85"/>
      <c r="CO447" s="85"/>
      <c r="CP447" s="85"/>
      <c r="CQ447" s="85"/>
      <c r="CR447" s="85"/>
    </row>
    <row r="448" spans="59:96">
      <c r="BG448" s="85"/>
      <c r="BH448" s="85"/>
      <c r="BI448" s="85"/>
      <c r="BJ448" s="85"/>
      <c r="BK448" s="85"/>
      <c r="BL448" s="85"/>
      <c r="BM448" s="85"/>
      <c r="BN448" s="85"/>
      <c r="BO448" s="85"/>
      <c r="BP448" s="85"/>
      <c r="BQ448" s="85"/>
      <c r="BR448" s="85"/>
      <c r="BS448" s="85"/>
      <c r="BT448" s="85"/>
      <c r="BU448" s="85"/>
      <c r="BV448" s="85"/>
      <c r="BW448" s="85"/>
      <c r="BX448" s="85"/>
      <c r="BY448" s="85"/>
      <c r="BZ448" s="85"/>
      <c r="CA448" s="85"/>
      <c r="CB448" s="85"/>
      <c r="CC448" s="85"/>
      <c r="CD448" s="85"/>
      <c r="CE448" s="85"/>
      <c r="CF448" s="85"/>
      <c r="CG448" s="85"/>
      <c r="CH448" s="85"/>
      <c r="CI448" s="85"/>
      <c r="CJ448" s="85"/>
      <c r="CK448" s="85"/>
      <c r="CL448" s="85"/>
      <c r="CM448" s="85"/>
      <c r="CN448" s="85"/>
      <c r="CO448" s="85"/>
      <c r="CP448" s="85"/>
      <c r="CQ448" s="85"/>
      <c r="CR448" s="85"/>
    </row>
    <row r="449" spans="59:96">
      <c r="BG449" s="85"/>
      <c r="BH449" s="85"/>
      <c r="BI449" s="85"/>
      <c r="BJ449" s="85"/>
      <c r="BK449" s="85"/>
      <c r="BL449" s="85"/>
      <c r="BM449" s="85"/>
      <c r="BN449" s="85"/>
      <c r="BO449" s="85"/>
      <c r="BP449" s="85"/>
      <c r="BQ449" s="85"/>
      <c r="BR449" s="85"/>
      <c r="BS449" s="85"/>
      <c r="BT449" s="85"/>
      <c r="BU449" s="85"/>
      <c r="BV449" s="85"/>
      <c r="BW449" s="85"/>
      <c r="BX449" s="85"/>
      <c r="BY449" s="85"/>
      <c r="BZ449" s="85"/>
      <c r="CA449" s="85"/>
      <c r="CB449" s="85"/>
      <c r="CC449" s="85"/>
      <c r="CD449" s="85"/>
      <c r="CE449" s="85"/>
      <c r="CF449" s="85"/>
      <c r="CG449" s="85"/>
      <c r="CH449" s="85"/>
      <c r="CI449" s="85"/>
      <c r="CJ449" s="85"/>
      <c r="CK449" s="85"/>
      <c r="CL449" s="85"/>
      <c r="CM449" s="85"/>
      <c r="CN449" s="85"/>
      <c r="CO449" s="85"/>
      <c r="CP449" s="85"/>
      <c r="CQ449" s="85"/>
      <c r="CR449" s="85"/>
    </row>
    <row r="450" spans="59:96">
      <c r="BG450" s="85"/>
      <c r="BH450" s="85"/>
      <c r="BI450" s="85"/>
      <c r="BJ450" s="85"/>
      <c r="BK450" s="85"/>
      <c r="BL450" s="85"/>
      <c r="BM450" s="85"/>
      <c r="BN450" s="85"/>
      <c r="BO450" s="85"/>
      <c r="BP450" s="85"/>
      <c r="BQ450" s="85"/>
      <c r="BR450" s="85"/>
      <c r="BS450" s="85"/>
      <c r="BT450" s="85"/>
      <c r="BU450" s="85"/>
      <c r="BV450" s="85"/>
      <c r="BW450" s="85"/>
      <c r="BX450" s="85"/>
      <c r="BY450" s="85"/>
      <c r="BZ450" s="85"/>
      <c r="CA450" s="85"/>
      <c r="CB450" s="85"/>
      <c r="CC450" s="85"/>
      <c r="CD450" s="85"/>
      <c r="CE450" s="85"/>
      <c r="CF450" s="85"/>
      <c r="CG450" s="85"/>
      <c r="CH450" s="85"/>
      <c r="CI450" s="85"/>
      <c r="CJ450" s="85"/>
      <c r="CK450" s="85"/>
      <c r="CL450" s="85"/>
      <c r="CM450" s="85"/>
      <c r="CN450" s="85"/>
      <c r="CO450" s="85"/>
      <c r="CP450" s="85"/>
      <c r="CQ450" s="85"/>
      <c r="CR450" s="85"/>
    </row>
    <row r="451" spans="59:96">
      <c r="BG451" s="85"/>
      <c r="BH451" s="85"/>
      <c r="BI451" s="85"/>
      <c r="BJ451" s="85"/>
      <c r="BK451" s="85"/>
      <c r="BL451" s="85"/>
      <c r="BM451" s="85"/>
      <c r="BN451" s="85"/>
      <c r="BO451" s="85"/>
      <c r="BP451" s="85"/>
      <c r="BQ451" s="85"/>
      <c r="BR451" s="85"/>
      <c r="BS451" s="85"/>
      <c r="BT451" s="85"/>
      <c r="BU451" s="85"/>
      <c r="BV451" s="85"/>
      <c r="BW451" s="85"/>
      <c r="BX451" s="85"/>
      <c r="BY451" s="85"/>
      <c r="BZ451" s="85"/>
      <c r="CA451" s="85"/>
      <c r="CB451" s="85"/>
      <c r="CC451" s="85"/>
      <c r="CD451" s="85"/>
      <c r="CE451" s="85"/>
      <c r="CF451" s="85"/>
      <c r="CG451" s="85"/>
      <c r="CH451" s="85"/>
      <c r="CI451" s="85"/>
      <c r="CJ451" s="85"/>
      <c r="CK451" s="85"/>
      <c r="CL451" s="85"/>
      <c r="CM451" s="85"/>
      <c r="CN451" s="85"/>
      <c r="CO451" s="85"/>
      <c r="CP451" s="85"/>
      <c r="CQ451" s="85"/>
      <c r="CR451" s="85"/>
    </row>
    <row r="452" spans="59:96">
      <c r="BG452" s="85"/>
      <c r="BH452" s="85"/>
      <c r="BI452" s="85"/>
      <c r="BJ452" s="85"/>
      <c r="BK452" s="85"/>
      <c r="BL452" s="85"/>
      <c r="BM452" s="85"/>
      <c r="BN452" s="85"/>
      <c r="BO452" s="85"/>
      <c r="BP452" s="85"/>
      <c r="BQ452" s="85"/>
      <c r="BR452" s="85"/>
      <c r="BS452" s="85"/>
      <c r="BT452" s="85"/>
      <c r="BU452" s="85"/>
      <c r="BV452" s="85"/>
      <c r="BW452" s="85"/>
      <c r="BX452" s="85"/>
      <c r="BY452" s="85"/>
      <c r="BZ452" s="85"/>
      <c r="CA452" s="85"/>
      <c r="CB452" s="85"/>
      <c r="CC452" s="85"/>
      <c r="CD452" s="85"/>
      <c r="CE452" s="85"/>
      <c r="CF452" s="85"/>
      <c r="CG452" s="85"/>
      <c r="CH452" s="85"/>
      <c r="CI452" s="85"/>
      <c r="CJ452" s="85"/>
      <c r="CK452" s="85"/>
      <c r="CL452" s="85"/>
      <c r="CM452" s="85"/>
      <c r="CN452" s="85"/>
      <c r="CO452" s="85"/>
      <c r="CP452" s="85"/>
      <c r="CQ452" s="85"/>
      <c r="CR452" s="85"/>
    </row>
    <row r="453" spans="59:96">
      <c r="BG453" s="85"/>
      <c r="BH453" s="85"/>
      <c r="BI453" s="85"/>
      <c r="BJ453" s="85"/>
      <c r="BK453" s="85"/>
      <c r="BL453" s="85"/>
      <c r="BM453" s="85"/>
      <c r="BN453" s="85"/>
      <c r="BO453" s="85"/>
      <c r="BP453" s="85"/>
      <c r="BQ453" s="85"/>
      <c r="BR453" s="85"/>
      <c r="BS453" s="85"/>
      <c r="BT453" s="85"/>
      <c r="BU453" s="85"/>
      <c r="BV453" s="85"/>
      <c r="BW453" s="85"/>
      <c r="BX453" s="85"/>
      <c r="BY453" s="85"/>
      <c r="BZ453" s="85"/>
      <c r="CA453" s="85"/>
      <c r="CB453" s="85"/>
      <c r="CC453" s="85"/>
      <c r="CD453" s="85"/>
      <c r="CE453" s="85"/>
      <c r="CF453" s="85"/>
      <c r="CG453" s="85"/>
      <c r="CH453" s="85"/>
      <c r="CI453" s="85"/>
      <c r="CJ453" s="85"/>
      <c r="CK453" s="85"/>
      <c r="CL453" s="85"/>
      <c r="CM453" s="85"/>
      <c r="CN453" s="85"/>
      <c r="CO453" s="85"/>
      <c r="CP453" s="85"/>
      <c r="CQ453" s="85"/>
      <c r="CR453" s="85"/>
    </row>
    <row r="454" spans="59:96">
      <c r="BG454" s="85"/>
      <c r="BH454" s="85"/>
      <c r="BI454" s="85"/>
      <c r="BJ454" s="85"/>
      <c r="BK454" s="85"/>
      <c r="BL454" s="85"/>
      <c r="BM454" s="85"/>
      <c r="BN454" s="85"/>
      <c r="BO454" s="85"/>
      <c r="BP454" s="85"/>
      <c r="BQ454" s="85"/>
      <c r="BR454" s="85"/>
      <c r="BS454" s="85"/>
      <c r="BT454" s="85"/>
      <c r="BU454" s="85"/>
      <c r="BV454" s="85"/>
      <c r="BW454" s="85"/>
      <c r="BX454" s="85"/>
      <c r="BY454" s="85"/>
      <c r="BZ454" s="85"/>
      <c r="CA454" s="85"/>
      <c r="CB454" s="85"/>
      <c r="CC454" s="85"/>
      <c r="CD454" s="85"/>
      <c r="CE454" s="85"/>
      <c r="CF454" s="85"/>
      <c r="CG454" s="85"/>
      <c r="CH454" s="85"/>
      <c r="CI454" s="85"/>
      <c r="CJ454" s="85"/>
      <c r="CK454" s="85"/>
      <c r="CL454" s="85"/>
      <c r="CM454" s="85"/>
      <c r="CN454" s="85"/>
      <c r="CO454" s="85"/>
      <c r="CP454" s="85"/>
      <c r="CQ454" s="85"/>
      <c r="CR454" s="85"/>
    </row>
    <row r="455" spans="59:96">
      <c r="BG455" s="85"/>
      <c r="BH455" s="85"/>
      <c r="BI455" s="85"/>
      <c r="BJ455" s="85"/>
      <c r="BK455" s="85"/>
      <c r="BL455" s="85"/>
      <c r="BM455" s="85"/>
      <c r="BN455" s="85"/>
      <c r="BO455" s="85"/>
      <c r="BP455" s="85"/>
      <c r="BQ455" s="85"/>
      <c r="BR455" s="85"/>
      <c r="BS455" s="85"/>
      <c r="BT455" s="85"/>
      <c r="BU455" s="85"/>
      <c r="BV455" s="85"/>
      <c r="BW455" s="85"/>
      <c r="BX455" s="85"/>
      <c r="BY455" s="85"/>
      <c r="BZ455" s="85"/>
      <c r="CA455" s="85"/>
      <c r="CB455" s="85"/>
      <c r="CC455" s="85"/>
      <c r="CD455" s="85"/>
      <c r="CE455" s="85"/>
      <c r="CF455" s="85"/>
      <c r="CG455" s="85"/>
      <c r="CH455" s="85"/>
      <c r="CI455" s="85"/>
      <c r="CJ455" s="85"/>
      <c r="CK455" s="85"/>
      <c r="CL455" s="85"/>
      <c r="CM455" s="85"/>
      <c r="CN455" s="85"/>
      <c r="CO455" s="85"/>
      <c r="CP455" s="85"/>
      <c r="CQ455" s="85"/>
      <c r="CR455" s="85"/>
    </row>
    <row r="456" spans="59:96">
      <c r="BG456" s="85"/>
      <c r="BH456" s="85"/>
      <c r="BI456" s="85"/>
      <c r="BJ456" s="85"/>
      <c r="BK456" s="85"/>
      <c r="BL456" s="85"/>
      <c r="BM456" s="85"/>
      <c r="BN456" s="85"/>
      <c r="BO456" s="85"/>
      <c r="BP456" s="85"/>
      <c r="BQ456" s="85"/>
      <c r="BR456" s="85"/>
      <c r="BS456" s="85"/>
      <c r="BT456" s="85"/>
      <c r="BU456" s="85"/>
      <c r="BV456" s="85"/>
      <c r="BW456" s="85"/>
      <c r="BX456" s="85"/>
      <c r="BY456" s="85"/>
      <c r="BZ456" s="85"/>
      <c r="CA456" s="85"/>
      <c r="CB456" s="85"/>
      <c r="CC456" s="85"/>
      <c r="CD456" s="85"/>
      <c r="CE456" s="85"/>
      <c r="CF456" s="85"/>
      <c r="CG456" s="85"/>
      <c r="CH456" s="85"/>
      <c r="CI456" s="85"/>
      <c r="CJ456" s="85"/>
      <c r="CK456" s="85"/>
      <c r="CL456" s="85"/>
      <c r="CM456" s="85"/>
      <c r="CN456" s="85"/>
      <c r="CO456" s="85"/>
      <c r="CP456" s="85"/>
      <c r="CQ456" s="85"/>
      <c r="CR456" s="85"/>
    </row>
    <row r="457" spans="59:96">
      <c r="BG457" s="85"/>
      <c r="BH457" s="85"/>
      <c r="BI457" s="85"/>
      <c r="BJ457" s="85"/>
      <c r="BK457" s="85"/>
      <c r="BL457" s="85"/>
      <c r="BM457" s="85"/>
      <c r="BN457" s="85"/>
      <c r="BO457" s="85"/>
      <c r="BP457" s="85"/>
      <c r="BQ457" s="85"/>
      <c r="BR457" s="85"/>
      <c r="BS457" s="85"/>
      <c r="BT457" s="85"/>
      <c r="BU457" s="85"/>
      <c r="BV457" s="85"/>
      <c r="BW457" s="85"/>
      <c r="BX457" s="85"/>
      <c r="BY457" s="85"/>
      <c r="BZ457" s="85"/>
      <c r="CA457" s="85"/>
      <c r="CB457" s="85"/>
      <c r="CC457" s="85"/>
      <c r="CD457" s="85"/>
      <c r="CE457" s="85"/>
      <c r="CF457" s="85"/>
      <c r="CG457" s="85"/>
      <c r="CH457" s="85"/>
      <c r="CI457" s="85"/>
      <c r="CJ457" s="85"/>
      <c r="CK457" s="85"/>
      <c r="CL457" s="85"/>
      <c r="CM457" s="85"/>
      <c r="CN457" s="85"/>
      <c r="CO457" s="85"/>
      <c r="CP457" s="85"/>
      <c r="CQ457" s="85"/>
      <c r="CR457" s="85"/>
    </row>
    <row r="458" spans="59:96">
      <c r="BG458" s="85"/>
      <c r="BH458" s="85"/>
      <c r="BI458" s="85"/>
      <c r="BJ458" s="85"/>
      <c r="BK458" s="85"/>
      <c r="BL458" s="85"/>
      <c r="BM458" s="85"/>
      <c r="BN458" s="85"/>
      <c r="BO458" s="85"/>
      <c r="BP458" s="85"/>
      <c r="BQ458" s="85"/>
      <c r="BR458" s="85"/>
      <c r="BS458" s="85"/>
      <c r="BT458" s="85"/>
      <c r="BU458" s="85"/>
      <c r="BV458" s="85"/>
      <c r="BW458" s="85"/>
      <c r="BX458" s="85"/>
      <c r="BY458" s="85"/>
      <c r="BZ458" s="85"/>
      <c r="CA458" s="85"/>
      <c r="CB458" s="85"/>
      <c r="CC458" s="85"/>
      <c r="CD458" s="85"/>
      <c r="CE458" s="85"/>
      <c r="CF458" s="85"/>
      <c r="CG458" s="85"/>
      <c r="CH458" s="85"/>
      <c r="CI458" s="85"/>
      <c r="CJ458" s="85"/>
      <c r="CK458" s="85"/>
      <c r="CL458" s="85"/>
      <c r="CM458" s="85"/>
      <c r="CN458" s="85"/>
      <c r="CO458" s="85"/>
      <c r="CP458" s="85"/>
      <c r="CQ458" s="85"/>
      <c r="CR458" s="85"/>
    </row>
    <row r="459" spans="59:96">
      <c r="BG459" s="85"/>
      <c r="BH459" s="85"/>
      <c r="BI459" s="85"/>
      <c r="BJ459" s="85"/>
      <c r="BK459" s="85"/>
      <c r="BL459" s="85"/>
      <c r="BM459" s="85"/>
      <c r="BN459" s="85"/>
      <c r="BO459" s="85"/>
      <c r="BP459" s="85"/>
      <c r="BQ459" s="85"/>
      <c r="BR459" s="85"/>
      <c r="BS459" s="85"/>
      <c r="BT459" s="85"/>
      <c r="BU459" s="85"/>
      <c r="BV459" s="85"/>
      <c r="BW459" s="85"/>
      <c r="BX459" s="85"/>
      <c r="BY459" s="85"/>
      <c r="BZ459" s="85"/>
      <c r="CA459" s="85"/>
      <c r="CB459" s="85"/>
      <c r="CC459" s="85"/>
      <c r="CD459" s="85"/>
      <c r="CE459" s="85"/>
      <c r="CF459" s="85"/>
      <c r="CG459" s="85"/>
      <c r="CH459" s="85"/>
      <c r="CI459" s="85"/>
      <c r="CJ459" s="85"/>
      <c r="CK459" s="85"/>
      <c r="CL459" s="85"/>
      <c r="CM459" s="85"/>
      <c r="CN459" s="85"/>
      <c r="CO459" s="85"/>
      <c r="CP459" s="85"/>
      <c r="CQ459" s="85"/>
      <c r="CR459" s="85"/>
    </row>
    <row r="460" spans="59:96">
      <c r="BG460" s="85"/>
      <c r="BH460" s="85"/>
      <c r="BI460" s="85"/>
      <c r="BJ460" s="85"/>
      <c r="BK460" s="85"/>
      <c r="BL460" s="85"/>
      <c r="BM460" s="85"/>
      <c r="BN460" s="85"/>
      <c r="BO460" s="85"/>
      <c r="BP460" s="85"/>
      <c r="BQ460" s="85"/>
      <c r="BR460" s="85"/>
      <c r="BS460" s="85"/>
      <c r="BT460" s="85"/>
      <c r="BU460" s="85"/>
      <c r="BV460" s="85"/>
      <c r="BW460" s="85"/>
      <c r="BX460" s="85"/>
      <c r="BY460" s="85"/>
      <c r="BZ460" s="85"/>
      <c r="CA460" s="85"/>
      <c r="CB460" s="85"/>
      <c r="CC460" s="85"/>
      <c r="CD460" s="85"/>
      <c r="CE460" s="85"/>
      <c r="CF460" s="85"/>
      <c r="CG460" s="85"/>
      <c r="CH460" s="85"/>
      <c r="CI460" s="85"/>
      <c r="CJ460" s="85"/>
      <c r="CK460" s="85"/>
      <c r="CL460" s="85"/>
      <c r="CM460" s="85"/>
      <c r="CN460" s="85"/>
      <c r="CO460" s="85"/>
      <c r="CP460" s="85"/>
      <c r="CQ460" s="85"/>
      <c r="CR460" s="85"/>
    </row>
    <row r="461" spans="59:96">
      <c r="BG461" s="85"/>
      <c r="BH461" s="85"/>
      <c r="BI461" s="85"/>
      <c r="BJ461" s="85"/>
      <c r="BK461" s="85"/>
      <c r="BL461" s="85"/>
      <c r="BM461" s="85"/>
      <c r="BN461" s="85"/>
      <c r="BO461" s="85"/>
      <c r="BP461" s="85"/>
      <c r="BQ461" s="85"/>
      <c r="BR461" s="85"/>
      <c r="BS461" s="85"/>
      <c r="BT461" s="85"/>
      <c r="BU461" s="85"/>
      <c r="BV461" s="85"/>
      <c r="BW461" s="85"/>
      <c r="BX461" s="85"/>
      <c r="BY461" s="85"/>
      <c r="BZ461" s="85"/>
      <c r="CA461" s="85"/>
      <c r="CB461" s="85"/>
      <c r="CC461" s="85"/>
      <c r="CD461" s="85"/>
      <c r="CE461" s="85"/>
      <c r="CF461" s="85"/>
      <c r="CG461" s="85"/>
      <c r="CH461" s="85"/>
      <c r="CI461" s="85"/>
      <c r="CJ461" s="85"/>
      <c r="CK461" s="85"/>
      <c r="CL461" s="85"/>
      <c r="CM461" s="85"/>
      <c r="CN461" s="85"/>
      <c r="CO461" s="85"/>
      <c r="CP461" s="85"/>
      <c r="CQ461" s="85"/>
      <c r="CR461" s="85"/>
    </row>
    <row r="462" spans="59:96">
      <c r="BG462" s="85"/>
      <c r="BH462" s="85"/>
      <c r="BI462" s="85"/>
      <c r="BJ462" s="85"/>
      <c r="BK462" s="85"/>
      <c r="BL462" s="85"/>
      <c r="BM462" s="85"/>
      <c r="BN462" s="85"/>
      <c r="BO462" s="85"/>
      <c r="BP462" s="85"/>
      <c r="BQ462" s="85"/>
      <c r="BR462" s="85"/>
      <c r="BS462" s="85"/>
      <c r="BT462" s="85"/>
      <c r="BU462" s="85"/>
      <c r="BV462" s="85"/>
      <c r="BW462" s="85"/>
      <c r="BX462" s="85"/>
      <c r="BY462" s="85"/>
      <c r="BZ462" s="85"/>
      <c r="CA462" s="85"/>
      <c r="CB462" s="85"/>
      <c r="CC462" s="85"/>
      <c r="CD462" s="85"/>
      <c r="CE462" s="85"/>
      <c r="CF462" s="85"/>
      <c r="CG462" s="85"/>
      <c r="CH462" s="85"/>
      <c r="CI462" s="85"/>
      <c r="CJ462" s="85"/>
      <c r="CK462" s="85"/>
      <c r="CL462" s="85"/>
      <c r="CM462" s="85"/>
      <c r="CN462" s="85"/>
      <c r="CO462" s="85"/>
      <c r="CP462" s="85"/>
      <c r="CQ462" s="85"/>
      <c r="CR462" s="85"/>
    </row>
    <row r="463" spans="59:96">
      <c r="BG463" s="85"/>
      <c r="BH463" s="85"/>
      <c r="BI463" s="85"/>
      <c r="BJ463" s="85"/>
      <c r="BK463" s="85"/>
      <c r="BL463" s="85"/>
      <c r="BM463" s="85"/>
      <c r="BN463" s="85"/>
      <c r="BO463" s="85"/>
      <c r="BP463" s="85"/>
      <c r="BQ463" s="85"/>
      <c r="BR463" s="85"/>
      <c r="BS463" s="85"/>
      <c r="BT463" s="85"/>
      <c r="BU463" s="85"/>
      <c r="BV463" s="85"/>
      <c r="BW463" s="85"/>
      <c r="BX463" s="85"/>
      <c r="BY463" s="85"/>
      <c r="BZ463" s="85"/>
      <c r="CA463" s="85"/>
      <c r="CB463" s="85"/>
      <c r="CC463" s="85"/>
      <c r="CD463" s="85"/>
      <c r="CE463" s="85"/>
      <c r="CF463" s="85"/>
      <c r="CG463" s="85"/>
      <c r="CH463" s="85"/>
      <c r="CI463" s="85"/>
      <c r="CJ463" s="85"/>
      <c r="CK463" s="85"/>
      <c r="CL463" s="85"/>
      <c r="CM463" s="85"/>
      <c r="CN463" s="85"/>
      <c r="CO463" s="85"/>
      <c r="CP463" s="85"/>
      <c r="CQ463" s="85"/>
      <c r="CR463" s="85"/>
    </row>
    <row r="464" spans="59:96">
      <c r="BG464" s="85"/>
      <c r="BH464" s="85"/>
      <c r="BI464" s="85"/>
      <c r="BJ464" s="85"/>
      <c r="BK464" s="85"/>
      <c r="BL464" s="85"/>
      <c r="BM464" s="85"/>
      <c r="BN464" s="85"/>
      <c r="BO464" s="85"/>
      <c r="BP464" s="85"/>
      <c r="BQ464" s="85"/>
      <c r="BR464" s="85"/>
      <c r="BS464" s="85"/>
      <c r="BT464" s="85"/>
      <c r="BU464" s="85"/>
      <c r="BV464" s="85"/>
      <c r="BW464" s="85"/>
      <c r="BX464" s="85"/>
      <c r="BY464" s="85"/>
      <c r="BZ464" s="85"/>
      <c r="CA464" s="85"/>
      <c r="CB464" s="85"/>
      <c r="CC464" s="85"/>
      <c r="CD464" s="85"/>
      <c r="CE464" s="85"/>
      <c r="CF464" s="85"/>
      <c r="CG464" s="85"/>
      <c r="CH464" s="85"/>
      <c r="CI464" s="85"/>
      <c r="CJ464" s="85"/>
      <c r="CK464" s="85"/>
      <c r="CL464" s="85"/>
      <c r="CM464" s="85"/>
      <c r="CN464" s="85"/>
      <c r="CO464" s="85"/>
      <c r="CP464" s="85"/>
      <c r="CQ464" s="85"/>
      <c r="CR464" s="85"/>
    </row>
    <row r="465" spans="59:96">
      <c r="BG465" s="85"/>
      <c r="BH465" s="85"/>
      <c r="BI465" s="85"/>
      <c r="BJ465" s="85"/>
      <c r="BK465" s="85"/>
      <c r="BL465" s="85"/>
      <c r="BM465" s="85"/>
      <c r="BN465" s="85"/>
      <c r="BO465" s="85"/>
      <c r="BP465" s="85"/>
      <c r="BQ465" s="85"/>
      <c r="BR465" s="85"/>
      <c r="BS465" s="85"/>
      <c r="BT465" s="85"/>
      <c r="BU465" s="85"/>
      <c r="BV465" s="85"/>
      <c r="BW465" s="85"/>
      <c r="BX465" s="85"/>
      <c r="BY465" s="85"/>
      <c r="BZ465" s="85"/>
      <c r="CA465" s="85"/>
      <c r="CB465" s="85"/>
      <c r="CC465" s="85"/>
      <c r="CD465" s="85"/>
      <c r="CE465" s="85"/>
      <c r="CF465" s="85"/>
      <c r="CG465" s="85"/>
      <c r="CH465" s="85"/>
      <c r="CI465" s="85"/>
      <c r="CJ465" s="85"/>
      <c r="CK465" s="85"/>
      <c r="CL465" s="85"/>
      <c r="CM465" s="85"/>
      <c r="CN465" s="85"/>
      <c r="CO465" s="85"/>
      <c r="CP465" s="85"/>
      <c r="CQ465" s="85"/>
      <c r="CR465" s="85"/>
    </row>
    <row r="466" spans="59:96">
      <c r="BG466" s="85"/>
      <c r="BH466" s="85"/>
      <c r="BI466" s="85"/>
      <c r="BJ466" s="85"/>
      <c r="BK466" s="85"/>
      <c r="BL466" s="85"/>
      <c r="BM466" s="85"/>
      <c r="BN466" s="85"/>
      <c r="BO466" s="85"/>
      <c r="BP466" s="85"/>
      <c r="BQ466" s="85"/>
      <c r="BR466" s="85"/>
      <c r="BS466" s="85"/>
      <c r="BT466" s="85"/>
      <c r="BU466" s="85"/>
      <c r="BV466" s="85"/>
      <c r="BW466" s="85"/>
      <c r="BX466" s="85"/>
      <c r="BY466" s="85"/>
      <c r="BZ466" s="85"/>
      <c r="CA466" s="85"/>
      <c r="CB466" s="85"/>
      <c r="CC466" s="85"/>
      <c r="CD466" s="85"/>
      <c r="CE466" s="85"/>
      <c r="CF466" s="85"/>
      <c r="CG466" s="85"/>
      <c r="CH466" s="85"/>
      <c r="CI466" s="85"/>
      <c r="CJ466" s="85"/>
      <c r="CK466" s="85"/>
      <c r="CL466" s="85"/>
      <c r="CM466" s="85"/>
      <c r="CN466" s="85"/>
      <c r="CO466" s="85"/>
      <c r="CP466" s="85"/>
      <c r="CQ466" s="85"/>
      <c r="CR466" s="85"/>
    </row>
    <row r="467" spans="59:96">
      <c r="BG467" s="85"/>
      <c r="BH467" s="85"/>
      <c r="BI467" s="85"/>
      <c r="BJ467" s="85"/>
      <c r="BK467" s="85"/>
      <c r="BL467" s="85"/>
      <c r="BM467" s="85"/>
      <c r="BN467" s="85"/>
      <c r="BO467" s="85"/>
      <c r="BP467" s="85"/>
      <c r="BQ467" s="85"/>
      <c r="BR467" s="85"/>
      <c r="BS467" s="85"/>
      <c r="BT467" s="85"/>
      <c r="BU467" s="85"/>
      <c r="BV467" s="85"/>
      <c r="BW467" s="85"/>
      <c r="BX467" s="85"/>
      <c r="BY467" s="85"/>
      <c r="BZ467" s="85"/>
      <c r="CA467" s="85"/>
      <c r="CB467" s="85"/>
      <c r="CC467" s="85"/>
      <c r="CD467" s="85"/>
      <c r="CE467" s="85"/>
      <c r="CF467" s="85"/>
      <c r="CG467" s="85"/>
      <c r="CH467" s="85"/>
      <c r="CI467" s="85"/>
      <c r="CJ467" s="85"/>
      <c r="CK467" s="85"/>
      <c r="CL467" s="85"/>
      <c r="CM467" s="85"/>
      <c r="CN467" s="85"/>
      <c r="CO467" s="85"/>
      <c r="CP467" s="85"/>
      <c r="CQ467" s="85"/>
      <c r="CR467" s="85"/>
    </row>
    <row r="468" spans="59:96">
      <c r="BG468" s="85"/>
      <c r="BH468" s="85"/>
      <c r="BI468" s="85"/>
      <c r="BJ468" s="85"/>
      <c r="BK468" s="85"/>
      <c r="BL468" s="85"/>
      <c r="BM468" s="85"/>
      <c r="BN468" s="85"/>
      <c r="BO468" s="85"/>
      <c r="BP468" s="85"/>
      <c r="BQ468" s="85"/>
      <c r="BR468" s="85"/>
      <c r="BS468" s="85"/>
      <c r="BT468" s="85"/>
      <c r="BU468" s="85"/>
      <c r="BV468" s="85"/>
      <c r="BW468" s="85"/>
      <c r="BX468" s="85"/>
      <c r="BY468" s="85"/>
      <c r="BZ468" s="85"/>
      <c r="CA468" s="85"/>
      <c r="CB468" s="85"/>
      <c r="CC468" s="85"/>
      <c r="CD468" s="85"/>
      <c r="CE468" s="85"/>
      <c r="CF468" s="85"/>
      <c r="CG468" s="85"/>
      <c r="CH468" s="85"/>
      <c r="CI468" s="85"/>
      <c r="CJ468" s="85"/>
      <c r="CK468" s="85"/>
      <c r="CL468" s="85"/>
      <c r="CM468" s="85"/>
      <c r="CN468" s="85"/>
      <c r="CO468" s="85"/>
      <c r="CP468" s="85"/>
      <c r="CQ468" s="85"/>
      <c r="CR468" s="85"/>
    </row>
    <row r="469" spans="59:96">
      <c r="BG469" s="85"/>
      <c r="BH469" s="85"/>
      <c r="BI469" s="85"/>
      <c r="BJ469" s="85"/>
      <c r="BK469" s="85"/>
      <c r="BL469" s="85"/>
      <c r="BM469" s="85"/>
      <c r="BN469" s="85"/>
      <c r="BO469" s="85"/>
      <c r="BP469" s="85"/>
      <c r="BQ469" s="85"/>
      <c r="BR469" s="85"/>
      <c r="BS469" s="85"/>
      <c r="BT469" s="85"/>
      <c r="BU469" s="85"/>
      <c r="BV469" s="85"/>
      <c r="BW469" s="85"/>
      <c r="BX469" s="85"/>
      <c r="BY469" s="85"/>
      <c r="BZ469" s="85"/>
      <c r="CA469" s="85"/>
      <c r="CB469" s="85"/>
      <c r="CC469" s="85"/>
      <c r="CD469" s="85"/>
      <c r="CE469" s="85"/>
      <c r="CF469" s="85"/>
      <c r="CG469" s="85"/>
      <c r="CH469" s="85"/>
      <c r="CI469" s="85"/>
      <c r="CJ469" s="85"/>
      <c r="CK469" s="85"/>
      <c r="CL469" s="85"/>
      <c r="CM469" s="85"/>
      <c r="CN469" s="85"/>
      <c r="CO469" s="85"/>
      <c r="CP469" s="85"/>
      <c r="CQ469" s="85"/>
      <c r="CR469" s="85"/>
    </row>
    <row r="470" spans="59:96">
      <c r="BG470" s="85"/>
      <c r="BH470" s="85"/>
      <c r="BI470" s="85"/>
      <c r="BJ470" s="85"/>
      <c r="BK470" s="85"/>
      <c r="BL470" s="85"/>
      <c r="BM470" s="85"/>
      <c r="BN470" s="85"/>
      <c r="BO470" s="85"/>
      <c r="BP470" s="85"/>
      <c r="BQ470" s="85"/>
      <c r="BR470" s="85"/>
      <c r="BS470" s="85"/>
      <c r="BT470" s="85"/>
      <c r="BU470" s="85"/>
      <c r="BV470" s="85"/>
      <c r="BW470" s="85"/>
      <c r="BX470" s="85"/>
      <c r="BY470" s="85"/>
      <c r="BZ470" s="85"/>
      <c r="CA470" s="85"/>
      <c r="CB470" s="85"/>
      <c r="CC470" s="85"/>
      <c r="CD470" s="85"/>
      <c r="CE470" s="85"/>
      <c r="CF470" s="85"/>
      <c r="CG470" s="85"/>
      <c r="CH470" s="85"/>
      <c r="CI470" s="85"/>
      <c r="CJ470" s="85"/>
      <c r="CK470" s="85"/>
      <c r="CL470" s="85"/>
      <c r="CM470" s="85"/>
      <c r="CN470" s="85"/>
      <c r="CO470" s="85"/>
      <c r="CP470" s="85"/>
      <c r="CQ470" s="85"/>
      <c r="CR470" s="85"/>
    </row>
    <row r="471" spans="59:96">
      <c r="BG471" s="85"/>
      <c r="BH471" s="85"/>
      <c r="BI471" s="85"/>
      <c r="BJ471" s="85"/>
      <c r="BK471" s="85"/>
      <c r="BL471" s="85"/>
      <c r="BM471" s="85"/>
      <c r="BN471" s="85"/>
      <c r="BO471" s="85"/>
      <c r="BP471" s="85"/>
      <c r="BQ471" s="85"/>
      <c r="BR471" s="85"/>
      <c r="BS471" s="85"/>
      <c r="BT471" s="85"/>
      <c r="BU471" s="85"/>
      <c r="BV471" s="85"/>
      <c r="BW471" s="85"/>
      <c r="BX471" s="85"/>
      <c r="BY471" s="85"/>
      <c r="BZ471" s="85"/>
      <c r="CA471" s="85"/>
      <c r="CB471" s="85"/>
      <c r="CC471" s="85"/>
      <c r="CD471" s="85"/>
      <c r="CE471" s="85"/>
      <c r="CF471" s="85"/>
      <c r="CG471" s="85"/>
      <c r="CH471" s="85"/>
      <c r="CI471" s="85"/>
      <c r="CJ471" s="85"/>
      <c r="CK471" s="85"/>
      <c r="CL471" s="85"/>
      <c r="CM471" s="85"/>
      <c r="CN471" s="85"/>
      <c r="CO471" s="85"/>
      <c r="CP471" s="85"/>
      <c r="CQ471" s="85"/>
      <c r="CR471" s="85"/>
    </row>
    <row r="472" spans="59:96">
      <c r="BG472" s="85"/>
      <c r="BH472" s="85"/>
      <c r="BI472" s="85"/>
      <c r="BJ472" s="85"/>
      <c r="BK472" s="85"/>
      <c r="BL472" s="85"/>
      <c r="BM472" s="85"/>
      <c r="BN472" s="85"/>
      <c r="BO472" s="85"/>
      <c r="BP472" s="85"/>
      <c r="BQ472" s="85"/>
      <c r="BR472" s="85"/>
      <c r="BS472" s="85"/>
      <c r="BT472" s="85"/>
      <c r="BU472" s="85"/>
      <c r="BV472" s="85"/>
      <c r="BW472" s="85"/>
      <c r="BX472" s="85"/>
      <c r="BY472" s="85"/>
      <c r="BZ472" s="85"/>
      <c r="CA472" s="85"/>
      <c r="CB472" s="85"/>
      <c r="CC472" s="85"/>
      <c r="CD472" s="85"/>
      <c r="CE472" s="85"/>
      <c r="CF472" s="85"/>
      <c r="CG472" s="85"/>
      <c r="CH472" s="85"/>
      <c r="CI472" s="85"/>
      <c r="CJ472" s="85"/>
      <c r="CK472" s="85"/>
      <c r="CL472" s="85"/>
      <c r="CM472" s="85"/>
      <c r="CN472" s="85"/>
      <c r="CO472" s="85"/>
      <c r="CP472" s="85"/>
      <c r="CQ472" s="85"/>
      <c r="CR472" s="85"/>
    </row>
    <row r="473" spans="59:96">
      <c r="BG473" s="85"/>
      <c r="BH473" s="85"/>
      <c r="BI473" s="85"/>
      <c r="BJ473" s="85"/>
      <c r="BK473" s="85"/>
      <c r="BL473" s="85"/>
      <c r="BM473" s="85"/>
      <c r="BN473" s="85"/>
      <c r="BO473" s="85"/>
      <c r="BP473" s="85"/>
      <c r="BQ473" s="85"/>
      <c r="BR473" s="85"/>
      <c r="BS473" s="85"/>
      <c r="BT473" s="85"/>
      <c r="BU473" s="85"/>
      <c r="BV473" s="85"/>
      <c r="BW473" s="85"/>
      <c r="BX473" s="85"/>
      <c r="BY473" s="85"/>
      <c r="BZ473" s="85"/>
      <c r="CA473" s="85"/>
      <c r="CB473" s="85"/>
      <c r="CC473" s="85"/>
      <c r="CD473" s="85"/>
      <c r="CE473" s="85"/>
      <c r="CF473" s="85"/>
      <c r="CG473" s="85"/>
      <c r="CH473" s="85"/>
      <c r="CI473" s="85"/>
      <c r="CJ473" s="85"/>
      <c r="CK473" s="85"/>
      <c r="CL473" s="85"/>
      <c r="CM473" s="85"/>
      <c r="CN473" s="85"/>
      <c r="CO473" s="85"/>
      <c r="CP473" s="85"/>
      <c r="CQ473" s="85"/>
      <c r="CR473" s="85"/>
    </row>
    <row r="474" spans="59:96">
      <c r="BG474" s="85"/>
      <c r="BH474" s="85"/>
      <c r="BI474" s="85"/>
      <c r="BJ474" s="85"/>
      <c r="BK474" s="85"/>
      <c r="BL474" s="85"/>
      <c r="BM474" s="85"/>
      <c r="BN474" s="85"/>
      <c r="BO474" s="85"/>
      <c r="BP474" s="85"/>
      <c r="BQ474" s="85"/>
      <c r="BR474" s="85"/>
      <c r="BS474" s="85"/>
      <c r="BT474" s="85"/>
      <c r="BU474" s="85"/>
      <c r="BV474" s="85"/>
      <c r="BW474" s="85"/>
      <c r="BX474" s="85"/>
      <c r="BY474" s="85"/>
      <c r="BZ474" s="85"/>
      <c r="CA474" s="85"/>
      <c r="CB474" s="85"/>
      <c r="CC474" s="85"/>
      <c r="CD474" s="85"/>
      <c r="CE474" s="85"/>
      <c r="CF474" s="85"/>
      <c r="CG474" s="85"/>
      <c r="CH474" s="85"/>
      <c r="CI474" s="85"/>
      <c r="CJ474" s="85"/>
      <c r="CK474" s="85"/>
      <c r="CL474" s="85"/>
      <c r="CM474" s="85"/>
      <c r="CN474" s="85"/>
      <c r="CO474" s="85"/>
      <c r="CP474" s="85"/>
      <c r="CQ474" s="85"/>
      <c r="CR474" s="85"/>
    </row>
    <row r="475" spans="59:96">
      <c r="BG475" s="85"/>
      <c r="BH475" s="85"/>
      <c r="BI475" s="85"/>
      <c r="BJ475" s="85"/>
      <c r="BK475" s="85"/>
      <c r="BL475" s="85"/>
      <c r="BM475" s="85"/>
      <c r="BN475" s="85"/>
      <c r="BO475" s="85"/>
      <c r="BP475" s="85"/>
      <c r="BQ475" s="85"/>
      <c r="BR475" s="85"/>
      <c r="BS475" s="85"/>
      <c r="BT475" s="85"/>
      <c r="BU475" s="85"/>
      <c r="BV475" s="85"/>
      <c r="BW475" s="85"/>
      <c r="BX475" s="85"/>
      <c r="BY475" s="85"/>
      <c r="BZ475" s="85"/>
      <c r="CA475" s="85"/>
      <c r="CB475" s="85"/>
      <c r="CC475" s="85"/>
      <c r="CD475" s="85"/>
      <c r="CE475" s="85"/>
      <c r="CF475" s="85"/>
      <c r="CG475" s="85"/>
      <c r="CH475" s="85"/>
      <c r="CI475" s="85"/>
      <c r="CJ475" s="85"/>
      <c r="CK475" s="85"/>
      <c r="CL475" s="85"/>
      <c r="CM475" s="85"/>
      <c r="CN475" s="85"/>
      <c r="CO475" s="85"/>
      <c r="CP475" s="85"/>
      <c r="CQ475" s="85"/>
      <c r="CR475" s="85"/>
    </row>
    <row r="476" spans="59:96">
      <c r="BG476" s="85"/>
      <c r="BH476" s="85"/>
      <c r="BI476" s="85"/>
      <c r="BJ476" s="85"/>
      <c r="BK476" s="85"/>
      <c r="BL476" s="85"/>
      <c r="BM476" s="85"/>
      <c r="BN476" s="85"/>
      <c r="BO476" s="85"/>
      <c r="BP476" s="85"/>
      <c r="BQ476" s="85"/>
      <c r="BR476" s="85"/>
      <c r="BS476" s="85"/>
      <c r="BT476" s="85"/>
      <c r="BU476" s="85"/>
      <c r="BV476" s="85"/>
      <c r="BW476" s="85"/>
      <c r="BX476" s="85"/>
      <c r="BY476" s="85"/>
      <c r="BZ476" s="85"/>
      <c r="CA476" s="85"/>
      <c r="CB476" s="85"/>
      <c r="CC476" s="85"/>
      <c r="CD476" s="85"/>
      <c r="CE476" s="85"/>
      <c r="CF476" s="85"/>
      <c r="CG476" s="85"/>
      <c r="CH476" s="85"/>
      <c r="CI476" s="85"/>
      <c r="CJ476" s="85"/>
      <c r="CK476" s="85"/>
      <c r="CL476" s="85"/>
      <c r="CM476" s="85"/>
      <c r="CN476" s="85"/>
      <c r="CO476" s="85"/>
      <c r="CP476" s="85"/>
      <c r="CQ476" s="85"/>
      <c r="CR476" s="85"/>
    </row>
    <row r="477" spans="59:96">
      <c r="BG477" s="85"/>
      <c r="BH477" s="85"/>
      <c r="BI477" s="85"/>
      <c r="BJ477" s="85"/>
      <c r="BK477" s="85"/>
      <c r="BL477" s="85"/>
      <c r="BM477" s="85"/>
      <c r="BN477" s="85"/>
      <c r="BO477" s="85"/>
      <c r="BP477" s="85"/>
      <c r="BQ477" s="85"/>
      <c r="BR477" s="85"/>
      <c r="BS477" s="85"/>
      <c r="BT477" s="85"/>
      <c r="BU477" s="85"/>
      <c r="BV477" s="85"/>
      <c r="BW477" s="85"/>
      <c r="BX477" s="85"/>
      <c r="BY477" s="85"/>
      <c r="BZ477" s="85"/>
      <c r="CA477" s="85"/>
      <c r="CB477" s="85"/>
      <c r="CC477" s="85"/>
      <c r="CD477" s="85"/>
      <c r="CE477" s="85"/>
      <c r="CF477" s="85"/>
      <c r="CG477" s="85"/>
      <c r="CH477" s="85"/>
      <c r="CI477" s="85"/>
      <c r="CJ477" s="85"/>
      <c r="CK477" s="85"/>
      <c r="CL477" s="85"/>
      <c r="CM477" s="85"/>
      <c r="CN477" s="85"/>
      <c r="CO477" s="85"/>
      <c r="CP477" s="85"/>
      <c r="CQ477" s="85"/>
      <c r="CR477" s="85"/>
    </row>
    <row r="478" spans="59:96">
      <c r="BG478" s="85"/>
      <c r="BH478" s="85"/>
      <c r="BI478" s="85"/>
      <c r="BJ478" s="85"/>
      <c r="BK478" s="85"/>
      <c r="BL478" s="85"/>
      <c r="BM478" s="85"/>
      <c r="BN478" s="85"/>
      <c r="BO478" s="85"/>
      <c r="BP478" s="85"/>
      <c r="BQ478" s="85"/>
      <c r="BR478" s="85"/>
      <c r="BS478" s="85"/>
      <c r="BT478" s="85"/>
      <c r="BU478" s="85"/>
      <c r="BV478" s="85"/>
      <c r="BW478" s="85"/>
      <c r="BX478" s="85"/>
      <c r="BY478" s="85"/>
      <c r="BZ478" s="85"/>
      <c r="CA478" s="85"/>
      <c r="CB478" s="85"/>
      <c r="CC478" s="85"/>
      <c r="CD478" s="85"/>
      <c r="CE478" s="85"/>
      <c r="CF478" s="85"/>
      <c r="CG478" s="85"/>
      <c r="CH478" s="85"/>
      <c r="CI478" s="85"/>
      <c r="CJ478" s="85"/>
      <c r="CK478" s="85"/>
      <c r="CL478" s="85"/>
      <c r="CM478" s="85"/>
      <c r="CN478" s="85"/>
      <c r="CO478" s="85"/>
      <c r="CP478" s="85"/>
      <c r="CQ478" s="85"/>
      <c r="CR478" s="85"/>
    </row>
    <row r="479" spans="59:96">
      <c r="BG479" s="85"/>
      <c r="BH479" s="85"/>
      <c r="BI479" s="85"/>
      <c r="BJ479" s="85"/>
      <c r="BK479" s="85"/>
      <c r="BL479" s="85"/>
      <c r="BM479" s="85"/>
      <c r="BN479" s="85"/>
      <c r="BO479" s="85"/>
      <c r="BP479" s="85"/>
      <c r="BQ479" s="85"/>
      <c r="BR479" s="85"/>
      <c r="BS479" s="85"/>
      <c r="BT479" s="85"/>
      <c r="BU479" s="85"/>
      <c r="BV479" s="85"/>
      <c r="BW479" s="85"/>
      <c r="BX479" s="85"/>
      <c r="BY479" s="85"/>
      <c r="BZ479" s="85"/>
      <c r="CA479" s="85"/>
      <c r="CB479" s="85"/>
      <c r="CC479" s="85"/>
      <c r="CD479" s="85"/>
      <c r="CE479" s="85"/>
      <c r="CF479" s="85"/>
      <c r="CG479" s="85"/>
      <c r="CH479" s="85"/>
      <c r="CI479" s="85"/>
      <c r="CJ479" s="85"/>
      <c r="CK479" s="85"/>
      <c r="CL479" s="85"/>
      <c r="CM479" s="85"/>
      <c r="CN479" s="85"/>
      <c r="CO479" s="85"/>
      <c r="CP479" s="85"/>
      <c r="CQ479" s="85"/>
      <c r="CR479" s="85"/>
    </row>
    <row r="480" spans="59:96">
      <c r="BG480" s="85"/>
      <c r="BH480" s="85"/>
      <c r="BI480" s="85"/>
      <c r="BJ480" s="85"/>
      <c r="BK480" s="85"/>
      <c r="BL480" s="85"/>
      <c r="BM480" s="85"/>
      <c r="BN480" s="85"/>
      <c r="BO480" s="85"/>
      <c r="BP480" s="85"/>
      <c r="BQ480" s="85"/>
      <c r="BR480" s="85"/>
      <c r="BS480" s="85"/>
      <c r="BT480" s="85"/>
      <c r="BU480" s="85"/>
      <c r="BV480" s="85"/>
      <c r="BW480" s="85"/>
      <c r="BX480" s="85"/>
      <c r="BY480" s="85"/>
      <c r="BZ480" s="85"/>
      <c r="CA480" s="85"/>
      <c r="CB480" s="85"/>
      <c r="CC480" s="85"/>
      <c r="CD480" s="85"/>
      <c r="CE480" s="85"/>
      <c r="CF480" s="85"/>
      <c r="CG480" s="85"/>
      <c r="CH480" s="85"/>
      <c r="CI480" s="85"/>
      <c r="CJ480" s="85"/>
      <c r="CK480" s="85"/>
      <c r="CL480" s="85"/>
      <c r="CM480" s="85"/>
      <c r="CN480" s="85"/>
      <c r="CO480" s="85"/>
      <c r="CP480" s="85"/>
      <c r="CQ480" s="85"/>
      <c r="CR480" s="85"/>
    </row>
    <row r="481" spans="59:96">
      <c r="BG481" s="85"/>
      <c r="BH481" s="85"/>
      <c r="BI481" s="85"/>
      <c r="BJ481" s="85"/>
      <c r="BK481" s="85"/>
      <c r="BL481" s="85"/>
      <c r="BM481" s="85"/>
      <c r="BN481" s="85"/>
      <c r="BO481" s="85"/>
      <c r="BP481" s="85"/>
      <c r="BQ481" s="85"/>
      <c r="BR481" s="85"/>
      <c r="BS481" s="85"/>
      <c r="BT481" s="85"/>
      <c r="BU481" s="85"/>
      <c r="BV481" s="85"/>
      <c r="BW481" s="85"/>
      <c r="BX481" s="85"/>
      <c r="BY481" s="85"/>
      <c r="BZ481" s="85"/>
      <c r="CA481" s="85"/>
      <c r="CB481" s="85"/>
      <c r="CC481" s="85"/>
      <c r="CD481" s="85"/>
      <c r="CE481" s="85"/>
      <c r="CF481" s="85"/>
      <c r="CG481" s="85"/>
      <c r="CH481" s="85"/>
      <c r="CI481" s="85"/>
      <c r="CJ481" s="85"/>
      <c r="CK481" s="85"/>
      <c r="CL481" s="85"/>
      <c r="CM481" s="85"/>
      <c r="CN481" s="85"/>
      <c r="CO481" s="85"/>
      <c r="CP481" s="85"/>
      <c r="CQ481" s="85"/>
      <c r="CR481" s="85"/>
    </row>
    <row r="482" spans="59:96">
      <c r="BG482" s="85"/>
      <c r="BH482" s="85"/>
      <c r="BI482" s="85"/>
      <c r="BJ482" s="85"/>
      <c r="BK482" s="85"/>
      <c r="BL482" s="85"/>
      <c r="BM482" s="85"/>
      <c r="BN482" s="85"/>
      <c r="BO482" s="85"/>
      <c r="BP482" s="85"/>
      <c r="BQ482" s="85"/>
      <c r="BR482" s="85"/>
      <c r="BS482" s="85"/>
      <c r="BT482" s="85"/>
      <c r="BU482" s="85"/>
      <c r="BV482" s="85"/>
      <c r="BW482" s="85"/>
      <c r="BX482" s="85"/>
      <c r="BY482" s="85"/>
      <c r="BZ482" s="85"/>
      <c r="CA482" s="85"/>
      <c r="CB482" s="85"/>
      <c r="CC482" s="85"/>
      <c r="CD482" s="85"/>
      <c r="CE482" s="85"/>
      <c r="CF482" s="85"/>
      <c r="CG482" s="85"/>
      <c r="CH482" s="85"/>
      <c r="CI482" s="85"/>
      <c r="CJ482" s="85"/>
      <c r="CK482" s="85"/>
      <c r="CL482" s="85"/>
      <c r="CM482" s="85"/>
      <c r="CN482" s="85"/>
      <c r="CO482" s="85"/>
      <c r="CP482" s="85"/>
      <c r="CQ482" s="85"/>
      <c r="CR482" s="85"/>
    </row>
    <row r="483" spans="59:96">
      <c r="BG483" s="85"/>
      <c r="BH483" s="85"/>
      <c r="BI483" s="85"/>
      <c r="BJ483" s="85"/>
      <c r="BK483" s="85"/>
      <c r="BL483" s="85"/>
      <c r="BM483" s="85"/>
      <c r="BN483" s="85"/>
      <c r="BO483" s="85"/>
      <c r="BP483" s="85"/>
      <c r="BQ483" s="85"/>
      <c r="BR483" s="85"/>
      <c r="BS483" s="85"/>
      <c r="BT483" s="85"/>
      <c r="BU483" s="85"/>
      <c r="BV483" s="85"/>
      <c r="BW483" s="85"/>
      <c r="BX483" s="85"/>
      <c r="BY483" s="85"/>
      <c r="BZ483" s="85"/>
      <c r="CA483" s="85"/>
      <c r="CB483" s="85"/>
      <c r="CC483" s="85"/>
      <c r="CD483" s="85"/>
      <c r="CE483" s="85"/>
      <c r="CF483" s="85"/>
      <c r="CG483" s="85"/>
      <c r="CH483" s="85"/>
      <c r="CI483" s="85"/>
      <c r="CJ483" s="85"/>
      <c r="CK483" s="85"/>
      <c r="CL483" s="85"/>
      <c r="CM483" s="85"/>
      <c r="CN483" s="85"/>
      <c r="CO483" s="85"/>
      <c r="CP483" s="85"/>
      <c r="CQ483" s="85"/>
      <c r="CR483" s="85"/>
    </row>
    <row r="484" spans="59:96">
      <c r="BG484" s="85"/>
      <c r="BH484" s="85"/>
      <c r="BI484" s="85"/>
      <c r="BJ484" s="85"/>
      <c r="BK484" s="85"/>
      <c r="BL484" s="85"/>
      <c r="BM484" s="85"/>
      <c r="BN484" s="85"/>
      <c r="BO484" s="85"/>
      <c r="BP484" s="85"/>
      <c r="BQ484" s="85"/>
      <c r="BR484" s="85"/>
      <c r="BS484" s="85"/>
      <c r="BT484" s="85"/>
      <c r="BU484" s="85"/>
      <c r="BV484" s="85"/>
      <c r="BW484" s="85"/>
      <c r="BX484" s="85"/>
      <c r="BY484" s="85"/>
      <c r="BZ484" s="85"/>
      <c r="CA484" s="85"/>
      <c r="CB484" s="85"/>
      <c r="CC484" s="85"/>
      <c r="CD484" s="85"/>
      <c r="CE484" s="85"/>
      <c r="CF484" s="85"/>
      <c r="CG484" s="85"/>
      <c r="CH484" s="85"/>
      <c r="CI484" s="85"/>
      <c r="CJ484" s="85"/>
      <c r="CK484" s="85"/>
      <c r="CL484" s="85"/>
      <c r="CM484" s="85"/>
      <c r="CN484" s="85"/>
      <c r="CO484" s="85"/>
      <c r="CP484" s="85"/>
      <c r="CQ484" s="85"/>
      <c r="CR484" s="85"/>
    </row>
    <row r="485" spans="59:96">
      <c r="BG485" s="85"/>
      <c r="BH485" s="85"/>
      <c r="BI485" s="85"/>
      <c r="BJ485" s="85"/>
      <c r="BK485" s="85"/>
      <c r="BL485" s="85"/>
      <c r="BM485" s="85"/>
      <c r="BN485" s="85"/>
      <c r="BO485" s="85"/>
      <c r="BP485" s="85"/>
      <c r="BQ485" s="85"/>
      <c r="BR485" s="85"/>
      <c r="BS485" s="85"/>
      <c r="BT485" s="85"/>
      <c r="BU485" s="85"/>
      <c r="BV485" s="85"/>
      <c r="BW485" s="85"/>
      <c r="BX485" s="85"/>
      <c r="BY485" s="85"/>
      <c r="BZ485" s="85"/>
      <c r="CA485" s="85"/>
      <c r="CB485" s="85"/>
      <c r="CC485" s="85"/>
      <c r="CD485" s="85"/>
      <c r="CE485" s="85"/>
      <c r="CF485" s="85"/>
      <c r="CG485" s="85"/>
      <c r="CH485" s="85"/>
      <c r="CI485" s="85"/>
      <c r="CJ485" s="85"/>
      <c r="CK485" s="85"/>
      <c r="CL485" s="85"/>
      <c r="CM485" s="85"/>
      <c r="CN485" s="85"/>
      <c r="CO485" s="85"/>
      <c r="CP485" s="85"/>
      <c r="CQ485" s="85"/>
      <c r="CR485" s="85"/>
    </row>
    <row r="486" spans="59:96">
      <c r="BG486" s="85"/>
      <c r="BH486" s="85"/>
      <c r="BI486" s="85"/>
      <c r="BJ486" s="85"/>
      <c r="BK486" s="85"/>
      <c r="BL486" s="85"/>
      <c r="BM486" s="85"/>
      <c r="BN486" s="85"/>
      <c r="BO486" s="85"/>
      <c r="BP486" s="85"/>
      <c r="BQ486" s="85"/>
      <c r="BR486" s="85"/>
      <c r="BS486" s="85"/>
      <c r="BT486" s="85"/>
      <c r="BU486" s="85"/>
      <c r="BV486" s="85"/>
      <c r="BW486" s="85"/>
      <c r="BX486" s="85"/>
      <c r="BY486" s="85"/>
      <c r="BZ486" s="85"/>
      <c r="CA486" s="85"/>
      <c r="CB486" s="85"/>
      <c r="CC486" s="85"/>
      <c r="CD486" s="85"/>
      <c r="CE486" s="85"/>
      <c r="CF486" s="85"/>
      <c r="CG486" s="85"/>
      <c r="CH486" s="85"/>
      <c r="CI486" s="85"/>
      <c r="CJ486" s="85"/>
      <c r="CK486" s="85"/>
      <c r="CL486" s="85"/>
      <c r="CM486" s="85"/>
      <c r="CN486" s="85"/>
      <c r="CO486" s="85"/>
      <c r="CP486" s="85"/>
      <c r="CQ486" s="85"/>
      <c r="CR486" s="85"/>
    </row>
    <row r="487" spans="59:96">
      <c r="BG487" s="85"/>
      <c r="BH487" s="85"/>
      <c r="BI487" s="85"/>
      <c r="BJ487" s="85"/>
      <c r="BK487" s="85"/>
      <c r="BL487" s="85"/>
      <c r="BM487" s="85"/>
      <c r="BN487" s="85"/>
      <c r="BO487" s="85"/>
      <c r="BP487" s="85"/>
      <c r="BQ487" s="85"/>
      <c r="BR487" s="85"/>
      <c r="BS487" s="85"/>
      <c r="BT487" s="85"/>
      <c r="BU487" s="85"/>
      <c r="BV487" s="85"/>
      <c r="BW487" s="85"/>
      <c r="BX487" s="85"/>
      <c r="BY487" s="85"/>
      <c r="BZ487" s="85"/>
      <c r="CA487" s="85"/>
      <c r="CB487" s="85"/>
      <c r="CC487" s="85"/>
      <c r="CD487" s="85"/>
      <c r="CE487" s="85"/>
      <c r="CF487" s="85"/>
      <c r="CG487" s="85"/>
      <c r="CH487" s="85"/>
      <c r="CI487" s="85"/>
      <c r="CJ487" s="85"/>
      <c r="CK487" s="85"/>
      <c r="CL487" s="85"/>
      <c r="CM487" s="85"/>
      <c r="CN487" s="85"/>
      <c r="CO487" s="85"/>
      <c r="CP487" s="85"/>
      <c r="CQ487" s="85"/>
      <c r="CR487" s="85"/>
    </row>
    <row r="488" spans="59:96">
      <c r="BG488" s="85"/>
      <c r="BH488" s="85"/>
      <c r="BI488" s="85"/>
      <c r="BJ488" s="85"/>
      <c r="BK488" s="85"/>
      <c r="BL488" s="85"/>
      <c r="BM488" s="85"/>
      <c r="BN488" s="85"/>
      <c r="BO488" s="85"/>
      <c r="BP488" s="85"/>
      <c r="BQ488" s="85"/>
      <c r="BR488" s="85"/>
      <c r="BS488" s="85"/>
      <c r="BT488" s="85"/>
      <c r="BU488" s="85"/>
      <c r="BV488" s="85"/>
      <c r="BW488" s="85"/>
      <c r="BX488" s="85"/>
      <c r="BY488" s="85"/>
      <c r="BZ488" s="85"/>
      <c r="CA488" s="85"/>
      <c r="CB488" s="85"/>
      <c r="CC488" s="85"/>
      <c r="CD488" s="85"/>
      <c r="CE488" s="85"/>
      <c r="CF488" s="85"/>
      <c r="CG488" s="85"/>
      <c r="CH488" s="85"/>
      <c r="CI488" s="85"/>
      <c r="CJ488" s="85"/>
      <c r="CK488" s="85"/>
      <c r="CL488" s="85"/>
      <c r="CM488" s="85"/>
      <c r="CN488" s="85"/>
      <c r="CO488" s="85"/>
      <c r="CP488" s="85"/>
      <c r="CQ488" s="85"/>
      <c r="CR488" s="85"/>
    </row>
    <row r="489" spans="59:96">
      <c r="BG489" s="85"/>
      <c r="BH489" s="85"/>
      <c r="BI489" s="85"/>
      <c r="BJ489" s="85"/>
      <c r="BK489" s="85"/>
      <c r="BL489" s="85"/>
      <c r="BM489" s="85"/>
      <c r="BN489" s="85"/>
      <c r="BO489" s="85"/>
      <c r="BP489" s="85"/>
      <c r="BQ489" s="85"/>
      <c r="BR489" s="85"/>
      <c r="BS489" s="85"/>
      <c r="BT489" s="85"/>
      <c r="BU489" s="85"/>
      <c r="BV489" s="85"/>
      <c r="BW489" s="85"/>
      <c r="BX489" s="85"/>
      <c r="BY489" s="85"/>
      <c r="BZ489" s="85"/>
      <c r="CA489" s="85"/>
      <c r="CB489" s="85"/>
      <c r="CC489" s="85"/>
      <c r="CD489" s="85"/>
      <c r="CE489" s="85"/>
      <c r="CF489" s="85"/>
      <c r="CG489" s="85"/>
      <c r="CH489" s="85"/>
      <c r="CI489" s="85"/>
      <c r="CJ489" s="85"/>
      <c r="CK489" s="85"/>
      <c r="CL489" s="85"/>
      <c r="CM489" s="85"/>
      <c r="CN489" s="85"/>
      <c r="CO489" s="85"/>
      <c r="CP489" s="85"/>
      <c r="CQ489" s="85"/>
      <c r="CR489" s="85"/>
    </row>
    <row r="490" spans="59:96">
      <c r="BG490" s="85"/>
      <c r="BH490" s="85"/>
      <c r="BI490" s="85"/>
      <c r="BJ490" s="85"/>
      <c r="BK490" s="85"/>
      <c r="BL490" s="85"/>
      <c r="BM490" s="85"/>
      <c r="BN490" s="85"/>
      <c r="BO490" s="85"/>
      <c r="BP490" s="85"/>
      <c r="BQ490" s="85"/>
      <c r="BR490" s="85"/>
      <c r="BS490" s="85"/>
      <c r="BT490" s="85"/>
      <c r="BU490" s="85"/>
      <c r="BV490" s="85"/>
      <c r="BW490" s="85"/>
      <c r="BX490" s="85"/>
      <c r="BY490" s="85"/>
      <c r="BZ490" s="85"/>
      <c r="CA490" s="85"/>
      <c r="CB490" s="85"/>
      <c r="CC490" s="85"/>
      <c r="CD490" s="85"/>
      <c r="CE490" s="85"/>
      <c r="CF490" s="85"/>
      <c r="CG490" s="85"/>
      <c r="CH490" s="85"/>
      <c r="CI490" s="85"/>
      <c r="CJ490" s="85"/>
      <c r="CK490" s="85"/>
      <c r="CL490" s="85"/>
      <c r="CM490" s="85"/>
      <c r="CN490" s="85"/>
      <c r="CO490" s="85"/>
      <c r="CP490" s="85"/>
      <c r="CQ490" s="85"/>
      <c r="CR490" s="85"/>
    </row>
    <row r="491" spans="59:96">
      <c r="BG491" s="85"/>
      <c r="BH491" s="85"/>
      <c r="BI491" s="85"/>
      <c r="BJ491" s="85"/>
      <c r="BK491" s="85"/>
      <c r="BL491" s="85"/>
      <c r="BM491" s="85"/>
      <c r="BN491" s="85"/>
      <c r="BO491" s="85"/>
      <c r="BP491" s="85"/>
      <c r="BQ491" s="85"/>
      <c r="BR491" s="85"/>
      <c r="BS491" s="85"/>
      <c r="BT491" s="85"/>
      <c r="BU491" s="85"/>
      <c r="BV491" s="85"/>
      <c r="BW491" s="85"/>
      <c r="BX491" s="85"/>
      <c r="BY491" s="85"/>
      <c r="BZ491" s="85"/>
      <c r="CA491" s="85"/>
      <c r="CB491" s="85"/>
      <c r="CC491" s="85"/>
      <c r="CD491" s="85"/>
      <c r="CE491" s="85"/>
      <c r="CF491" s="85"/>
      <c r="CG491" s="85"/>
      <c r="CH491" s="85"/>
      <c r="CI491" s="85"/>
      <c r="CJ491" s="85"/>
      <c r="CK491" s="85"/>
      <c r="CL491" s="85"/>
      <c r="CM491" s="85"/>
      <c r="CN491" s="85"/>
      <c r="CO491" s="85"/>
      <c r="CP491" s="85"/>
      <c r="CQ491" s="85"/>
      <c r="CR491" s="85"/>
    </row>
    <row r="492" spans="59:96">
      <c r="BG492" s="85"/>
      <c r="BH492" s="85"/>
      <c r="BI492" s="85"/>
      <c r="BJ492" s="85"/>
      <c r="BK492" s="85"/>
      <c r="BL492" s="85"/>
      <c r="BM492" s="85"/>
      <c r="BN492" s="85"/>
      <c r="BO492" s="85"/>
      <c r="BP492" s="85"/>
      <c r="BQ492" s="85"/>
      <c r="BR492" s="85"/>
      <c r="BS492" s="85"/>
      <c r="BT492" s="85"/>
      <c r="BU492" s="85"/>
      <c r="BV492" s="85"/>
      <c r="BW492" s="85"/>
      <c r="BX492" s="85"/>
      <c r="BY492" s="85"/>
      <c r="BZ492" s="85"/>
      <c r="CA492" s="85"/>
      <c r="CB492" s="85"/>
      <c r="CC492" s="85"/>
      <c r="CD492" s="85"/>
      <c r="CE492" s="85"/>
      <c r="CF492" s="85"/>
      <c r="CG492" s="85"/>
      <c r="CH492" s="85"/>
      <c r="CI492" s="85"/>
      <c r="CJ492" s="85"/>
      <c r="CK492" s="85"/>
      <c r="CL492" s="85"/>
      <c r="CM492" s="85"/>
      <c r="CN492" s="85"/>
      <c r="CO492" s="85"/>
      <c r="CP492" s="85"/>
      <c r="CQ492" s="85"/>
      <c r="CR492" s="85"/>
    </row>
    <row r="493" spans="59:96">
      <c r="BG493" s="85"/>
      <c r="BH493" s="85"/>
      <c r="BI493" s="85"/>
      <c r="BJ493" s="85"/>
      <c r="BK493" s="85"/>
      <c r="BL493" s="85"/>
      <c r="BM493" s="85"/>
      <c r="BN493" s="85"/>
      <c r="BO493" s="85"/>
      <c r="BP493" s="85"/>
      <c r="BQ493" s="85"/>
      <c r="BR493" s="85"/>
      <c r="BS493" s="85"/>
      <c r="BT493" s="85"/>
      <c r="BU493" s="85"/>
      <c r="BV493" s="85"/>
      <c r="BW493" s="85"/>
      <c r="BX493" s="85"/>
      <c r="BY493" s="85"/>
      <c r="BZ493" s="85"/>
      <c r="CA493" s="85"/>
      <c r="CB493" s="85"/>
      <c r="CC493" s="85"/>
      <c r="CD493" s="85"/>
      <c r="CE493" s="85"/>
      <c r="CF493" s="85"/>
      <c r="CG493" s="85"/>
      <c r="CH493" s="85"/>
      <c r="CI493" s="85"/>
      <c r="CJ493" s="85"/>
      <c r="CK493" s="85"/>
      <c r="CL493" s="85"/>
      <c r="CM493" s="85"/>
      <c r="CN493" s="85"/>
      <c r="CO493" s="85"/>
      <c r="CP493" s="85"/>
      <c r="CQ493" s="85"/>
      <c r="CR493" s="85"/>
    </row>
    <row r="494" spans="59:96">
      <c r="BG494" s="85"/>
      <c r="BH494" s="85"/>
      <c r="BI494" s="85"/>
      <c r="BJ494" s="85"/>
      <c r="BK494" s="85"/>
      <c r="BL494" s="85"/>
      <c r="BM494" s="85"/>
      <c r="BN494" s="85"/>
      <c r="BO494" s="85"/>
      <c r="BP494" s="85"/>
      <c r="BQ494" s="85"/>
      <c r="BR494" s="85"/>
      <c r="BS494" s="85"/>
      <c r="BT494" s="85"/>
      <c r="BU494" s="85"/>
      <c r="BV494" s="85"/>
      <c r="BW494" s="85"/>
      <c r="BX494" s="85"/>
      <c r="BY494" s="85"/>
      <c r="BZ494" s="85"/>
      <c r="CA494" s="85"/>
      <c r="CB494" s="85"/>
      <c r="CC494" s="85"/>
      <c r="CD494" s="85"/>
      <c r="CE494" s="85"/>
      <c r="CF494" s="85"/>
      <c r="CG494" s="85"/>
      <c r="CH494" s="85"/>
      <c r="CI494" s="85"/>
      <c r="CJ494" s="85"/>
      <c r="CK494" s="85"/>
      <c r="CL494" s="85"/>
      <c r="CM494" s="85"/>
      <c r="CN494" s="85"/>
      <c r="CO494" s="85"/>
      <c r="CP494" s="85"/>
      <c r="CQ494" s="85"/>
      <c r="CR494" s="85"/>
    </row>
    <row r="495" spans="59:96">
      <c r="BG495" s="85"/>
      <c r="BH495" s="85"/>
      <c r="BI495" s="85"/>
      <c r="BJ495" s="85"/>
      <c r="BK495" s="85"/>
      <c r="BL495" s="85"/>
      <c r="BM495" s="85"/>
      <c r="BN495" s="85"/>
      <c r="BO495" s="85"/>
      <c r="BP495" s="85"/>
      <c r="BQ495" s="85"/>
      <c r="BR495" s="85"/>
      <c r="BS495" s="85"/>
      <c r="BT495" s="85"/>
      <c r="BU495" s="85"/>
      <c r="BV495" s="85"/>
      <c r="BW495" s="85"/>
      <c r="BX495" s="85"/>
      <c r="BY495" s="85"/>
      <c r="BZ495" s="85"/>
      <c r="CA495" s="85"/>
      <c r="CB495" s="85"/>
      <c r="CC495" s="85"/>
      <c r="CD495" s="85"/>
      <c r="CE495" s="85"/>
      <c r="CF495" s="85"/>
      <c r="CG495" s="85"/>
      <c r="CH495" s="85"/>
      <c r="CI495" s="85"/>
      <c r="CJ495" s="85"/>
      <c r="CK495" s="85"/>
      <c r="CL495" s="85"/>
      <c r="CM495" s="85"/>
      <c r="CN495" s="85"/>
      <c r="CO495" s="85"/>
      <c r="CP495" s="85"/>
      <c r="CQ495" s="85"/>
      <c r="CR495" s="85"/>
    </row>
    <row r="496" spans="59:96">
      <c r="BG496" s="85"/>
      <c r="BH496" s="85"/>
      <c r="BI496" s="85"/>
      <c r="BJ496" s="85"/>
      <c r="BK496" s="85"/>
      <c r="BL496" s="85"/>
      <c r="BM496" s="85"/>
      <c r="BN496" s="85"/>
      <c r="BO496" s="85"/>
      <c r="BP496" s="85"/>
      <c r="BQ496" s="85"/>
      <c r="BR496" s="85"/>
      <c r="BS496" s="85"/>
      <c r="BT496" s="85"/>
      <c r="BU496" s="85"/>
      <c r="BV496" s="85"/>
      <c r="BW496" s="85"/>
      <c r="BX496" s="85"/>
      <c r="BY496" s="85"/>
      <c r="BZ496" s="85"/>
      <c r="CA496" s="85"/>
      <c r="CB496" s="85"/>
      <c r="CC496" s="85"/>
      <c r="CD496" s="85"/>
      <c r="CE496" s="85"/>
      <c r="CF496" s="85"/>
      <c r="CG496" s="85"/>
      <c r="CH496" s="85"/>
      <c r="CI496" s="85"/>
      <c r="CJ496" s="85"/>
      <c r="CK496" s="85"/>
      <c r="CL496" s="85"/>
      <c r="CM496" s="85"/>
      <c r="CN496" s="85"/>
      <c r="CO496" s="85"/>
      <c r="CP496" s="85"/>
      <c r="CQ496" s="85"/>
      <c r="CR496" s="85"/>
    </row>
    <row r="497" spans="59:96">
      <c r="BG497" s="85"/>
      <c r="BH497" s="85"/>
      <c r="BI497" s="85"/>
      <c r="BJ497" s="85"/>
      <c r="BK497" s="85"/>
      <c r="BL497" s="85"/>
      <c r="BM497" s="85"/>
      <c r="BN497" s="85"/>
      <c r="BO497" s="85"/>
      <c r="BP497" s="85"/>
      <c r="BQ497" s="85"/>
      <c r="BR497" s="85"/>
      <c r="BS497" s="85"/>
      <c r="BT497" s="85"/>
      <c r="BU497" s="85"/>
      <c r="BV497" s="85"/>
      <c r="BW497" s="85"/>
      <c r="BX497" s="85"/>
      <c r="BY497" s="85"/>
      <c r="BZ497" s="85"/>
      <c r="CA497" s="85"/>
      <c r="CB497" s="85"/>
      <c r="CC497" s="85"/>
      <c r="CD497" s="85"/>
      <c r="CE497" s="85"/>
      <c r="CF497" s="85"/>
      <c r="CG497" s="85"/>
      <c r="CH497" s="85"/>
      <c r="CI497" s="85"/>
      <c r="CJ497" s="85"/>
      <c r="CK497" s="85"/>
      <c r="CL497" s="85"/>
      <c r="CM497" s="85"/>
      <c r="CN497" s="85"/>
      <c r="CO497" s="85"/>
      <c r="CP497" s="85"/>
      <c r="CQ497" s="85"/>
      <c r="CR497" s="85"/>
    </row>
    <row r="498" spans="59:96">
      <c r="BG498" s="85"/>
      <c r="BH498" s="85"/>
      <c r="BI498" s="85"/>
      <c r="BJ498" s="85"/>
      <c r="BK498" s="85"/>
      <c r="BL498" s="85"/>
      <c r="BM498" s="85"/>
      <c r="BN498" s="85"/>
      <c r="BO498" s="85"/>
      <c r="BP498" s="85"/>
      <c r="BQ498" s="85"/>
      <c r="BR498" s="85"/>
      <c r="BS498" s="85"/>
      <c r="BT498" s="85"/>
      <c r="BU498" s="85"/>
      <c r="BV498" s="85"/>
      <c r="BW498" s="85"/>
      <c r="BX498" s="85"/>
      <c r="BY498" s="85"/>
      <c r="BZ498" s="85"/>
      <c r="CA498" s="85"/>
      <c r="CB498" s="85"/>
      <c r="CC498" s="85"/>
      <c r="CD498" s="85"/>
      <c r="CE498" s="85"/>
      <c r="CF498" s="85"/>
      <c r="CG498" s="85"/>
      <c r="CH498" s="85"/>
      <c r="CI498" s="85"/>
      <c r="CJ498" s="85"/>
      <c r="CK498" s="85"/>
      <c r="CL498" s="85"/>
      <c r="CM498" s="85"/>
      <c r="CN498" s="85"/>
      <c r="CO498" s="85"/>
      <c r="CP498" s="85"/>
      <c r="CQ498" s="85"/>
      <c r="CR498" s="85"/>
    </row>
    <row r="499" spans="59:96">
      <c r="BG499" s="85"/>
      <c r="BH499" s="85"/>
      <c r="BI499" s="85"/>
      <c r="BJ499" s="85"/>
      <c r="BK499" s="85"/>
      <c r="BL499" s="85"/>
      <c r="BM499" s="85"/>
      <c r="BN499" s="85"/>
      <c r="BO499" s="85"/>
      <c r="BP499" s="85"/>
      <c r="BQ499" s="85"/>
      <c r="BR499" s="85"/>
      <c r="BS499" s="85"/>
      <c r="BT499" s="85"/>
      <c r="BU499" s="85"/>
      <c r="BV499" s="85"/>
      <c r="BW499" s="85"/>
      <c r="BX499" s="85"/>
      <c r="BY499" s="85"/>
      <c r="BZ499" s="85"/>
      <c r="CA499" s="85"/>
      <c r="CB499" s="85"/>
      <c r="CC499" s="85"/>
      <c r="CD499" s="85"/>
      <c r="CE499" s="85"/>
      <c r="CF499" s="85"/>
      <c r="CG499" s="85"/>
      <c r="CH499" s="85"/>
      <c r="CI499" s="85"/>
      <c r="CJ499" s="85"/>
      <c r="CK499" s="85"/>
      <c r="CL499" s="85"/>
      <c r="CM499" s="85"/>
      <c r="CN499" s="85"/>
      <c r="CO499" s="85"/>
      <c r="CP499" s="85"/>
      <c r="CQ499" s="85"/>
      <c r="CR499" s="85"/>
    </row>
    <row r="500" spans="59:96">
      <c r="BG500" s="85"/>
      <c r="BH500" s="85"/>
      <c r="BI500" s="85"/>
      <c r="BJ500" s="85"/>
      <c r="BK500" s="85"/>
      <c r="BL500" s="85"/>
      <c r="BM500" s="85"/>
      <c r="BN500" s="85"/>
      <c r="BO500" s="85"/>
      <c r="BP500" s="85"/>
      <c r="BQ500" s="85"/>
      <c r="BR500" s="85"/>
      <c r="BS500" s="85"/>
      <c r="BT500" s="85"/>
      <c r="BU500" s="85"/>
      <c r="BV500" s="85"/>
      <c r="BW500" s="85"/>
      <c r="BX500" s="85"/>
      <c r="BY500" s="85"/>
      <c r="BZ500" s="85"/>
      <c r="CA500" s="85"/>
      <c r="CB500" s="85"/>
      <c r="CC500" s="85"/>
      <c r="CD500" s="85"/>
      <c r="CE500" s="85"/>
      <c r="CF500" s="85"/>
      <c r="CG500" s="85"/>
      <c r="CH500" s="85"/>
      <c r="CI500" s="85"/>
      <c r="CJ500" s="85"/>
      <c r="CK500" s="85"/>
      <c r="CL500" s="85"/>
      <c r="CM500" s="85"/>
      <c r="CN500" s="85"/>
      <c r="CO500" s="85"/>
      <c r="CP500" s="85"/>
      <c r="CQ500" s="85"/>
      <c r="CR500" s="85"/>
    </row>
    <row r="501" spans="59:96">
      <c r="BG501" s="85"/>
      <c r="BH501" s="85"/>
      <c r="BI501" s="85"/>
      <c r="BJ501" s="85"/>
      <c r="BK501" s="85"/>
      <c r="BL501" s="85"/>
      <c r="BM501" s="85"/>
      <c r="BN501" s="85"/>
      <c r="BO501" s="85"/>
      <c r="BP501" s="85"/>
      <c r="BQ501" s="85"/>
      <c r="BR501" s="85"/>
      <c r="BS501" s="85"/>
      <c r="BT501" s="85"/>
      <c r="BU501" s="85"/>
      <c r="BV501" s="85"/>
      <c r="BW501" s="85"/>
      <c r="BX501" s="85"/>
      <c r="BY501" s="85"/>
      <c r="BZ501" s="85"/>
      <c r="CA501" s="85"/>
      <c r="CB501" s="85"/>
      <c r="CC501" s="85"/>
      <c r="CD501" s="85"/>
      <c r="CE501" s="85"/>
      <c r="CF501" s="85"/>
      <c r="CG501" s="85"/>
      <c r="CH501" s="85"/>
      <c r="CI501" s="85"/>
      <c r="CJ501" s="85"/>
      <c r="CK501" s="85"/>
      <c r="CL501" s="85"/>
      <c r="CM501" s="85"/>
      <c r="CN501" s="85"/>
      <c r="CO501" s="85"/>
      <c r="CP501" s="85"/>
      <c r="CQ501" s="85"/>
      <c r="CR501" s="85"/>
    </row>
    <row r="502" spans="59:96">
      <c r="BG502" s="85"/>
      <c r="BH502" s="85"/>
      <c r="BI502" s="85"/>
      <c r="BJ502" s="85"/>
      <c r="BK502" s="85"/>
      <c r="BL502" s="85"/>
      <c r="BM502" s="85"/>
      <c r="BN502" s="85"/>
      <c r="BO502" s="85"/>
      <c r="BP502" s="85"/>
      <c r="BQ502" s="85"/>
      <c r="BR502" s="85"/>
      <c r="BS502" s="85"/>
      <c r="BT502" s="85"/>
      <c r="BU502" s="85"/>
      <c r="BV502" s="85"/>
      <c r="BW502" s="85"/>
      <c r="BX502" s="85"/>
      <c r="BY502" s="85"/>
      <c r="BZ502" s="85"/>
      <c r="CA502" s="85"/>
      <c r="CB502" s="85"/>
      <c r="CC502" s="85"/>
      <c r="CD502" s="85"/>
      <c r="CE502" s="85"/>
      <c r="CF502" s="85"/>
      <c r="CG502" s="85"/>
      <c r="CH502" s="85"/>
      <c r="CI502" s="85"/>
      <c r="CJ502" s="85"/>
      <c r="CK502" s="85"/>
      <c r="CL502" s="85"/>
      <c r="CM502" s="85"/>
      <c r="CN502" s="85"/>
      <c r="CO502" s="85"/>
      <c r="CP502" s="85"/>
      <c r="CQ502" s="85"/>
      <c r="CR502" s="85"/>
    </row>
    <row r="503" spans="59:96">
      <c r="BG503" s="85"/>
      <c r="BH503" s="85"/>
      <c r="BI503" s="85"/>
      <c r="BJ503" s="85"/>
      <c r="BK503" s="85"/>
      <c r="BL503" s="85"/>
      <c r="BM503" s="85"/>
      <c r="BN503" s="85"/>
      <c r="BO503" s="85"/>
      <c r="BP503" s="85"/>
      <c r="BQ503" s="85"/>
      <c r="BR503" s="85"/>
      <c r="BS503" s="85"/>
      <c r="BT503" s="85"/>
      <c r="BU503" s="85"/>
      <c r="BV503" s="85"/>
      <c r="BW503" s="85"/>
      <c r="BX503" s="85"/>
      <c r="BY503" s="85"/>
      <c r="BZ503" s="85"/>
      <c r="CA503" s="85"/>
      <c r="CB503" s="85"/>
      <c r="CC503" s="85"/>
      <c r="CD503" s="85"/>
      <c r="CE503" s="85"/>
      <c r="CF503" s="85"/>
      <c r="CG503" s="85"/>
      <c r="CH503" s="85"/>
      <c r="CI503" s="85"/>
      <c r="CJ503" s="85"/>
      <c r="CK503" s="85"/>
      <c r="CL503" s="85"/>
      <c r="CM503" s="85"/>
      <c r="CN503" s="85"/>
      <c r="CO503" s="85"/>
      <c r="CP503" s="85"/>
      <c r="CQ503" s="85"/>
      <c r="CR503" s="85"/>
    </row>
    <row r="504" spans="59:96">
      <c r="BG504" s="85"/>
      <c r="BH504" s="85"/>
      <c r="BI504" s="85"/>
      <c r="BJ504" s="85"/>
      <c r="BK504" s="85"/>
      <c r="BL504" s="85"/>
      <c r="BM504" s="85"/>
      <c r="BN504" s="85"/>
      <c r="BO504" s="85"/>
      <c r="BP504" s="85"/>
      <c r="BQ504" s="85"/>
      <c r="BR504" s="85"/>
      <c r="BS504" s="85"/>
      <c r="BT504" s="85"/>
      <c r="BU504" s="85"/>
      <c r="BV504" s="85"/>
      <c r="BW504" s="85"/>
      <c r="BX504" s="85"/>
      <c r="BY504" s="85"/>
      <c r="BZ504" s="85"/>
      <c r="CA504" s="85"/>
      <c r="CB504" s="85"/>
      <c r="CC504" s="85"/>
      <c r="CD504" s="85"/>
      <c r="CE504" s="85"/>
      <c r="CF504" s="85"/>
      <c r="CG504" s="85"/>
      <c r="CH504" s="85"/>
      <c r="CI504" s="85"/>
      <c r="CJ504" s="85"/>
      <c r="CK504" s="85"/>
      <c r="CL504" s="85"/>
      <c r="CM504" s="85"/>
      <c r="CN504" s="85"/>
      <c r="CO504" s="85"/>
      <c r="CP504" s="85"/>
      <c r="CQ504" s="85"/>
      <c r="CR504" s="85"/>
    </row>
    <row r="505" spans="59:96">
      <c r="BG505" s="85"/>
      <c r="BH505" s="85"/>
      <c r="BI505" s="85"/>
      <c r="BJ505" s="85"/>
      <c r="BK505" s="85"/>
      <c r="BL505" s="85"/>
      <c r="BM505" s="85"/>
      <c r="BN505" s="85"/>
      <c r="BO505" s="85"/>
      <c r="BP505" s="85"/>
      <c r="BQ505" s="85"/>
      <c r="BR505" s="85"/>
      <c r="BS505" s="85"/>
      <c r="BT505" s="85"/>
      <c r="BU505" s="85"/>
      <c r="BV505" s="85"/>
      <c r="BW505" s="85"/>
      <c r="BX505" s="85"/>
      <c r="BY505" s="85"/>
      <c r="BZ505" s="85"/>
      <c r="CA505" s="85"/>
      <c r="CB505" s="85"/>
      <c r="CC505" s="85"/>
      <c r="CD505" s="85"/>
      <c r="CE505" s="85"/>
      <c r="CF505" s="85"/>
      <c r="CG505" s="85"/>
      <c r="CH505" s="85"/>
      <c r="CI505" s="85"/>
      <c r="CJ505" s="85"/>
      <c r="CK505" s="85"/>
      <c r="CL505" s="85"/>
      <c r="CM505" s="85"/>
      <c r="CN505" s="85"/>
      <c r="CO505" s="85"/>
      <c r="CP505" s="85"/>
      <c r="CQ505" s="85"/>
      <c r="CR505" s="85"/>
    </row>
    <row r="506" spans="59:96">
      <c r="BG506" s="85"/>
      <c r="BH506" s="85"/>
      <c r="BI506" s="85"/>
      <c r="BJ506" s="85"/>
      <c r="BK506" s="85"/>
      <c r="BL506" s="85"/>
      <c r="BM506" s="85"/>
      <c r="BN506" s="85"/>
      <c r="BO506" s="85"/>
      <c r="BP506" s="85"/>
      <c r="BQ506" s="85"/>
      <c r="BR506" s="85"/>
      <c r="BS506" s="85"/>
      <c r="BT506" s="85"/>
      <c r="BU506" s="85"/>
      <c r="BV506" s="85"/>
      <c r="BW506" s="85"/>
      <c r="BX506" s="85"/>
      <c r="BY506" s="85"/>
      <c r="BZ506" s="85"/>
      <c r="CA506" s="85"/>
      <c r="CB506" s="85"/>
      <c r="CC506" s="85"/>
      <c r="CD506" s="85"/>
      <c r="CE506" s="85"/>
      <c r="CF506" s="85"/>
      <c r="CG506" s="85"/>
      <c r="CH506" s="85"/>
      <c r="CI506" s="85"/>
      <c r="CJ506" s="85"/>
      <c r="CK506" s="85"/>
      <c r="CL506" s="85"/>
      <c r="CM506" s="85"/>
      <c r="CN506" s="85"/>
      <c r="CO506" s="85"/>
      <c r="CP506" s="85"/>
      <c r="CQ506" s="85"/>
      <c r="CR506" s="85"/>
    </row>
    <row r="507" spans="59:96">
      <c r="BG507" s="85"/>
      <c r="BH507" s="85"/>
      <c r="BI507" s="85"/>
      <c r="BJ507" s="85"/>
      <c r="BK507" s="85"/>
      <c r="BL507" s="85"/>
      <c r="BM507" s="85"/>
      <c r="BN507" s="85"/>
      <c r="BO507" s="85"/>
      <c r="BP507" s="85"/>
      <c r="BQ507" s="85"/>
      <c r="BR507" s="85"/>
      <c r="BS507" s="85"/>
      <c r="BT507" s="85"/>
      <c r="BU507" s="85"/>
      <c r="BV507" s="85"/>
      <c r="BW507" s="85"/>
      <c r="BX507" s="85"/>
      <c r="BY507" s="85"/>
      <c r="BZ507" s="85"/>
      <c r="CA507" s="85"/>
      <c r="CB507" s="85"/>
      <c r="CC507" s="85"/>
      <c r="CD507" s="85"/>
      <c r="CE507" s="85"/>
      <c r="CF507" s="85"/>
      <c r="CG507" s="85"/>
      <c r="CH507" s="85"/>
      <c r="CI507" s="85"/>
      <c r="CJ507" s="85"/>
      <c r="CK507" s="85"/>
      <c r="CL507" s="85"/>
      <c r="CM507" s="85"/>
      <c r="CN507" s="85"/>
      <c r="CO507" s="85"/>
      <c r="CP507" s="85"/>
      <c r="CQ507" s="85"/>
      <c r="CR507" s="85"/>
    </row>
    <row r="508" spans="59:96">
      <c r="BG508" s="85"/>
      <c r="BH508" s="85"/>
      <c r="BI508" s="85"/>
      <c r="BJ508" s="85"/>
      <c r="BK508" s="85"/>
      <c r="BL508" s="85"/>
      <c r="BM508" s="85"/>
      <c r="BN508" s="85"/>
      <c r="BO508" s="85"/>
      <c r="BP508" s="85"/>
      <c r="BQ508" s="85"/>
      <c r="BR508" s="85"/>
      <c r="BS508" s="85"/>
      <c r="BT508" s="85"/>
      <c r="BU508" s="85"/>
      <c r="BV508" s="85"/>
      <c r="BW508" s="85"/>
      <c r="BX508" s="85"/>
      <c r="BY508" s="85"/>
      <c r="BZ508" s="85"/>
      <c r="CA508" s="85"/>
      <c r="CB508" s="85"/>
      <c r="CC508" s="85"/>
      <c r="CD508" s="85"/>
      <c r="CE508" s="85"/>
      <c r="CF508" s="85"/>
      <c r="CG508" s="85"/>
      <c r="CH508" s="85"/>
      <c r="CI508" s="85"/>
      <c r="CJ508" s="85"/>
      <c r="CK508" s="85"/>
      <c r="CL508" s="85"/>
      <c r="CM508" s="85"/>
      <c r="CN508" s="85"/>
      <c r="CO508" s="85"/>
      <c r="CP508" s="85"/>
      <c r="CQ508" s="85"/>
      <c r="CR508" s="85"/>
    </row>
    <row r="509" spans="59:96">
      <c r="BG509" s="85"/>
      <c r="BH509" s="85"/>
      <c r="BI509" s="85"/>
      <c r="BJ509" s="85"/>
      <c r="BK509" s="85"/>
      <c r="BL509" s="85"/>
      <c r="BM509" s="85"/>
      <c r="BN509" s="85"/>
      <c r="BO509" s="85"/>
      <c r="BP509" s="85"/>
      <c r="BQ509" s="85"/>
      <c r="BR509" s="85"/>
      <c r="BS509" s="85"/>
      <c r="BT509" s="85"/>
      <c r="BU509" s="85"/>
      <c r="BV509" s="85"/>
      <c r="BW509" s="85"/>
      <c r="BX509" s="85"/>
      <c r="BY509" s="85"/>
      <c r="BZ509" s="85"/>
      <c r="CA509" s="85"/>
      <c r="CB509" s="85"/>
      <c r="CC509" s="85"/>
      <c r="CD509" s="85"/>
      <c r="CE509" s="85"/>
      <c r="CF509" s="85"/>
      <c r="CG509" s="85"/>
      <c r="CH509" s="85"/>
      <c r="CI509" s="85"/>
      <c r="CJ509" s="85"/>
      <c r="CK509" s="85"/>
      <c r="CL509" s="85"/>
      <c r="CM509" s="85"/>
      <c r="CN509" s="85"/>
      <c r="CO509" s="85"/>
      <c r="CP509" s="85"/>
      <c r="CQ509" s="85"/>
      <c r="CR509" s="85"/>
    </row>
    <row r="510" spans="59:96">
      <c r="BG510" s="85"/>
      <c r="BH510" s="85"/>
      <c r="BI510" s="85"/>
      <c r="BJ510" s="85"/>
      <c r="BK510" s="85"/>
      <c r="BL510" s="85"/>
      <c r="BM510" s="85"/>
      <c r="BN510" s="85"/>
      <c r="BO510" s="85"/>
      <c r="BP510" s="85"/>
      <c r="BQ510" s="85"/>
      <c r="BR510" s="85"/>
      <c r="BS510" s="85"/>
      <c r="BT510" s="85"/>
      <c r="BU510" s="85"/>
      <c r="BV510" s="85"/>
      <c r="BW510" s="85"/>
      <c r="BX510" s="85"/>
      <c r="BY510" s="85"/>
      <c r="BZ510" s="85"/>
      <c r="CA510" s="85"/>
      <c r="CB510" s="85"/>
      <c r="CC510" s="85"/>
      <c r="CD510" s="85"/>
      <c r="CE510" s="85"/>
      <c r="CF510" s="85"/>
      <c r="CG510" s="85"/>
      <c r="CH510" s="85"/>
      <c r="CI510" s="85"/>
      <c r="CJ510" s="85"/>
      <c r="CK510" s="85"/>
      <c r="CL510" s="85"/>
      <c r="CM510" s="85"/>
      <c r="CN510" s="85"/>
      <c r="CO510" s="85"/>
      <c r="CP510" s="85"/>
      <c r="CQ510" s="85"/>
      <c r="CR510" s="85"/>
    </row>
    <row r="511" spans="59:96">
      <c r="BG511" s="85"/>
      <c r="BH511" s="85"/>
      <c r="BI511" s="85"/>
      <c r="BJ511" s="85"/>
      <c r="BK511" s="85"/>
      <c r="BL511" s="85"/>
      <c r="BM511" s="85"/>
      <c r="BN511" s="85"/>
      <c r="BO511" s="85"/>
      <c r="BP511" s="85"/>
      <c r="BQ511" s="85"/>
      <c r="BR511" s="85"/>
      <c r="BS511" s="85"/>
      <c r="BT511" s="85"/>
      <c r="BU511" s="85"/>
      <c r="BV511" s="85"/>
      <c r="BW511" s="85"/>
      <c r="BX511" s="85"/>
      <c r="BY511" s="85"/>
      <c r="BZ511" s="85"/>
      <c r="CA511" s="85"/>
      <c r="CB511" s="85"/>
      <c r="CC511" s="85"/>
      <c r="CD511" s="85"/>
      <c r="CE511" s="85"/>
      <c r="CF511" s="85"/>
      <c r="CG511" s="85"/>
      <c r="CH511" s="85"/>
      <c r="CI511" s="85"/>
      <c r="CJ511" s="85"/>
      <c r="CK511" s="85"/>
      <c r="CL511" s="85"/>
      <c r="CM511" s="85"/>
      <c r="CN511" s="85"/>
      <c r="CO511" s="85"/>
      <c r="CP511" s="85"/>
      <c r="CQ511" s="85"/>
      <c r="CR511" s="85"/>
    </row>
    <row r="512" spans="59:96">
      <c r="BG512" s="85"/>
      <c r="BH512" s="85"/>
      <c r="BI512" s="85"/>
      <c r="BJ512" s="85"/>
      <c r="BK512" s="85"/>
      <c r="BL512" s="85"/>
      <c r="BM512" s="85"/>
      <c r="BN512" s="85"/>
      <c r="BO512" s="85"/>
      <c r="BP512" s="85"/>
      <c r="BQ512" s="85"/>
      <c r="BR512" s="85"/>
      <c r="BS512" s="85"/>
      <c r="BT512" s="85"/>
      <c r="BU512" s="85"/>
      <c r="BV512" s="85"/>
      <c r="BW512" s="85"/>
      <c r="BX512" s="85"/>
      <c r="BY512" s="85"/>
      <c r="BZ512" s="85"/>
      <c r="CA512" s="85"/>
      <c r="CB512" s="85"/>
      <c r="CC512" s="85"/>
      <c r="CD512" s="85"/>
      <c r="CE512" s="85"/>
      <c r="CF512" s="85"/>
      <c r="CG512" s="85"/>
      <c r="CH512" s="85"/>
      <c r="CI512" s="85"/>
      <c r="CJ512" s="85"/>
      <c r="CK512" s="85"/>
      <c r="CL512" s="85"/>
      <c r="CM512" s="85"/>
      <c r="CN512" s="85"/>
      <c r="CO512" s="85"/>
      <c r="CP512" s="85"/>
      <c r="CQ512" s="85"/>
      <c r="CR512" s="85"/>
    </row>
    <row r="513" spans="59:96">
      <c r="BG513" s="85"/>
      <c r="BH513" s="85"/>
      <c r="BI513" s="85"/>
      <c r="BJ513" s="85"/>
      <c r="BK513" s="85"/>
      <c r="BL513" s="85"/>
      <c r="BM513" s="85"/>
      <c r="BN513" s="85"/>
      <c r="BO513" s="85"/>
      <c r="BP513" s="85"/>
      <c r="BQ513" s="85"/>
      <c r="BR513" s="85"/>
      <c r="BS513" s="85"/>
      <c r="BT513" s="85"/>
      <c r="BU513" s="85"/>
      <c r="BV513" s="85"/>
      <c r="BW513" s="85"/>
      <c r="BX513" s="85"/>
      <c r="BY513" s="85"/>
      <c r="BZ513" s="85"/>
      <c r="CA513" s="85"/>
      <c r="CB513" s="85"/>
      <c r="CC513" s="85"/>
      <c r="CD513" s="85"/>
      <c r="CE513" s="85"/>
      <c r="CF513" s="85"/>
      <c r="CG513" s="85"/>
      <c r="CH513" s="85"/>
      <c r="CI513" s="85"/>
      <c r="CJ513" s="85"/>
      <c r="CK513" s="85"/>
      <c r="CL513" s="85"/>
      <c r="CM513" s="85"/>
      <c r="CN513" s="85"/>
      <c r="CO513" s="85"/>
      <c r="CP513" s="85"/>
      <c r="CQ513" s="85"/>
      <c r="CR513" s="85"/>
    </row>
    <row r="514" spans="59:96">
      <c r="BG514" s="85"/>
      <c r="BH514" s="85"/>
      <c r="BI514" s="85"/>
      <c r="BJ514" s="85"/>
      <c r="BK514" s="85"/>
      <c r="BL514" s="85"/>
      <c r="BM514" s="85"/>
      <c r="BN514" s="85"/>
      <c r="BO514" s="85"/>
      <c r="BP514" s="85"/>
      <c r="BQ514" s="85"/>
      <c r="BR514" s="85"/>
      <c r="BS514" s="85"/>
      <c r="BT514" s="85"/>
      <c r="BU514" s="85"/>
      <c r="BV514" s="85"/>
      <c r="BW514" s="85"/>
      <c r="BX514" s="85"/>
      <c r="BY514" s="85"/>
      <c r="BZ514" s="85"/>
      <c r="CA514" s="85"/>
      <c r="CB514" s="85"/>
      <c r="CC514" s="85"/>
      <c r="CD514" s="85"/>
      <c r="CE514" s="85"/>
      <c r="CF514" s="85"/>
      <c r="CG514" s="85"/>
      <c r="CH514" s="85"/>
      <c r="CI514" s="85"/>
      <c r="CJ514" s="85"/>
      <c r="CK514" s="85"/>
      <c r="CL514" s="85"/>
      <c r="CM514" s="85"/>
      <c r="CN514" s="85"/>
      <c r="CO514" s="85"/>
      <c r="CP514" s="85"/>
      <c r="CQ514" s="85"/>
      <c r="CR514" s="85"/>
    </row>
    <row r="515" spans="59:96">
      <c r="BG515" s="85"/>
      <c r="BH515" s="85"/>
      <c r="BI515" s="85"/>
      <c r="BJ515" s="85"/>
      <c r="BK515" s="85"/>
      <c r="BL515" s="85"/>
      <c r="BM515" s="85"/>
      <c r="BN515" s="85"/>
      <c r="BO515" s="85"/>
      <c r="BP515" s="85"/>
      <c r="BQ515" s="85"/>
      <c r="BR515" s="85"/>
      <c r="BS515" s="85"/>
      <c r="BT515" s="85"/>
      <c r="BU515" s="85"/>
      <c r="BV515" s="85"/>
      <c r="BW515" s="85"/>
      <c r="BX515" s="85"/>
      <c r="BY515" s="85"/>
      <c r="BZ515" s="85"/>
      <c r="CA515" s="85"/>
      <c r="CB515" s="85"/>
      <c r="CC515" s="85"/>
      <c r="CD515" s="85"/>
      <c r="CE515" s="85"/>
      <c r="CF515" s="85"/>
      <c r="CG515" s="85"/>
      <c r="CH515" s="85"/>
      <c r="CI515" s="85"/>
      <c r="CJ515" s="85"/>
      <c r="CK515" s="85"/>
      <c r="CL515" s="85"/>
      <c r="CM515" s="85"/>
      <c r="CN515" s="85"/>
      <c r="CO515" s="85"/>
      <c r="CP515" s="85"/>
      <c r="CQ515" s="85"/>
      <c r="CR515" s="85"/>
    </row>
    <row r="516" spans="59:96">
      <c r="BG516" s="85"/>
      <c r="BH516" s="85"/>
      <c r="BI516" s="85"/>
      <c r="BJ516" s="85"/>
      <c r="BK516" s="85"/>
      <c r="BL516" s="85"/>
      <c r="BM516" s="85"/>
      <c r="BN516" s="85"/>
      <c r="BO516" s="85"/>
      <c r="BP516" s="85"/>
      <c r="BQ516" s="85"/>
      <c r="BR516" s="85"/>
      <c r="BS516" s="85"/>
      <c r="BT516" s="85"/>
      <c r="BU516" s="85"/>
      <c r="BV516" s="85"/>
      <c r="BW516" s="85"/>
      <c r="BX516" s="85"/>
      <c r="BY516" s="85"/>
      <c r="BZ516" s="85"/>
      <c r="CA516" s="85"/>
      <c r="CB516" s="85"/>
      <c r="CC516" s="85"/>
      <c r="CD516" s="85"/>
      <c r="CE516" s="85"/>
      <c r="CF516" s="85"/>
      <c r="CG516" s="85"/>
      <c r="CH516" s="85"/>
      <c r="CI516" s="85"/>
      <c r="CJ516" s="85"/>
      <c r="CK516" s="85"/>
      <c r="CL516" s="85"/>
      <c r="CM516" s="85"/>
      <c r="CN516" s="85"/>
      <c r="CO516" s="85"/>
      <c r="CP516" s="85"/>
      <c r="CQ516" s="85"/>
      <c r="CR516" s="85"/>
    </row>
    <row r="517" spans="59:96">
      <c r="BG517" s="85"/>
      <c r="BH517" s="85"/>
      <c r="BI517" s="85"/>
      <c r="BJ517" s="85"/>
      <c r="BK517" s="85"/>
      <c r="BL517" s="85"/>
      <c r="BM517" s="85"/>
      <c r="BN517" s="85"/>
      <c r="BO517" s="85"/>
      <c r="BP517" s="85"/>
      <c r="BQ517" s="85"/>
      <c r="BR517" s="85"/>
      <c r="BS517" s="85"/>
      <c r="BT517" s="85"/>
      <c r="BU517" s="85"/>
      <c r="BV517" s="85"/>
      <c r="BW517" s="85"/>
      <c r="BX517" s="85"/>
      <c r="BY517" s="85"/>
      <c r="BZ517" s="85"/>
      <c r="CA517" s="85"/>
      <c r="CB517" s="85"/>
      <c r="CC517" s="85"/>
      <c r="CD517" s="85"/>
      <c r="CE517" s="85"/>
      <c r="CF517" s="85"/>
      <c r="CG517" s="85"/>
      <c r="CH517" s="85"/>
      <c r="CI517" s="85"/>
      <c r="CJ517" s="85"/>
      <c r="CK517" s="85"/>
      <c r="CL517" s="85"/>
      <c r="CM517" s="85"/>
      <c r="CN517" s="85"/>
      <c r="CO517" s="85"/>
      <c r="CP517" s="85"/>
      <c r="CQ517" s="85"/>
      <c r="CR517" s="85"/>
    </row>
    <row r="518" spans="59:96">
      <c r="BG518" s="85"/>
      <c r="BH518" s="85"/>
      <c r="BI518" s="85"/>
      <c r="BJ518" s="85"/>
      <c r="BK518" s="85"/>
      <c r="BL518" s="85"/>
      <c r="BM518" s="85"/>
      <c r="BN518" s="85"/>
      <c r="BO518" s="85"/>
      <c r="BP518" s="85"/>
      <c r="BQ518" s="85"/>
      <c r="BR518" s="85"/>
      <c r="BS518" s="85"/>
      <c r="BT518" s="85"/>
      <c r="BU518" s="85"/>
      <c r="BV518" s="85"/>
      <c r="BW518" s="85"/>
      <c r="BX518" s="85"/>
      <c r="BY518" s="85"/>
      <c r="BZ518" s="85"/>
      <c r="CA518" s="85"/>
      <c r="CB518" s="85"/>
      <c r="CC518" s="85"/>
      <c r="CD518" s="85"/>
      <c r="CE518" s="85"/>
      <c r="CF518" s="85"/>
      <c r="CG518" s="85"/>
      <c r="CH518" s="85"/>
      <c r="CI518" s="85"/>
      <c r="CJ518" s="85"/>
      <c r="CK518" s="85"/>
      <c r="CL518" s="85"/>
      <c r="CM518" s="85"/>
      <c r="CN518" s="85"/>
      <c r="CO518" s="85"/>
      <c r="CP518" s="85"/>
      <c r="CQ518" s="85"/>
      <c r="CR518" s="85"/>
    </row>
    <row r="519" spans="59:96">
      <c r="BG519" s="85"/>
      <c r="BH519" s="85"/>
      <c r="BI519" s="85"/>
      <c r="BJ519" s="85"/>
      <c r="BK519" s="85"/>
      <c r="BL519" s="85"/>
      <c r="BM519" s="85"/>
      <c r="BN519" s="85"/>
      <c r="BO519" s="85"/>
      <c r="BP519" s="85"/>
      <c r="BQ519" s="85"/>
      <c r="BR519" s="85"/>
      <c r="BS519" s="85"/>
      <c r="BT519" s="85"/>
      <c r="BU519" s="85"/>
      <c r="BV519" s="85"/>
      <c r="BW519" s="85"/>
      <c r="BX519" s="85"/>
      <c r="BY519" s="85"/>
      <c r="BZ519" s="85"/>
      <c r="CA519" s="85"/>
      <c r="CB519" s="85"/>
      <c r="CC519" s="85"/>
      <c r="CD519" s="85"/>
      <c r="CE519" s="85"/>
      <c r="CF519" s="85"/>
      <c r="CG519" s="85"/>
      <c r="CH519" s="85"/>
      <c r="CI519" s="85"/>
      <c r="CJ519" s="85"/>
      <c r="CK519" s="85"/>
      <c r="CL519" s="85"/>
      <c r="CM519" s="85"/>
      <c r="CN519" s="85"/>
      <c r="CO519" s="85"/>
      <c r="CP519" s="85"/>
      <c r="CQ519" s="85"/>
      <c r="CR519" s="85"/>
    </row>
    <row r="520" spans="59:96">
      <c r="BG520" s="85"/>
      <c r="BH520" s="85"/>
      <c r="BI520" s="85"/>
      <c r="BJ520" s="85"/>
      <c r="BK520" s="85"/>
      <c r="BL520" s="85"/>
      <c r="BM520" s="85"/>
      <c r="BN520" s="85"/>
      <c r="BO520" s="85"/>
      <c r="BP520" s="85"/>
      <c r="BQ520" s="85"/>
      <c r="BR520" s="85"/>
      <c r="BS520" s="85"/>
      <c r="BT520" s="85"/>
      <c r="BU520" s="85"/>
      <c r="BV520" s="85"/>
      <c r="BW520" s="85"/>
      <c r="BX520" s="85"/>
      <c r="BY520" s="85"/>
      <c r="BZ520" s="85"/>
      <c r="CA520" s="85"/>
      <c r="CB520" s="85"/>
      <c r="CC520" s="85"/>
      <c r="CD520" s="85"/>
      <c r="CE520" s="85"/>
      <c r="CF520" s="85"/>
      <c r="CG520" s="85"/>
      <c r="CH520" s="85"/>
      <c r="CI520" s="85"/>
      <c r="CJ520" s="85"/>
      <c r="CK520" s="85"/>
      <c r="CL520" s="85"/>
      <c r="CM520" s="85"/>
      <c r="CN520" s="85"/>
      <c r="CO520" s="85"/>
      <c r="CP520" s="85"/>
      <c r="CQ520" s="85"/>
      <c r="CR520" s="85"/>
    </row>
    <row r="521" spans="59:96">
      <c r="BG521" s="85"/>
      <c r="BH521" s="85"/>
      <c r="BI521" s="85"/>
      <c r="BJ521" s="85"/>
      <c r="BK521" s="85"/>
      <c r="BL521" s="85"/>
      <c r="BM521" s="85"/>
      <c r="BN521" s="85"/>
      <c r="BO521" s="85"/>
      <c r="BP521" s="85"/>
      <c r="BQ521" s="85"/>
      <c r="BR521" s="85"/>
      <c r="BS521" s="85"/>
      <c r="BT521" s="85"/>
      <c r="BU521" s="85"/>
      <c r="BV521" s="85"/>
      <c r="BW521" s="85"/>
      <c r="BX521" s="85"/>
      <c r="BY521" s="85"/>
      <c r="BZ521" s="85"/>
      <c r="CA521" s="85"/>
      <c r="CB521" s="85"/>
      <c r="CC521" s="85"/>
      <c r="CD521" s="85"/>
      <c r="CE521" s="85"/>
      <c r="CF521" s="85"/>
      <c r="CG521" s="85"/>
      <c r="CH521" s="85"/>
      <c r="CI521" s="85"/>
      <c r="CJ521" s="85"/>
      <c r="CK521" s="85"/>
      <c r="CL521" s="85"/>
      <c r="CM521" s="85"/>
      <c r="CN521" s="85"/>
      <c r="CO521" s="85"/>
      <c r="CP521" s="85"/>
      <c r="CQ521" s="85"/>
      <c r="CR521" s="85"/>
    </row>
    <row r="522" spans="59:96">
      <c r="BG522" s="85"/>
      <c r="BH522" s="85"/>
      <c r="BI522" s="85"/>
      <c r="BJ522" s="85"/>
      <c r="BK522" s="85"/>
      <c r="BL522" s="85"/>
      <c r="BM522" s="85"/>
      <c r="BN522" s="85"/>
      <c r="BO522" s="85"/>
      <c r="BP522" s="85"/>
      <c r="BQ522" s="85"/>
      <c r="BR522" s="85"/>
      <c r="BS522" s="85"/>
      <c r="BT522" s="85"/>
      <c r="BU522" s="85"/>
      <c r="BV522" s="85"/>
      <c r="BW522" s="85"/>
      <c r="BX522" s="85"/>
      <c r="BY522" s="85"/>
      <c r="BZ522" s="85"/>
      <c r="CA522" s="85"/>
      <c r="CB522" s="85"/>
      <c r="CC522" s="85"/>
      <c r="CD522" s="85"/>
      <c r="CE522" s="85"/>
      <c r="CF522" s="85"/>
      <c r="CG522" s="85"/>
      <c r="CH522" s="85"/>
      <c r="CI522" s="85"/>
      <c r="CJ522" s="85"/>
      <c r="CK522" s="85"/>
      <c r="CL522" s="85"/>
      <c r="CM522" s="85"/>
      <c r="CN522" s="85"/>
      <c r="CO522" s="85"/>
      <c r="CP522" s="85"/>
      <c r="CQ522" s="85"/>
      <c r="CR522" s="85"/>
    </row>
    <row r="523" spans="59:96">
      <c r="BG523" s="85"/>
      <c r="BH523" s="85"/>
      <c r="BI523" s="85"/>
      <c r="BJ523" s="85"/>
      <c r="BK523" s="85"/>
      <c r="BL523" s="85"/>
      <c r="BM523" s="85"/>
      <c r="BN523" s="85"/>
      <c r="BO523" s="85"/>
      <c r="BP523" s="85"/>
      <c r="BQ523" s="85"/>
      <c r="BR523" s="85"/>
      <c r="BS523" s="85"/>
      <c r="BT523" s="85"/>
      <c r="BU523" s="85"/>
      <c r="BV523" s="85"/>
      <c r="BW523" s="85"/>
      <c r="BX523" s="85"/>
      <c r="BY523" s="85"/>
      <c r="BZ523" s="85"/>
      <c r="CA523" s="85"/>
      <c r="CB523" s="85"/>
      <c r="CC523" s="85"/>
      <c r="CD523" s="85"/>
      <c r="CE523" s="85"/>
      <c r="CF523" s="85"/>
      <c r="CG523" s="85"/>
      <c r="CH523" s="85"/>
      <c r="CI523" s="85"/>
      <c r="CJ523" s="85"/>
      <c r="CK523" s="85"/>
      <c r="CL523" s="85"/>
      <c r="CM523" s="85"/>
      <c r="CN523" s="85"/>
      <c r="CO523" s="85"/>
      <c r="CP523" s="85"/>
      <c r="CQ523" s="85"/>
      <c r="CR523" s="85"/>
    </row>
    <row r="524" spans="59:96">
      <c r="BG524" s="85"/>
      <c r="BH524" s="85"/>
      <c r="BI524" s="85"/>
      <c r="BJ524" s="85"/>
      <c r="BK524" s="85"/>
      <c r="BL524" s="85"/>
      <c r="BM524" s="85"/>
      <c r="BN524" s="85"/>
      <c r="BO524" s="85"/>
      <c r="BP524" s="85"/>
      <c r="BQ524" s="85"/>
      <c r="BR524" s="85"/>
      <c r="BS524" s="85"/>
      <c r="BT524" s="85"/>
      <c r="BU524" s="85"/>
      <c r="BV524" s="85"/>
      <c r="BW524" s="85"/>
      <c r="BX524" s="85"/>
      <c r="BY524" s="85"/>
      <c r="BZ524" s="85"/>
      <c r="CA524" s="85"/>
      <c r="CB524" s="85"/>
      <c r="CC524" s="85"/>
      <c r="CD524" s="85"/>
      <c r="CE524" s="85"/>
      <c r="CF524" s="85"/>
      <c r="CG524" s="85"/>
      <c r="CH524" s="85"/>
      <c r="CI524" s="85"/>
      <c r="CJ524" s="85"/>
      <c r="CK524" s="85"/>
      <c r="CL524" s="85"/>
      <c r="CM524" s="85"/>
      <c r="CN524" s="85"/>
      <c r="CO524" s="85"/>
      <c r="CP524" s="85"/>
      <c r="CQ524" s="85"/>
      <c r="CR524" s="85"/>
    </row>
    <row r="525" spans="59:96">
      <c r="BG525" s="85"/>
      <c r="BH525" s="85"/>
      <c r="BI525" s="85"/>
      <c r="BJ525" s="85"/>
      <c r="BK525" s="85"/>
      <c r="BL525" s="85"/>
      <c r="BM525" s="85"/>
      <c r="BN525" s="85"/>
      <c r="BO525" s="85"/>
      <c r="BP525" s="85"/>
      <c r="BQ525" s="85"/>
      <c r="BR525" s="85"/>
      <c r="BS525" s="85"/>
      <c r="BT525" s="85"/>
      <c r="BU525" s="85"/>
      <c r="BV525" s="85"/>
      <c r="BW525" s="85"/>
      <c r="BX525" s="85"/>
      <c r="BY525" s="85"/>
      <c r="BZ525" s="85"/>
      <c r="CA525" s="85"/>
      <c r="CB525" s="85"/>
      <c r="CC525" s="85"/>
      <c r="CD525" s="85"/>
      <c r="CE525" s="85"/>
      <c r="CF525" s="85"/>
      <c r="CG525" s="85"/>
      <c r="CH525" s="85"/>
      <c r="CI525" s="85"/>
      <c r="CJ525" s="85"/>
      <c r="CK525" s="85"/>
      <c r="CL525" s="85"/>
      <c r="CM525" s="85"/>
      <c r="CN525" s="85"/>
      <c r="CO525" s="85"/>
      <c r="CP525" s="85"/>
      <c r="CQ525" s="85"/>
      <c r="CR525" s="85"/>
    </row>
    <row r="526" spans="59:96">
      <c r="BG526" s="85"/>
      <c r="BH526" s="85"/>
      <c r="BI526" s="85"/>
      <c r="BJ526" s="85"/>
      <c r="BK526" s="85"/>
      <c r="BL526" s="85"/>
      <c r="BM526" s="85"/>
      <c r="BN526" s="85"/>
      <c r="BO526" s="85"/>
      <c r="BP526" s="85"/>
      <c r="BQ526" s="85"/>
      <c r="BR526" s="85"/>
      <c r="BS526" s="85"/>
      <c r="BT526" s="85"/>
      <c r="BU526" s="85"/>
      <c r="BV526" s="85"/>
      <c r="BW526" s="85"/>
      <c r="BX526" s="85"/>
      <c r="BY526" s="85"/>
      <c r="BZ526" s="85"/>
      <c r="CA526" s="85"/>
      <c r="CB526" s="85"/>
      <c r="CC526" s="85"/>
      <c r="CD526" s="85"/>
      <c r="CE526" s="85"/>
      <c r="CF526" s="85"/>
      <c r="CG526" s="85"/>
      <c r="CH526" s="85"/>
      <c r="CI526" s="85"/>
      <c r="CJ526" s="85"/>
      <c r="CK526" s="85"/>
      <c r="CL526" s="85"/>
      <c r="CM526" s="85"/>
      <c r="CN526" s="85"/>
      <c r="CO526" s="85"/>
      <c r="CP526" s="85"/>
      <c r="CQ526" s="85"/>
      <c r="CR526" s="85"/>
    </row>
    <row r="527" spans="59:96">
      <c r="BG527" s="85"/>
      <c r="BH527" s="85"/>
      <c r="BI527" s="85"/>
      <c r="BJ527" s="85"/>
      <c r="BK527" s="85"/>
      <c r="BL527" s="85"/>
      <c r="BM527" s="85"/>
      <c r="BN527" s="85"/>
      <c r="BO527" s="85"/>
      <c r="BP527" s="85"/>
      <c r="BQ527" s="85"/>
      <c r="BR527" s="85"/>
      <c r="BS527" s="85"/>
      <c r="BT527" s="85"/>
      <c r="BU527" s="85"/>
      <c r="BV527" s="85"/>
      <c r="BW527" s="85"/>
      <c r="BX527" s="85"/>
      <c r="BY527" s="85"/>
      <c r="BZ527" s="85"/>
      <c r="CA527" s="85"/>
      <c r="CB527" s="85"/>
      <c r="CC527" s="85"/>
      <c r="CD527" s="85"/>
      <c r="CE527" s="85"/>
      <c r="CF527" s="85"/>
      <c r="CG527" s="85"/>
      <c r="CH527" s="85"/>
      <c r="CI527" s="85"/>
      <c r="CJ527" s="85"/>
      <c r="CK527" s="85"/>
      <c r="CL527" s="85"/>
      <c r="CM527" s="85"/>
      <c r="CN527" s="85"/>
      <c r="CO527" s="85"/>
      <c r="CP527" s="85"/>
      <c r="CQ527" s="85"/>
      <c r="CR527" s="85"/>
    </row>
    <row r="528" spans="59:96">
      <c r="BG528" s="85"/>
      <c r="BH528" s="85"/>
      <c r="BI528" s="85"/>
      <c r="BJ528" s="85"/>
      <c r="BK528" s="85"/>
      <c r="BL528" s="85"/>
      <c r="BM528" s="85"/>
      <c r="BN528" s="85"/>
      <c r="BO528" s="85"/>
      <c r="BP528" s="85"/>
      <c r="BQ528" s="85"/>
      <c r="BR528" s="85"/>
      <c r="BS528" s="85"/>
      <c r="BT528" s="85"/>
      <c r="BU528" s="85"/>
      <c r="BV528" s="85"/>
      <c r="BW528" s="85"/>
      <c r="BX528" s="85"/>
      <c r="BY528" s="85"/>
      <c r="BZ528" s="85"/>
      <c r="CA528" s="85"/>
      <c r="CB528" s="85"/>
      <c r="CC528" s="85"/>
      <c r="CD528" s="85"/>
      <c r="CE528" s="85"/>
      <c r="CF528" s="85"/>
      <c r="CG528" s="85"/>
      <c r="CH528" s="85"/>
      <c r="CI528" s="85"/>
      <c r="CJ528" s="85"/>
      <c r="CK528" s="85"/>
      <c r="CL528" s="85"/>
      <c r="CM528" s="85"/>
      <c r="CN528" s="85"/>
      <c r="CO528" s="85"/>
      <c r="CP528" s="85"/>
      <c r="CQ528" s="85"/>
      <c r="CR528" s="85"/>
    </row>
    <row r="529" spans="59:96">
      <c r="BG529" s="85"/>
      <c r="BH529" s="85"/>
      <c r="BI529" s="85"/>
      <c r="BJ529" s="85"/>
      <c r="BK529" s="85"/>
      <c r="BL529" s="85"/>
      <c r="BM529" s="85"/>
      <c r="BN529" s="85"/>
      <c r="BO529" s="85"/>
      <c r="BP529" s="85"/>
      <c r="BQ529" s="85"/>
      <c r="BR529" s="85"/>
      <c r="BS529" s="85"/>
      <c r="BT529" s="85"/>
      <c r="BU529" s="85"/>
      <c r="BV529" s="85"/>
      <c r="BW529" s="85"/>
      <c r="BX529" s="85"/>
      <c r="BY529" s="85"/>
      <c r="BZ529" s="85"/>
      <c r="CA529" s="85"/>
      <c r="CB529" s="85"/>
      <c r="CC529" s="85"/>
      <c r="CD529" s="85"/>
      <c r="CE529" s="85"/>
      <c r="CF529" s="85"/>
      <c r="CG529" s="85"/>
      <c r="CH529" s="85"/>
      <c r="CI529" s="85"/>
      <c r="CJ529" s="85"/>
      <c r="CK529" s="85"/>
      <c r="CL529" s="85"/>
      <c r="CM529" s="85"/>
      <c r="CN529" s="85"/>
      <c r="CO529" s="85"/>
      <c r="CP529" s="85"/>
      <c r="CQ529" s="85"/>
      <c r="CR529" s="85"/>
    </row>
    <row r="530" spans="59:96">
      <c r="BG530" s="85"/>
      <c r="BH530" s="85"/>
      <c r="BI530" s="85"/>
      <c r="BJ530" s="85"/>
      <c r="BK530" s="85"/>
      <c r="BL530" s="85"/>
      <c r="BM530" s="85"/>
      <c r="BN530" s="85"/>
      <c r="BO530" s="85"/>
      <c r="BP530" s="85"/>
      <c r="BQ530" s="85"/>
      <c r="BR530" s="85"/>
      <c r="BS530" s="85"/>
      <c r="BT530" s="85"/>
      <c r="BU530" s="85"/>
      <c r="BV530" s="85"/>
      <c r="BW530" s="85"/>
      <c r="BX530" s="85"/>
      <c r="BY530" s="85"/>
      <c r="BZ530" s="85"/>
      <c r="CA530" s="85"/>
      <c r="CB530" s="85"/>
      <c r="CC530" s="85"/>
      <c r="CD530" s="85"/>
      <c r="CE530" s="85"/>
      <c r="CF530" s="85"/>
      <c r="CG530" s="85"/>
      <c r="CH530" s="85"/>
      <c r="CI530" s="85"/>
      <c r="CJ530" s="85"/>
      <c r="CK530" s="85"/>
      <c r="CL530" s="85"/>
      <c r="CM530" s="85"/>
      <c r="CN530" s="85"/>
      <c r="CO530" s="85"/>
      <c r="CP530" s="85"/>
      <c r="CQ530" s="85"/>
      <c r="CR530" s="85"/>
    </row>
    <row r="531" spans="59:96">
      <c r="BG531" s="85"/>
      <c r="BH531" s="85"/>
      <c r="BI531" s="85"/>
      <c r="BJ531" s="85"/>
      <c r="BK531" s="85"/>
      <c r="BL531" s="85"/>
      <c r="BM531" s="85"/>
      <c r="BN531" s="85"/>
      <c r="BO531" s="85"/>
      <c r="BP531" s="85"/>
      <c r="BQ531" s="85"/>
      <c r="BR531" s="85"/>
      <c r="BS531" s="85"/>
      <c r="BT531" s="85"/>
      <c r="BU531" s="85"/>
      <c r="BV531" s="85"/>
      <c r="BW531" s="85"/>
      <c r="BX531" s="85"/>
      <c r="BY531" s="85"/>
      <c r="BZ531" s="85"/>
      <c r="CA531" s="85"/>
      <c r="CB531" s="85"/>
      <c r="CC531" s="85"/>
      <c r="CD531" s="85"/>
      <c r="CE531" s="85"/>
      <c r="CF531" s="85"/>
      <c r="CG531" s="85"/>
      <c r="CH531" s="85"/>
      <c r="CI531" s="85"/>
      <c r="CJ531" s="85"/>
      <c r="CK531" s="85"/>
      <c r="CL531" s="85"/>
      <c r="CM531" s="85"/>
      <c r="CN531" s="85"/>
      <c r="CO531" s="85"/>
      <c r="CP531" s="85"/>
      <c r="CQ531" s="85"/>
      <c r="CR531" s="85"/>
    </row>
    <row r="532" spans="59:96">
      <c r="BG532" s="85"/>
      <c r="BH532" s="85"/>
      <c r="BI532" s="85"/>
      <c r="BJ532" s="85"/>
      <c r="BK532" s="85"/>
      <c r="BL532" s="85"/>
      <c r="BM532" s="85"/>
      <c r="BN532" s="85"/>
      <c r="BO532" s="85"/>
      <c r="BP532" s="85"/>
      <c r="BQ532" s="85"/>
      <c r="BR532" s="85"/>
      <c r="BS532" s="85"/>
      <c r="BT532" s="85"/>
      <c r="BU532" s="85"/>
      <c r="BV532" s="85"/>
      <c r="BW532" s="85"/>
      <c r="BX532" s="85"/>
      <c r="BY532" s="85"/>
      <c r="BZ532" s="85"/>
      <c r="CA532" s="85"/>
      <c r="CB532" s="85"/>
      <c r="CC532" s="85"/>
      <c r="CD532" s="85"/>
      <c r="CE532" s="85"/>
      <c r="CF532" s="85"/>
      <c r="CG532" s="85"/>
      <c r="CH532" s="85"/>
      <c r="CI532" s="85"/>
      <c r="CJ532" s="85"/>
      <c r="CK532" s="85"/>
      <c r="CL532" s="85"/>
      <c r="CM532" s="85"/>
      <c r="CN532" s="85"/>
      <c r="CO532" s="85"/>
      <c r="CP532" s="85"/>
      <c r="CQ532" s="85"/>
      <c r="CR532" s="85"/>
    </row>
    <row r="533" spans="59:96">
      <c r="BG533" s="85"/>
      <c r="BH533" s="85"/>
      <c r="BI533" s="85"/>
      <c r="BJ533" s="85"/>
      <c r="BK533" s="85"/>
      <c r="BL533" s="85"/>
      <c r="BM533" s="85"/>
      <c r="BN533" s="85"/>
      <c r="BO533" s="85"/>
      <c r="BP533" s="85"/>
      <c r="BQ533" s="85"/>
      <c r="BR533" s="85"/>
      <c r="BS533" s="85"/>
      <c r="BT533" s="85"/>
      <c r="BU533" s="85"/>
      <c r="BV533" s="85"/>
      <c r="BW533" s="85"/>
      <c r="BX533" s="85"/>
      <c r="BY533" s="85"/>
      <c r="BZ533" s="85"/>
      <c r="CA533" s="85"/>
      <c r="CB533" s="85"/>
      <c r="CC533" s="85"/>
      <c r="CD533" s="85"/>
      <c r="CE533" s="85"/>
      <c r="CF533" s="85"/>
      <c r="CG533" s="85"/>
      <c r="CH533" s="85"/>
      <c r="CI533" s="85"/>
      <c r="CJ533" s="85"/>
      <c r="CK533" s="85"/>
      <c r="CL533" s="85"/>
      <c r="CM533" s="85"/>
      <c r="CN533" s="85"/>
      <c r="CO533" s="85"/>
      <c r="CP533" s="85"/>
      <c r="CQ533" s="85"/>
      <c r="CR533" s="85"/>
    </row>
    <row r="534" spans="59:96">
      <c r="BG534" s="85"/>
      <c r="BH534" s="85"/>
      <c r="BI534" s="85"/>
      <c r="BJ534" s="85"/>
      <c r="BK534" s="85"/>
      <c r="BL534" s="85"/>
      <c r="BM534" s="85"/>
      <c r="BN534" s="85"/>
      <c r="BO534" s="85"/>
      <c r="BP534" s="85"/>
      <c r="BQ534" s="85"/>
      <c r="BR534" s="85"/>
      <c r="BS534" s="85"/>
      <c r="BT534" s="85"/>
      <c r="BU534" s="85"/>
      <c r="BV534" s="85"/>
      <c r="BW534" s="85"/>
      <c r="BX534" s="85"/>
      <c r="BY534" s="85"/>
      <c r="BZ534" s="85"/>
      <c r="CA534" s="85"/>
      <c r="CB534" s="85"/>
      <c r="CC534" s="85"/>
      <c r="CD534" s="85"/>
      <c r="CE534" s="85"/>
      <c r="CF534" s="85"/>
      <c r="CG534" s="85"/>
      <c r="CH534" s="85"/>
      <c r="CI534" s="85"/>
      <c r="CJ534" s="85"/>
      <c r="CK534" s="85"/>
      <c r="CL534" s="85"/>
      <c r="CM534" s="85"/>
      <c r="CN534" s="85"/>
      <c r="CO534" s="85"/>
      <c r="CP534" s="85"/>
      <c r="CQ534" s="85"/>
      <c r="CR534" s="85"/>
    </row>
    <row r="535" spans="59:96">
      <c r="BG535" s="85"/>
      <c r="BH535" s="85"/>
      <c r="BI535" s="85"/>
      <c r="BJ535" s="85"/>
      <c r="BK535" s="85"/>
      <c r="BL535" s="85"/>
      <c r="BM535" s="85"/>
      <c r="BN535" s="85"/>
      <c r="BO535" s="85"/>
      <c r="BP535" s="85"/>
      <c r="BQ535" s="85"/>
      <c r="BR535" s="85"/>
      <c r="BS535" s="85"/>
      <c r="BT535" s="85"/>
      <c r="BU535" s="85"/>
      <c r="BV535" s="85"/>
      <c r="BW535" s="85"/>
      <c r="BX535" s="85"/>
      <c r="BY535" s="85"/>
      <c r="BZ535" s="85"/>
      <c r="CA535" s="85"/>
      <c r="CB535" s="85"/>
      <c r="CC535" s="85"/>
      <c r="CD535" s="85"/>
      <c r="CE535" s="85"/>
      <c r="CF535" s="85"/>
      <c r="CG535" s="85"/>
      <c r="CH535" s="85"/>
      <c r="CI535" s="85"/>
      <c r="CJ535" s="85"/>
      <c r="CK535" s="85"/>
      <c r="CL535" s="85"/>
      <c r="CM535" s="85"/>
      <c r="CN535" s="85"/>
      <c r="CO535" s="85"/>
      <c r="CP535" s="85"/>
      <c r="CQ535" s="85"/>
      <c r="CR535" s="85"/>
    </row>
    <row r="536" spans="59:96">
      <c r="BG536" s="85"/>
      <c r="BH536" s="85"/>
      <c r="BI536" s="85"/>
      <c r="BJ536" s="85"/>
      <c r="BK536" s="85"/>
      <c r="BL536" s="85"/>
      <c r="BM536" s="85"/>
      <c r="BN536" s="85"/>
      <c r="BO536" s="85"/>
      <c r="BP536" s="85"/>
      <c r="BQ536" s="85"/>
      <c r="BR536" s="85"/>
      <c r="BS536" s="85"/>
      <c r="BT536" s="85"/>
      <c r="BU536" s="85"/>
      <c r="BV536" s="85"/>
      <c r="BW536" s="85"/>
      <c r="BX536" s="85"/>
      <c r="BY536" s="85"/>
      <c r="BZ536" s="85"/>
      <c r="CA536" s="85"/>
      <c r="CB536" s="85"/>
      <c r="CC536" s="85"/>
      <c r="CD536" s="85"/>
      <c r="CE536" s="85"/>
      <c r="CF536" s="85"/>
      <c r="CG536" s="85"/>
      <c r="CH536" s="85"/>
      <c r="CI536" s="85"/>
      <c r="CJ536" s="85"/>
      <c r="CK536" s="85"/>
      <c r="CL536" s="85"/>
      <c r="CM536" s="85"/>
      <c r="CN536" s="85"/>
      <c r="CO536" s="85"/>
      <c r="CP536" s="85"/>
      <c r="CQ536" s="85"/>
      <c r="CR536" s="85"/>
    </row>
    <row r="537" spans="59:96">
      <c r="BG537" s="85"/>
      <c r="BH537" s="85"/>
      <c r="BI537" s="85"/>
      <c r="BJ537" s="85"/>
      <c r="BK537" s="85"/>
      <c r="BL537" s="85"/>
      <c r="BM537" s="85"/>
      <c r="BN537" s="85"/>
      <c r="BO537" s="85"/>
      <c r="BP537" s="85"/>
      <c r="BQ537" s="85"/>
      <c r="BR537" s="85"/>
      <c r="BS537" s="85"/>
      <c r="BT537" s="85"/>
      <c r="BU537" s="85"/>
      <c r="BV537" s="85"/>
      <c r="BW537" s="85"/>
      <c r="BX537" s="85"/>
      <c r="BY537" s="85"/>
      <c r="BZ537" s="85"/>
      <c r="CA537" s="85"/>
      <c r="CB537" s="85"/>
      <c r="CC537" s="85"/>
      <c r="CD537" s="85"/>
      <c r="CE537" s="85"/>
      <c r="CF537" s="85"/>
      <c r="CG537" s="85"/>
      <c r="CH537" s="85"/>
      <c r="CI537" s="85"/>
      <c r="CJ537" s="85"/>
      <c r="CK537" s="85"/>
      <c r="CL537" s="85"/>
      <c r="CM537" s="85"/>
      <c r="CN537" s="85"/>
      <c r="CO537" s="85"/>
      <c r="CP537" s="85"/>
      <c r="CQ537" s="85"/>
      <c r="CR537" s="85"/>
    </row>
    <row r="538" spans="59:96">
      <c r="BG538" s="85"/>
      <c r="BH538" s="85"/>
      <c r="BI538" s="85"/>
      <c r="BJ538" s="85"/>
      <c r="BK538" s="85"/>
      <c r="BL538" s="85"/>
      <c r="BM538" s="85"/>
      <c r="BN538" s="85"/>
      <c r="BO538" s="85"/>
      <c r="BP538" s="85"/>
      <c r="BQ538" s="85"/>
      <c r="BR538" s="85"/>
      <c r="BS538" s="85"/>
      <c r="BT538" s="85"/>
      <c r="BU538" s="85"/>
      <c r="BV538" s="85"/>
      <c r="BW538" s="85"/>
      <c r="BX538" s="85"/>
      <c r="BY538" s="85"/>
      <c r="BZ538" s="85"/>
      <c r="CA538" s="85"/>
      <c r="CB538" s="85"/>
      <c r="CC538" s="85"/>
      <c r="CD538" s="85"/>
      <c r="CE538" s="85"/>
      <c r="CF538" s="85"/>
      <c r="CG538" s="85"/>
      <c r="CH538" s="85"/>
      <c r="CI538" s="85"/>
      <c r="CJ538" s="85"/>
      <c r="CK538" s="85"/>
      <c r="CL538" s="85"/>
      <c r="CM538" s="85"/>
      <c r="CN538" s="85"/>
      <c r="CO538" s="85"/>
      <c r="CP538" s="85"/>
      <c r="CQ538" s="85"/>
      <c r="CR538" s="85"/>
    </row>
    <row r="539" spans="59:96">
      <c r="BG539" s="85"/>
      <c r="BH539" s="85"/>
      <c r="BI539" s="85"/>
      <c r="BJ539" s="85"/>
      <c r="BK539" s="85"/>
      <c r="BL539" s="85"/>
      <c r="BM539" s="85"/>
      <c r="BN539" s="85"/>
      <c r="BO539" s="85"/>
      <c r="BP539" s="85"/>
      <c r="BQ539" s="85"/>
      <c r="BR539" s="85"/>
      <c r="BS539" s="85"/>
      <c r="BT539" s="85"/>
      <c r="BU539" s="85"/>
      <c r="BV539" s="85"/>
      <c r="BW539" s="85"/>
      <c r="BX539" s="85"/>
      <c r="BY539" s="85"/>
      <c r="BZ539" s="85"/>
      <c r="CA539" s="85"/>
      <c r="CB539" s="85"/>
      <c r="CC539" s="85"/>
      <c r="CD539" s="85"/>
      <c r="CE539" s="85"/>
      <c r="CF539" s="85"/>
      <c r="CG539" s="85"/>
      <c r="CH539" s="85"/>
      <c r="CI539" s="85"/>
      <c r="CJ539" s="85"/>
      <c r="CK539" s="85"/>
      <c r="CL539" s="85"/>
      <c r="CM539" s="85"/>
      <c r="CN539" s="85"/>
      <c r="CO539" s="85"/>
      <c r="CP539" s="85"/>
      <c r="CQ539" s="85"/>
      <c r="CR539" s="85"/>
    </row>
    <row r="540" spans="59:96">
      <c r="BG540" s="85"/>
      <c r="BH540" s="85"/>
      <c r="BI540" s="85"/>
      <c r="BJ540" s="85"/>
      <c r="BK540" s="85"/>
      <c r="BL540" s="85"/>
      <c r="BM540" s="85"/>
      <c r="BN540" s="85"/>
      <c r="BO540" s="85"/>
      <c r="BP540" s="85"/>
      <c r="BQ540" s="85"/>
      <c r="BR540" s="85"/>
      <c r="BS540" s="85"/>
      <c r="BT540" s="85"/>
      <c r="BU540" s="85"/>
      <c r="BV540" s="85"/>
      <c r="BW540" s="85"/>
      <c r="BX540" s="85"/>
      <c r="BY540" s="85"/>
      <c r="BZ540" s="85"/>
      <c r="CA540" s="85"/>
      <c r="CB540" s="85"/>
      <c r="CC540" s="85"/>
      <c r="CD540" s="85"/>
      <c r="CE540" s="85"/>
      <c r="CF540" s="85"/>
      <c r="CG540" s="85"/>
      <c r="CH540" s="85"/>
      <c r="CI540" s="85"/>
      <c r="CJ540" s="85"/>
      <c r="CK540" s="85"/>
      <c r="CL540" s="85"/>
      <c r="CM540" s="85"/>
      <c r="CN540" s="85"/>
      <c r="CO540" s="85"/>
      <c r="CP540" s="85"/>
      <c r="CQ540" s="85"/>
      <c r="CR540" s="85"/>
    </row>
    <row r="541" spans="59:96">
      <c r="BG541" s="85"/>
      <c r="BH541" s="85"/>
      <c r="BI541" s="85"/>
      <c r="BJ541" s="85"/>
      <c r="BK541" s="85"/>
      <c r="BL541" s="85"/>
      <c r="BM541" s="85"/>
      <c r="BN541" s="85"/>
      <c r="BO541" s="85"/>
      <c r="BP541" s="85"/>
      <c r="BQ541" s="85"/>
      <c r="BR541" s="85"/>
      <c r="BS541" s="85"/>
      <c r="BT541" s="85"/>
      <c r="BU541" s="85"/>
      <c r="BV541" s="85"/>
      <c r="BW541" s="85"/>
      <c r="BX541" s="85"/>
      <c r="BY541" s="85"/>
      <c r="BZ541" s="85"/>
      <c r="CA541" s="85"/>
      <c r="CB541" s="85"/>
      <c r="CC541" s="85"/>
      <c r="CD541" s="85"/>
      <c r="CE541" s="85"/>
      <c r="CF541" s="85"/>
      <c r="CG541" s="85"/>
      <c r="CH541" s="85"/>
      <c r="CI541" s="85"/>
      <c r="CJ541" s="85"/>
      <c r="CK541" s="85"/>
      <c r="CL541" s="85"/>
      <c r="CM541" s="85"/>
      <c r="CN541" s="85"/>
      <c r="CO541" s="85"/>
      <c r="CP541" s="85"/>
      <c r="CQ541" s="85"/>
      <c r="CR541" s="85"/>
    </row>
    <row r="542" spans="59:96">
      <c r="BG542" s="85"/>
      <c r="BH542" s="85"/>
      <c r="BI542" s="85"/>
      <c r="BJ542" s="85"/>
      <c r="BK542" s="85"/>
      <c r="BL542" s="85"/>
      <c r="BM542" s="85"/>
      <c r="BN542" s="85"/>
      <c r="BO542" s="85"/>
      <c r="BP542" s="85"/>
      <c r="BQ542" s="85"/>
      <c r="BR542" s="85"/>
      <c r="BS542" s="85"/>
      <c r="BT542" s="85"/>
      <c r="BU542" s="85"/>
      <c r="BV542" s="85"/>
      <c r="BW542" s="85"/>
      <c r="BX542" s="85"/>
      <c r="BY542" s="85"/>
      <c r="BZ542" s="85"/>
      <c r="CA542" s="85"/>
      <c r="CB542" s="85"/>
      <c r="CC542" s="85"/>
      <c r="CD542" s="85"/>
      <c r="CE542" s="85"/>
      <c r="CF542" s="85"/>
      <c r="CG542" s="85"/>
      <c r="CH542" s="85"/>
      <c r="CI542" s="85"/>
      <c r="CJ542" s="85"/>
      <c r="CK542" s="85"/>
      <c r="CL542" s="85"/>
      <c r="CM542" s="85"/>
      <c r="CN542" s="85"/>
      <c r="CO542" s="85"/>
      <c r="CP542" s="85"/>
      <c r="CQ542" s="85"/>
      <c r="CR542" s="85"/>
    </row>
    <row r="543" spans="59:96">
      <c r="BG543" s="85"/>
      <c r="BH543" s="85"/>
      <c r="BI543" s="85"/>
      <c r="BJ543" s="85"/>
      <c r="BK543" s="85"/>
      <c r="BL543" s="85"/>
      <c r="BM543" s="85"/>
      <c r="BN543" s="85"/>
      <c r="BO543" s="85"/>
      <c r="BP543" s="85"/>
      <c r="BQ543" s="85"/>
      <c r="BR543" s="85"/>
      <c r="BS543" s="85"/>
      <c r="BT543" s="85"/>
      <c r="BU543" s="85"/>
      <c r="BV543" s="85"/>
      <c r="BW543" s="85"/>
      <c r="BX543" s="85"/>
      <c r="BY543" s="85"/>
      <c r="BZ543" s="85"/>
      <c r="CA543" s="85"/>
      <c r="CB543" s="85"/>
      <c r="CC543" s="85"/>
      <c r="CD543" s="85"/>
      <c r="CE543" s="85"/>
      <c r="CF543" s="85"/>
      <c r="CG543" s="85"/>
      <c r="CH543" s="85"/>
      <c r="CI543" s="85"/>
      <c r="CJ543" s="85"/>
      <c r="CK543" s="85"/>
      <c r="CL543" s="85"/>
      <c r="CM543" s="85"/>
      <c r="CN543" s="85"/>
      <c r="CO543" s="85"/>
      <c r="CP543" s="85"/>
      <c r="CQ543" s="85"/>
      <c r="CR543" s="85"/>
    </row>
    <row r="544" spans="59:96">
      <c r="BG544" s="85"/>
      <c r="BH544" s="85"/>
      <c r="BI544" s="85"/>
      <c r="BJ544" s="85"/>
      <c r="BK544" s="85"/>
      <c r="BL544" s="85"/>
      <c r="BM544" s="85"/>
      <c r="BN544" s="85"/>
      <c r="BO544" s="85"/>
      <c r="BP544" s="85"/>
      <c r="BQ544" s="85"/>
      <c r="BR544" s="85"/>
      <c r="BS544" s="85"/>
      <c r="BT544" s="85"/>
      <c r="BU544" s="85"/>
      <c r="BV544" s="85"/>
      <c r="BW544" s="85"/>
      <c r="BX544" s="85"/>
      <c r="BY544" s="85"/>
      <c r="BZ544" s="85"/>
      <c r="CA544" s="85"/>
      <c r="CB544" s="85"/>
      <c r="CC544" s="85"/>
      <c r="CD544" s="85"/>
      <c r="CE544" s="85"/>
      <c r="CF544" s="85"/>
      <c r="CG544" s="85"/>
      <c r="CH544" s="85"/>
      <c r="CI544" s="85"/>
      <c r="CJ544" s="85"/>
      <c r="CK544" s="85"/>
      <c r="CL544" s="85"/>
      <c r="CM544" s="85"/>
      <c r="CN544" s="85"/>
      <c r="CO544" s="85"/>
      <c r="CP544" s="85"/>
      <c r="CQ544" s="85"/>
      <c r="CR544" s="85"/>
    </row>
    <row r="545" spans="59:96">
      <c r="BG545" s="85"/>
      <c r="BH545" s="85"/>
      <c r="BI545" s="85"/>
      <c r="BJ545" s="85"/>
      <c r="BK545" s="85"/>
      <c r="BL545" s="85"/>
      <c r="BM545" s="85"/>
      <c r="BN545" s="85"/>
      <c r="BO545" s="85"/>
      <c r="BP545" s="85"/>
      <c r="BQ545" s="85"/>
      <c r="BR545" s="85"/>
      <c r="BS545" s="85"/>
      <c r="BT545" s="85"/>
      <c r="BU545" s="85"/>
      <c r="BV545" s="85"/>
      <c r="BW545" s="85"/>
      <c r="BX545" s="85"/>
      <c r="BY545" s="85"/>
      <c r="BZ545" s="85"/>
      <c r="CA545" s="85"/>
      <c r="CB545" s="85"/>
      <c r="CC545" s="85"/>
      <c r="CD545" s="85"/>
      <c r="CE545" s="85"/>
      <c r="CF545" s="85"/>
      <c r="CG545" s="85"/>
      <c r="CH545" s="85"/>
      <c r="CI545" s="85"/>
      <c r="CJ545" s="85"/>
      <c r="CK545" s="85"/>
      <c r="CL545" s="85"/>
      <c r="CM545" s="85"/>
      <c r="CN545" s="85"/>
      <c r="CO545" s="85"/>
      <c r="CP545" s="85"/>
      <c r="CQ545" s="85"/>
      <c r="CR545" s="85"/>
    </row>
    <row r="546" spans="59:96">
      <c r="BG546" s="85"/>
      <c r="BH546" s="85"/>
      <c r="BI546" s="85"/>
      <c r="BJ546" s="85"/>
      <c r="BK546" s="85"/>
      <c r="BL546" s="85"/>
      <c r="BM546" s="85"/>
      <c r="BN546" s="85"/>
      <c r="BO546" s="85"/>
      <c r="BP546" s="85"/>
      <c r="BQ546" s="85"/>
      <c r="BR546" s="85"/>
      <c r="BS546" s="85"/>
      <c r="BT546" s="85"/>
      <c r="BU546" s="85"/>
      <c r="BV546" s="85"/>
      <c r="BW546" s="85"/>
      <c r="BX546" s="85"/>
      <c r="BY546" s="85"/>
      <c r="BZ546" s="85"/>
      <c r="CA546" s="85"/>
      <c r="CB546" s="85"/>
      <c r="CC546" s="85"/>
      <c r="CD546" s="85"/>
      <c r="CE546" s="85"/>
      <c r="CF546" s="85"/>
      <c r="CG546" s="85"/>
      <c r="CH546" s="85"/>
      <c r="CI546" s="85"/>
      <c r="CJ546" s="85"/>
      <c r="CK546" s="85"/>
      <c r="CL546" s="85"/>
      <c r="CM546" s="85"/>
      <c r="CN546" s="85"/>
      <c r="CO546" s="85"/>
      <c r="CP546" s="85"/>
      <c r="CQ546" s="85"/>
      <c r="CR546" s="85"/>
    </row>
    <row r="547" spans="59:96">
      <c r="BG547" s="85"/>
      <c r="BH547" s="85"/>
      <c r="BI547" s="85"/>
      <c r="BJ547" s="85"/>
      <c r="BK547" s="85"/>
      <c r="BL547" s="85"/>
      <c r="BM547" s="85"/>
      <c r="BN547" s="85"/>
      <c r="BO547" s="85"/>
      <c r="BP547" s="85"/>
      <c r="BQ547" s="85"/>
      <c r="BR547" s="85"/>
      <c r="BS547" s="85"/>
      <c r="BT547" s="85"/>
      <c r="BU547" s="85"/>
      <c r="BV547" s="85"/>
      <c r="BW547" s="85"/>
      <c r="BX547" s="85"/>
      <c r="BY547" s="85"/>
      <c r="BZ547" s="85"/>
      <c r="CA547" s="85"/>
      <c r="CB547" s="85"/>
      <c r="CC547" s="85"/>
      <c r="CD547" s="85"/>
      <c r="CE547" s="85"/>
      <c r="CF547" s="85"/>
      <c r="CG547" s="85"/>
      <c r="CH547" s="85"/>
      <c r="CI547" s="85"/>
      <c r="CJ547" s="85"/>
      <c r="CK547" s="85"/>
      <c r="CL547" s="85"/>
      <c r="CM547" s="85"/>
      <c r="CN547" s="85"/>
      <c r="CO547" s="85"/>
      <c r="CP547" s="85"/>
      <c r="CQ547" s="85"/>
      <c r="CR547" s="85"/>
    </row>
    <row r="548" spans="59:96">
      <c r="BG548" s="85"/>
      <c r="BH548" s="85"/>
      <c r="BI548" s="85"/>
      <c r="BJ548" s="85"/>
      <c r="BK548" s="85"/>
      <c r="BL548" s="85"/>
      <c r="BM548" s="85"/>
      <c r="BN548" s="85"/>
      <c r="BO548" s="85"/>
      <c r="BP548" s="85"/>
      <c r="BQ548" s="85"/>
      <c r="BR548" s="85"/>
      <c r="BS548" s="85"/>
      <c r="BT548" s="85"/>
      <c r="BU548" s="85"/>
      <c r="BV548" s="85"/>
      <c r="BW548" s="85"/>
      <c r="BX548" s="85"/>
      <c r="BY548" s="85"/>
      <c r="BZ548" s="85"/>
      <c r="CA548" s="85"/>
      <c r="CB548" s="85"/>
      <c r="CC548" s="85"/>
      <c r="CD548" s="85"/>
      <c r="CE548" s="85"/>
      <c r="CF548" s="85"/>
      <c r="CG548" s="85"/>
      <c r="CH548" s="85"/>
      <c r="CI548" s="85"/>
      <c r="CJ548" s="85"/>
      <c r="CK548" s="85"/>
      <c r="CL548" s="85"/>
      <c r="CM548" s="85"/>
      <c r="CN548" s="85"/>
      <c r="CO548" s="85"/>
      <c r="CP548" s="85"/>
      <c r="CQ548" s="85"/>
      <c r="CR548" s="85"/>
    </row>
    <row r="549" spans="59:96">
      <c r="BG549" s="85"/>
      <c r="BH549" s="85"/>
      <c r="BI549" s="85"/>
      <c r="BJ549" s="85"/>
      <c r="BK549" s="85"/>
      <c r="BL549" s="85"/>
      <c r="BM549" s="85"/>
      <c r="BN549" s="85"/>
      <c r="BO549" s="85"/>
      <c r="BP549" s="85"/>
      <c r="BQ549" s="85"/>
      <c r="BR549" s="85"/>
      <c r="BS549" s="85"/>
      <c r="BT549" s="85"/>
      <c r="BU549" s="85"/>
      <c r="BV549" s="85"/>
      <c r="BW549" s="85"/>
      <c r="BX549" s="85"/>
      <c r="BY549" s="85"/>
      <c r="BZ549" s="85"/>
      <c r="CA549" s="85"/>
      <c r="CB549" s="85"/>
      <c r="CC549" s="85"/>
      <c r="CD549" s="85"/>
      <c r="CE549" s="85"/>
      <c r="CF549" s="85"/>
      <c r="CG549" s="85"/>
      <c r="CH549" s="85"/>
      <c r="CI549" s="85"/>
      <c r="CJ549" s="85"/>
      <c r="CK549" s="85"/>
      <c r="CL549" s="85"/>
      <c r="CM549" s="85"/>
      <c r="CN549" s="85"/>
      <c r="CO549" s="85"/>
      <c r="CP549" s="85"/>
      <c r="CQ549" s="85"/>
      <c r="CR549" s="85"/>
    </row>
    <row r="550" spans="59:96">
      <c r="BG550" s="85"/>
      <c r="BH550" s="85"/>
      <c r="BI550" s="85"/>
      <c r="BJ550" s="85"/>
      <c r="BK550" s="85"/>
      <c r="BL550" s="85"/>
      <c r="BM550" s="85"/>
      <c r="BN550" s="85"/>
      <c r="BO550" s="85"/>
      <c r="BP550" s="85"/>
      <c r="BQ550" s="85"/>
      <c r="BR550" s="85"/>
      <c r="BS550" s="85"/>
      <c r="BT550" s="85"/>
      <c r="BU550" s="85"/>
      <c r="BV550" s="85"/>
      <c r="BW550" s="85"/>
      <c r="BX550" s="85"/>
      <c r="BY550" s="85"/>
      <c r="BZ550" s="85"/>
      <c r="CA550" s="85"/>
      <c r="CB550" s="85"/>
      <c r="CC550" s="85"/>
      <c r="CD550" s="85"/>
      <c r="CE550" s="85"/>
      <c r="CF550" s="85"/>
      <c r="CG550" s="85"/>
      <c r="CH550" s="85"/>
      <c r="CI550" s="85"/>
      <c r="CJ550" s="85"/>
      <c r="CK550" s="85"/>
      <c r="CL550" s="85"/>
      <c r="CM550" s="85"/>
      <c r="CN550" s="85"/>
      <c r="CO550" s="85"/>
      <c r="CP550" s="85"/>
      <c r="CQ550" s="85"/>
      <c r="CR550" s="85"/>
    </row>
    <row r="551" spans="59:96">
      <c r="BG551" s="85"/>
      <c r="BH551" s="85"/>
      <c r="BI551" s="85"/>
      <c r="BJ551" s="85"/>
      <c r="BK551" s="85"/>
      <c r="BL551" s="85"/>
      <c r="BM551" s="85"/>
      <c r="BN551" s="85"/>
      <c r="BO551" s="85"/>
      <c r="BP551" s="85"/>
      <c r="BQ551" s="85"/>
      <c r="BR551" s="85"/>
      <c r="BS551" s="85"/>
      <c r="BT551" s="85"/>
      <c r="BU551" s="85"/>
      <c r="BV551" s="85"/>
      <c r="BW551" s="85"/>
      <c r="BX551" s="85"/>
      <c r="BY551" s="85"/>
      <c r="BZ551" s="85"/>
      <c r="CA551" s="85"/>
      <c r="CB551" s="85"/>
      <c r="CC551" s="85"/>
      <c r="CD551" s="85"/>
      <c r="CE551" s="85"/>
      <c r="CF551" s="85"/>
      <c r="CG551" s="85"/>
      <c r="CH551" s="85"/>
      <c r="CI551" s="85"/>
      <c r="CJ551" s="85"/>
      <c r="CK551" s="85"/>
      <c r="CL551" s="85"/>
      <c r="CM551" s="85"/>
      <c r="CN551" s="85"/>
      <c r="CO551" s="85"/>
      <c r="CP551" s="85"/>
      <c r="CQ551" s="85"/>
      <c r="CR551" s="85"/>
    </row>
    <row r="552" spans="59:96">
      <c r="BG552" s="85"/>
      <c r="BH552" s="85"/>
      <c r="BI552" s="85"/>
      <c r="BJ552" s="85"/>
      <c r="BK552" s="85"/>
      <c r="BL552" s="85"/>
      <c r="BM552" s="85"/>
      <c r="BN552" s="85"/>
      <c r="BO552" s="85"/>
      <c r="BP552" s="85"/>
      <c r="BQ552" s="85"/>
      <c r="BR552" s="85"/>
      <c r="BS552" s="85"/>
      <c r="BT552" s="85"/>
      <c r="BU552" s="85"/>
      <c r="BV552" s="85"/>
      <c r="BW552" s="85"/>
      <c r="BX552" s="85"/>
      <c r="BY552" s="85"/>
      <c r="BZ552" s="85"/>
      <c r="CA552" s="85"/>
      <c r="CB552" s="85"/>
      <c r="CC552" s="85"/>
      <c r="CD552" s="85"/>
      <c r="CE552" s="85"/>
      <c r="CF552" s="85"/>
      <c r="CG552" s="85"/>
      <c r="CH552" s="85"/>
      <c r="CI552" s="85"/>
      <c r="CJ552" s="85"/>
      <c r="CK552" s="85"/>
      <c r="CL552" s="85"/>
      <c r="CM552" s="85"/>
      <c r="CN552" s="85"/>
      <c r="CO552" s="85"/>
      <c r="CP552" s="85"/>
      <c r="CQ552" s="85"/>
      <c r="CR552" s="85"/>
    </row>
    <row r="553" spans="59:96">
      <c r="BG553" s="85"/>
      <c r="BH553" s="85"/>
      <c r="BI553" s="85"/>
      <c r="BJ553" s="85"/>
      <c r="BK553" s="85"/>
      <c r="BL553" s="85"/>
      <c r="BM553" s="85"/>
      <c r="BN553" s="85"/>
      <c r="BO553" s="85"/>
      <c r="BP553" s="85"/>
      <c r="BQ553" s="85"/>
      <c r="BR553" s="85"/>
      <c r="BS553" s="85"/>
      <c r="BT553" s="85"/>
      <c r="BU553" s="85"/>
      <c r="BV553" s="85"/>
      <c r="BW553" s="85"/>
      <c r="BX553" s="85"/>
      <c r="BY553" s="85"/>
      <c r="BZ553" s="85"/>
      <c r="CA553" s="85"/>
      <c r="CB553" s="85"/>
      <c r="CC553" s="85"/>
      <c r="CD553" s="85"/>
      <c r="CE553" s="85"/>
      <c r="CF553" s="85"/>
      <c r="CG553" s="85"/>
      <c r="CH553" s="85"/>
      <c r="CI553" s="85"/>
      <c r="CJ553" s="85"/>
      <c r="CK553" s="85"/>
      <c r="CL553" s="85"/>
      <c r="CM553" s="85"/>
      <c r="CN553" s="85"/>
      <c r="CO553" s="85"/>
      <c r="CP553" s="85"/>
      <c r="CQ553" s="85"/>
      <c r="CR553" s="85"/>
    </row>
    <row r="554" spans="59:96">
      <c r="BG554" s="85"/>
      <c r="BH554" s="85"/>
      <c r="BI554" s="85"/>
      <c r="BJ554" s="85"/>
      <c r="BK554" s="85"/>
      <c r="BL554" s="85"/>
      <c r="BM554" s="85"/>
      <c r="BN554" s="85"/>
      <c r="BO554" s="85"/>
      <c r="BP554" s="85"/>
      <c r="BQ554" s="85"/>
      <c r="BR554" s="85"/>
      <c r="BS554" s="85"/>
      <c r="BT554" s="85"/>
      <c r="BU554" s="85"/>
      <c r="BV554" s="85"/>
      <c r="BW554" s="85"/>
      <c r="BX554" s="85"/>
      <c r="BY554" s="85"/>
      <c r="BZ554" s="85"/>
      <c r="CA554" s="85"/>
      <c r="CB554" s="85"/>
      <c r="CC554" s="85"/>
      <c r="CD554" s="85"/>
      <c r="CE554" s="85"/>
      <c r="CF554" s="85"/>
      <c r="CG554" s="85"/>
      <c r="CH554" s="85"/>
      <c r="CI554" s="85"/>
      <c r="CJ554" s="85"/>
      <c r="CK554" s="85"/>
      <c r="CL554" s="85"/>
      <c r="CM554" s="85"/>
      <c r="CN554" s="85"/>
      <c r="CO554" s="85"/>
      <c r="CP554" s="85"/>
      <c r="CQ554" s="85"/>
      <c r="CR554" s="85"/>
    </row>
    <row r="555" spans="59:96">
      <c r="BG555" s="85"/>
      <c r="BH555" s="85"/>
      <c r="BI555" s="85"/>
      <c r="BJ555" s="85"/>
      <c r="BK555" s="85"/>
      <c r="BL555" s="85"/>
      <c r="BM555" s="85"/>
      <c r="BN555" s="85"/>
      <c r="BO555" s="85"/>
      <c r="BP555" s="85"/>
      <c r="BQ555" s="85"/>
      <c r="BR555" s="85"/>
      <c r="BS555" s="85"/>
      <c r="BT555" s="85"/>
      <c r="BU555" s="85"/>
      <c r="BV555" s="85"/>
      <c r="BW555" s="85"/>
      <c r="BX555" s="85"/>
      <c r="BY555" s="85"/>
      <c r="BZ555" s="85"/>
      <c r="CA555" s="85"/>
      <c r="CB555" s="85"/>
      <c r="CC555" s="85"/>
      <c r="CD555" s="85"/>
      <c r="CE555" s="85"/>
      <c r="CF555" s="85"/>
      <c r="CG555" s="85"/>
      <c r="CH555" s="85"/>
      <c r="CI555" s="85"/>
      <c r="CJ555" s="85"/>
      <c r="CK555" s="85"/>
      <c r="CL555" s="85"/>
      <c r="CM555" s="85"/>
      <c r="CN555" s="85"/>
      <c r="CO555" s="85"/>
      <c r="CP555" s="85"/>
      <c r="CQ555" s="85"/>
      <c r="CR555" s="85"/>
    </row>
    <row r="556" spans="59:96">
      <c r="BG556" s="85"/>
      <c r="BH556" s="85"/>
      <c r="BI556" s="85"/>
      <c r="BJ556" s="85"/>
      <c r="BK556" s="85"/>
      <c r="BL556" s="85"/>
      <c r="BM556" s="85"/>
      <c r="BN556" s="85"/>
      <c r="BO556" s="85"/>
      <c r="BP556" s="85"/>
      <c r="BQ556" s="85"/>
      <c r="BR556" s="85"/>
      <c r="BS556" s="85"/>
      <c r="BT556" s="85"/>
      <c r="BU556" s="85"/>
      <c r="BV556" s="85"/>
      <c r="BW556" s="85"/>
      <c r="BX556" s="85"/>
      <c r="BY556" s="85"/>
      <c r="BZ556" s="85"/>
      <c r="CA556" s="85"/>
      <c r="CB556" s="85"/>
      <c r="CC556" s="85"/>
      <c r="CD556" s="85"/>
      <c r="CE556" s="85"/>
      <c r="CF556" s="85"/>
      <c r="CG556" s="85"/>
      <c r="CH556" s="85"/>
      <c r="CI556" s="85"/>
      <c r="CJ556" s="85"/>
      <c r="CK556" s="85"/>
      <c r="CL556" s="85"/>
      <c r="CM556" s="85"/>
      <c r="CN556" s="85"/>
      <c r="CO556" s="85"/>
      <c r="CP556" s="85"/>
      <c r="CQ556" s="85"/>
      <c r="CR556" s="85"/>
    </row>
    <row r="557" spans="59:96">
      <c r="BG557" s="85"/>
      <c r="BH557" s="85"/>
      <c r="BI557" s="85"/>
      <c r="BJ557" s="85"/>
      <c r="BK557" s="85"/>
      <c r="BL557" s="85"/>
      <c r="BM557" s="85"/>
      <c r="BN557" s="85"/>
      <c r="BO557" s="85"/>
      <c r="BP557" s="85"/>
      <c r="BQ557" s="85"/>
      <c r="BR557" s="85"/>
      <c r="BS557" s="85"/>
      <c r="BT557" s="85"/>
      <c r="BU557" s="85"/>
      <c r="BV557" s="85"/>
      <c r="BW557" s="85"/>
      <c r="BX557" s="85"/>
      <c r="BY557" s="85"/>
      <c r="BZ557" s="85"/>
      <c r="CA557" s="85"/>
      <c r="CB557" s="85"/>
      <c r="CC557" s="85"/>
      <c r="CD557" s="85"/>
      <c r="CE557" s="85"/>
      <c r="CF557" s="85"/>
      <c r="CG557" s="85"/>
      <c r="CH557" s="85"/>
      <c r="CI557" s="85"/>
      <c r="CJ557" s="85"/>
      <c r="CK557" s="85"/>
      <c r="CL557" s="85"/>
      <c r="CM557" s="85"/>
      <c r="CN557" s="85"/>
      <c r="CO557" s="85"/>
      <c r="CP557" s="85"/>
      <c r="CQ557" s="85"/>
      <c r="CR557" s="85"/>
    </row>
    <row r="558" spans="59:96">
      <c r="BG558" s="85"/>
      <c r="BH558" s="85"/>
      <c r="BI558" s="85"/>
      <c r="BJ558" s="85"/>
      <c r="BK558" s="85"/>
      <c r="BL558" s="85"/>
      <c r="BM558" s="85"/>
      <c r="BN558" s="85"/>
      <c r="BO558" s="85"/>
      <c r="BP558" s="85"/>
      <c r="BQ558" s="85"/>
      <c r="BR558" s="85"/>
      <c r="BS558" s="85"/>
      <c r="BT558" s="85"/>
      <c r="BU558" s="85"/>
      <c r="BV558" s="85"/>
      <c r="BW558" s="85"/>
      <c r="BX558" s="85"/>
      <c r="BY558" s="85"/>
      <c r="BZ558" s="85"/>
      <c r="CA558" s="85"/>
      <c r="CB558" s="85"/>
      <c r="CC558" s="85"/>
      <c r="CD558" s="85"/>
      <c r="CE558" s="85"/>
      <c r="CF558" s="85"/>
      <c r="CG558" s="85"/>
      <c r="CH558" s="85"/>
      <c r="CI558" s="85"/>
      <c r="CJ558" s="85"/>
      <c r="CK558" s="85"/>
      <c r="CL558" s="85"/>
      <c r="CM558" s="85"/>
      <c r="CN558" s="85"/>
      <c r="CO558" s="85"/>
      <c r="CP558" s="85"/>
      <c r="CQ558" s="85"/>
      <c r="CR558" s="85"/>
    </row>
    <row r="559" spans="59:96">
      <c r="BG559" s="85"/>
      <c r="BH559" s="85"/>
      <c r="BI559" s="85"/>
      <c r="BJ559" s="85"/>
      <c r="BK559" s="85"/>
      <c r="BL559" s="85"/>
      <c r="BM559" s="85"/>
      <c r="BN559" s="85"/>
      <c r="BO559" s="85"/>
      <c r="BP559" s="85"/>
      <c r="BQ559" s="85"/>
      <c r="BR559" s="85"/>
      <c r="BS559" s="85"/>
      <c r="BT559" s="85"/>
      <c r="BU559" s="85"/>
      <c r="BV559" s="85"/>
      <c r="BW559" s="85"/>
      <c r="BX559" s="85"/>
      <c r="BY559" s="85"/>
      <c r="BZ559" s="85"/>
      <c r="CA559" s="85"/>
      <c r="CB559" s="85"/>
      <c r="CC559" s="85"/>
      <c r="CD559" s="85"/>
      <c r="CE559" s="85"/>
      <c r="CF559" s="85"/>
      <c r="CG559" s="85"/>
      <c r="CH559" s="85"/>
      <c r="CI559" s="85"/>
      <c r="CJ559" s="85"/>
      <c r="CK559" s="85"/>
      <c r="CL559" s="85"/>
      <c r="CM559" s="85"/>
      <c r="CN559" s="85"/>
      <c r="CO559" s="85"/>
      <c r="CP559" s="85"/>
      <c r="CQ559" s="85"/>
      <c r="CR559" s="85"/>
    </row>
    <row r="560" spans="59:96">
      <c r="BG560" s="85"/>
      <c r="BH560" s="85"/>
      <c r="BI560" s="85"/>
      <c r="BJ560" s="85"/>
      <c r="BK560" s="85"/>
      <c r="BL560" s="85"/>
      <c r="BM560" s="85"/>
      <c r="BN560" s="85"/>
      <c r="BO560" s="85"/>
      <c r="BP560" s="85"/>
      <c r="BQ560" s="85"/>
      <c r="BR560" s="85"/>
      <c r="BS560" s="85"/>
      <c r="BT560" s="85"/>
      <c r="BU560" s="85"/>
      <c r="BV560" s="85"/>
      <c r="BW560" s="85"/>
      <c r="BX560" s="85"/>
      <c r="BY560" s="85"/>
      <c r="BZ560" s="85"/>
      <c r="CA560" s="85"/>
      <c r="CB560" s="85"/>
      <c r="CC560" s="85"/>
      <c r="CD560" s="85"/>
      <c r="CE560" s="85"/>
      <c r="CF560" s="85"/>
      <c r="CG560" s="85"/>
      <c r="CH560" s="85"/>
      <c r="CI560" s="85"/>
      <c r="CJ560" s="85"/>
      <c r="CK560" s="85"/>
      <c r="CL560" s="85"/>
      <c r="CM560" s="85"/>
      <c r="CN560" s="85"/>
      <c r="CO560" s="85"/>
      <c r="CP560" s="85"/>
      <c r="CQ560" s="85"/>
      <c r="CR560" s="85"/>
    </row>
    <row r="561" spans="59:96">
      <c r="BG561" s="85"/>
      <c r="BH561" s="85"/>
      <c r="BI561" s="85"/>
      <c r="BJ561" s="85"/>
      <c r="BK561" s="85"/>
      <c r="BL561" s="85"/>
      <c r="BM561" s="85"/>
      <c r="BN561" s="85"/>
      <c r="BO561" s="85"/>
      <c r="BP561" s="85"/>
      <c r="BQ561" s="85"/>
      <c r="BR561" s="85"/>
      <c r="BS561" s="85"/>
      <c r="BT561" s="85"/>
      <c r="BU561" s="85"/>
      <c r="BV561" s="85"/>
      <c r="BW561" s="85"/>
      <c r="BX561" s="85"/>
      <c r="BY561" s="85"/>
      <c r="BZ561" s="85"/>
      <c r="CA561" s="85"/>
      <c r="CB561" s="85"/>
      <c r="CC561" s="85"/>
      <c r="CD561" s="85"/>
      <c r="CE561" s="85"/>
      <c r="CF561" s="85"/>
      <c r="CG561" s="85"/>
      <c r="CH561" s="85"/>
      <c r="CI561" s="85"/>
      <c r="CJ561" s="85"/>
      <c r="CK561" s="85"/>
      <c r="CL561" s="85"/>
      <c r="CM561" s="85"/>
      <c r="CN561" s="85"/>
      <c r="CO561" s="85"/>
      <c r="CP561" s="85"/>
      <c r="CQ561" s="85"/>
      <c r="CR561" s="85"/>
    </row>
    <row r="562" spans="59:96">
      <c r="BG562" s="85"/>
      <c r="BH562" s="85"/>
      <c r="BI562" s="85"/>
      <c r="BJ562" s="85"/>
      <c r="BK562" s="85"/>
      <c r="BL562" s="85"/>
      <c r="BM562" s="85"/>
      <c r="BN562" s="85"/>
      <c r="BO562" s="85"/>
      <c r="BP562" s="85"/>
      <c r="BQ562" s="85"/>
      <c r="BR562" s="85"/>
      <c r="BS562" s="85"/>
      <c r="BT562" s="85"/>
      <c r="BU562" s="85"/>
      <c r="BV562" s="85"/>
      <c r="BW562" s="85"/>
      <c r="BX562" s="85"/>
      <c r="BY562" s="85"/>
      <c r="BZ562" s="85"/>
      <c r="CA562" s="85"/>
      <c r="CB562" s="85"/>
      <c r="CC562" s="85"/>
      <c r="CD562" s="85"/>
      <c r="CE562" s="85"/>
      <c r="CF562" s="85"/>
      <c r="CG562" s="85"/>
      <c r="CH562" s="85"/>
      <c r="CI562" s="85"/>
      <c r="CJ562" s="85"/>
      <c r="CK562" s="85"/>
      <c r="CL562" s="85"/>
      <c r="CM562" s="85"/>
      <c r="CN562" s="85"/>
      <c r="CO562" s="85"/>
      <c r="CP562" s="85"/>
      <c r="CQ562" s="85"/>
      <c r="CR562" s="85"/>
    </row>
    <row r="563" spans="59:96">
      <c r="BG563" s="85"/>
      <c r="BH563" s="85"/>
      <c r="BI563" s="85"/>
      <c r="BJ563" s="85"/>
      <c r="BK563" s="85"/>
      <c r="BL563" s="85"/>
      <c r="BM563" s="85"/>
      <c r="BN563" s="85"/>
      <c r="BO563" s="85"/>
      <c r="BP563" s="85"/>
      <c r="BQ563" s="85"/>
      <c r="BR563" s="85"/>
      <c r="BS563" s="85"/>
      <c r="BT563" s="85"/>
      <c r="BU563" s="85"/>
      <c r="BV563" s="85"/>
      <c r="BW563" s="85"/>
      <c r="BX563" s="85"/>
      <c r="BY563" s="85"/>
      <c r="BZ563" s="85"/>
      <c r="CA563" s="85"/>
      <c r="CB563" s="85"/>
      <c r="CC563" s="85"/>
      <c r="CD563" s="85"/>
      <c r="CE563" s="85"/>
      <c r="CF563" s="85"/>
      <c r="CG563" s="85"/>
      <c r="CH563" s="85"/>
      <c r="CI563" s="85"/>
      <c r="CJ563" s="85"/>
      <c r="CK563" s="85"/>
      <c r="CL563" s="85"/>
      <c r="CM563" s="85"/>
      <c r="CN563" s="85"/>
      <c r="CO563" s="85"/>
      <c r="CP563" s="85"/>
      <c r="CQ563" s="85"/>
      <c r="CR563" s="85"/>
    </row>
    <row r="564" spans="59:96">
      <c r="BG564" s="85"/>
      <c r="BH564" s="85"/>
      <c r="BI564" s="85"/>
      <c r="BJ564" s="85"/>
      <c r="BK564" s="85"/>
      <c r="BL564" s="85"/>
      <c r="BM564" s="85"/>
      <c r="BN564" s="85"/>
      <c r="BO564" s="85"/>
      <c r="BP564" s="85"/>
      <c r="BQ564" s="85"/>
      <c r="BR564" s="85"/>
      <c r="BS564" s="85"/>
      <c r="BT564" s="85"/>
      <c r="BU564" s="85"/>
      <c r="BV564" s="85"/>
      <c r="BW564" s="85"/>
      <c r="BX564" s="85"/>
      <c r="BY564" s="85"/>
      <c r="BZ564" s="85"/>
      <c r="CA564" s="85"/>
      <c r="CB564" s="85"/>
      <c r="CC564" s="85"/>
      <c r="CD564" s="85"/>
      <c r="CE564" s="85"/>
      <c r="CF564" s="85"/>
      <c r="CG564" s="85"/>
      <c r="CH564" s="85"/>
      <c r="CI564" s="85"/>
      <c r="CJ564" s="85"/>
      <c r="CK564" s="85"/>
      <c r="CL564" s="85"/>
      <c r="CM564" s="85"/>
      <c r="CN564" s="85"/>
      <c r="CO564" s="85"/>
      <c r="CP564" s="85"/>
      <c r="CQ564" s="85"/>
      <c r="CR564" s="85"/>
    </row>
    <row r="565" spans="59:96">
      <c r="BG565" s="85"/>
      <c r="BH565" s="85"/>
      <c r="BI565" s="85"/>
      <c r="BJ565" s="85"/>
      <c r="BK565" s="85"/>
      <c r="BL565" s="85"/>
      <c r="BM565" s="85"/>
      <c r="BN565" s="85"/>
      <c r="BO565" s="85"/>
      <c r="BP565" s="85"/>
      <c r="BQ565" s="85"/>
      <c r="BR565" s="85"/>
      <c r="BS565" s="85"/>
      <c r="BT565" s="85"/>
      <c r="BU565" s="85"/>
      <c r="BV565" s="85"/>
      <c r="BW565" s="85"/>
      <c r="BX565" s="85"/>
      <c r="BY565" s="85"/>
      <c r="BZ565" s="85"/>
      <c r="CA565" s="85"/>
      <c r="CB565" s="85"/>
      <c r="CC565" s="85"/>
      <c r="CD565" s="85"/>
      <c r="CE565" s="85"/>
      <c r="CF565" s="85"/>
      <c r="CG565" s="85"/>
      <c r="CH565" s="85"/>
      <c r="CI565" s="85"/>
      <c r="CJ565" s="85"/>
      <c r="CK565" s="85"/>
      <c r="CL565" s="85"/>
      <c r="CM565" s="85"/>
      <c r="CN565" s="85"/>
      <c r="CO565" s="85"/>
      <c r="CP565" s="85"/>
      <c r="CQ565" s="85"/>
      <c r="CR565" s="85"/>
    </row>
    <row r="566" spans="59:96">
      <c r="BG566" s="85"/>
      <c r="BH566" s="85"/>
      <c r="BI566" s="85"/>
      <c r="BJ566" s="85"/>
      <c r="BK566" s="85"/>
      <c r="BL566" s="85"/>
      <c r="BM566" s="85"/>
      <c r="BN566" s="85"/>
      <c r="BO566" s="85"/>
      <c r="BP566" s="85"/>
      <c r="BQ566" s="85"/>
      <c r="BR566" s="85"/>
      <c r="BS566" s="85"/>
      <c r="BT566" s="85"/>
      <c r="BU566" s="85"/>
      <c r="BV566" s="85"/>
      <c r="BW566" s="85"/>
      <c r="BX566" s="85"/>
      <c r="BY566" s="85"/>
      <c r="BZ566" s="85"/>
      <c r="CA566" s="85"/>
      <c r="CB566" s="85"/>
      <c r="CC566" s="85"/>
      <c r="CD566" s="85"/>
      <c r="CE566" s="85"/>
      <c r="CF566" s="85"/>
      <c r="CG566" s="85"/>
      <c r="CH566" s="85"/>
      <c r="CI566" s="85"/>
      <c r="CJ566" s="85"/>
      <c r="CK566" s="85"/>
      <c r="CL566" s="85"/>
      <c r="CM566" s="85"/>
      <c r="CN566" s="85"/>
      <c r="CO566" s="85"/>
      <c r="CP566" s="85"/>
      <c r="CQ566" s="85"/>
      <c r="CR566" s="85"/>
    </row>
    <row r="567" spans="59:96">
      <c r="BG567" s="85"/>
      <c r="BH567" s="85"/>
      <c r="BI567" s="85"/>
      <c r="BJ567" s="85"/>
      <c r="BK567" s="85"/>
      <c r="BL567" s="85"/>
      <c r="BM567" s="85"/>
      <c r="BN567" s="85"/>
      <c r="BO567" s="85"/>
      <c r="BP567" s="85"/>
      <c r="BQ567" s="85"/>
      <c r="BR567" s="85"/>
      <c r="BS567" s="85"/>
      <c r="BT567" s="85"/>
      <c r="BU567" s="85"/>
      <c r="BV567" s="85"/>
      <c r="BW567" s="85"/>
      <c r="BX567" s="85"/>
      <c r="BY567" s="85"/>
      <c r="BZ567" s="85"/>
      <c r="CA567" s="85"/>
      <c r="CB567" s="85"/>
      <c r="CC567" s="85"/>
      <c r="CD567" s="85"/>
      <c r="CE567" s="85"/>
      <c r="CF567" s="85"/>
      <c r="CG567" s="85"/>
      <c r="CH567" s="85"/>
      <c r="CI567" s="85"/>
      <c r="CJ567" s="85"/>
      <c r="CK567" s="85"/>
      <c r="CL567" s="85"/>
      <c r="CM567" s="85"/>
      <c r="CN567" s="85"/>
      <c r="CO567" s="85"/>
      <c r="CP567" s="85"/>
      <c r="CQ567" s="85"/>
      <c r="CR567" s="85"/>
    </row>
    <row r="568" spans="59:96">
      <c r="BG568" s="85"/>
      <c r="BH568" s="85"/>
      <c r="BI568" s="85"/>
      <c r="BJ568" s="85"/>
      <c r="BK568" s="85"/>
      <c r="BL568" s="85"/>
      <c r="BM568" s="85"/>
      <c r="BN568" s="85"/>
      <c r="BO568" s="85"/>
      <c r="BP568" s="85"/>
      <c r="BQ568" s="85"/>
      <c r="BR568" s="85"/>
      <c r="BS568" s="85"/>
      <c r="BT568" s="85"/>
      <c r="BU568" s="85"/>
      <c r="BV568" s="85"/>
      <c r="BW568" s="85"/>
      <c r="BX568" s="85"/>
      <c r="BY568" s="85"/>
      <c r="BZ568" s="85"/>
      <c r="CA568" s="85"/>
      <c r="CB568" s="85"/>
      <c r="CC568" s="85"/>
      <c r="CD568" s="85"/>
      <c r="CE568" s="85"/>
      <c r="CF568" s="85"/>
      <c r="CG568" s="85"/>
      <c r="CH568" s="85"/>
      <c r="CI568" s="85"/>
      <c r="CJ568" s="85"/>
      <c r="CK568" s="85"/>
      <c r="CL568" s="85"/>
      <c r="CM568" s="85"/>
      <c r="CN568" s="85"/>
      <c r="CO568" s="85"/>
      <c r="CP568" s="85"/>
      <c r="CQ568" s="85"/>
      <c r="CR568" s="85"/>
    </row>
    <row r="569" spans="59:96">
      <c r="BG569" s="85"/>
      <c r="BH569" s="85"/>
      <c r="BI569" s="85"/>
      <c r="BJ569" s="85"/>
      <c r="BK569" s="85"/>
      <c r="BL569" s="85"/>
      <c r="BM569" s="85"/>
      <c r="BN569" s="85"/>
      <c r="BO569" s="85"/>
      <c r="BP569" s="85"/>
      <c r="BQ569" s="85"/>
      <c r="BR569" s="85"/>
      <c r="BS569" s="85"/>
      <c r="BT569" s="85"/>
      <c r="BU569" s="85"/>
      <c r="BV569" s="85"/>
      <c r="BW569" s="85"/>
      <c r="BX569" s="85"/>
      <c r="BY569" s="85"/>
      <c r="BZ569" s="85"/>
      <c r="CA569" s="85"/>
      <c r="CB569" s="85"/>
      <c r="CC569" s="85"/>
      <c r="CD569" s="85"/>
      <c r="CE569" s="85"/>
      <c r="CF569" s="85"/>
      <c r="CG569" s="85"/>
      <c r="CH569" s="85"/>
      <c r="CI569" s="85"/>
      <c r="CJ569" s="85"/>
      <c r="CK569" s="85"/>
      <c r="CL569" s="85"/>
      <c r="CM569" s="85"/>
      <c r="CN569" s="85"/>
      <c r="CO569" s="85"/>
      <c r="CP569" s="85"/>
      <c r="CQ569" s="85"/>
      <c r="CR569" s="85"/>
    </row>
    <row r="570" spans="59:96">
      <c r="BG570" s="85"/>
      <c r="BH570" s="85"/>
      <c r="BI570" s="85"/>
      <c r="BJ570" s="85"/>
      <c r="BK570" s="85"/>
      <c r="BL570" s="85"/>
      <c r="BM570" s="85"/>
      <c r="BN570" s="85"/>
      <c r="BO570" s="85"/>
      <c r="BP570" s="85"/>
      <c r="BQ570" s="85"/>
      <c r="BR570" s="85"/>
      <c r="BS570" s="85"/>
      <c r="BT570" s="85"/>
      <c r="BU570" s="85"/>
      <c r="BV570" s="85"/>
      <c r="BW570" s="85"/>
      <c r="BX570" s="85"/>
      <c r="BY570" s="85"/>
      <c r="BZ570" s="85"/>
      <c r="CA570" s="85"/>
      <c r="CB570" s="85"/>
      <c r="CC570" s="85"/>
      <c r="CD570" s="85"/>
      <c r="CE570" s="85"/>
      <c r="CF570" s="85"/>
      <c r="CG570" s="85"/>
      <c r="CH570" s="85"/>
      <c r="CI570" s="85"/>
      <c r="CJ570" s="85"/>
      <c r="CK570" s="85"/>
      <c r="CL570" s="85"/>
      <c r="CM570" s="85"/>
      <c r="CN570" s="85"/>
      <c r="CO570" s="85"/>
      <c r="CP570" s="85"/>
      <c r="CQ570" s="85"/>
      <c r="CR570" s="85"/>
    </row>
    <row r="571" spans="59:96">
      <c r="BG571" s="85"/>
      <c r="BH571" s="85"/>
      <c r="BI571" s="85"/>
      <c r="BJ571" s="85"/>
      <c r="BK571" s="85"/>
      <c r="BL571" s="85"/>
      <c r="BM571" s="85"/>
      <c r="BN571" s="85"/>
      <c r="BO571" s="85"/>
      <c r="BP571" s="85"/>
      <c r="BQ571" s="85"/>
      <c r="BR571" s="85"/>
      <c r="BS571" s="85"/>
      <c r="BT571" s="85"/>
      <c r="BU571" s="85"/>
      <c r="BV571" s="85"/>
      <c r="BW571" s="85"/>
      <c r="BX571" s="85"/>
      <c r="BY571" s="85"/>
      <c r="BZ571" s="85"/>
      <c r="CA571" s="85"/>
      <c r="CB571" s="85"/>
      <c r="CC571" s="85"/>
      <c r="CD571" s="85"/>
      <c r="CE571" s="85"/>
      <c r="CF571" s="85"/>
      <c r="CG571" s="85"/>
      <c r="CH571" s="85"/>
      <c r="CI571" s="85"/>
      <c r="CJ571" s="85"/>
      <c r="CK571" s="85"/>
      <c r="CL571" s="85"/>
      <c r="CM571" s="85"/>
      <c r="CN571" s="85"/>
      <c r="CO571" s="85"/>
      <c r="CP571" s="85"/>
      <c r="CQ571" s="85"/>
      <c r="CR571" s="85"/>
    </row>
    <row r="572" spans="59:96">
      <c r="BG572" s="85"/>
      <c r="BH572" s="85"/>
      <c r="BI572" s="85"/>
      <c r="BJ572" s="85"/>
      <c r="BK572" s="85"/>
      <c r="BL572" s="85"/>
      <c r="BM572" s="85"/>
      <c r="BN572" s="85"/>
      <c r="BO572" s="85"/>
      <c r="BP572" s="85"/>
      <c r="BQ572" s="85"/>
      <c r="BR572" s="85"/>
      <c r="BS572" s="85"/>
      <c r="BT572" s="85"/>
      <c r="BU572" s="85"/>
      <c r="BV572" s="85"/>
      <c r="BW572" s="85"/>
      <c r="BX572" s="85"/>
      <c r="BY572" s="85"/>
      <c r="BZ572" s="85"/>
      <c r="CA572" s="85"/>
      <c r="CB572" s="85"/>
      <c r="CC572" s="85"/>
      <c r="CD572" s="85"/>
      <c r="CE572" s="85"/>
      <c r="CF572" s="85"/>
      <c r="CG572" s="85"/>
      <c r="CH572" s="85"/>
      <c r="CI572" s="85"/>
      <c r="CJ572" s="85"/>
      <c r="CK572" s="85"/>
      <c r="CL572" s="85"/>
      <c r="CM572" s="85"/>
      <c r="CN572" s="85"/>
      <c r="CO572" s="85"/>
      <c r="CP572" s="85"/>
      <c r="CQ572" s="85"/>
      <c r="CR572" s="85"/>
    </row>
    <row r="573" spans="59:96">
      <c r="BG573" s="85"/>
      <c r="BH573" s="85"/>
      <c r="BI573" s="85"/>
      <c r="BJ573" s="85"/>
      <c r="BK573" s="85"/>
      <c r="BL573" s="85"/>
      <c r="BM573" s="85"/>
      <c r="BN573" s="85"/>
      <c r="BO573" s="85"/>
      <c r="BP573" s="85"/>
      <c r="BQ573" s="85"/>
      <c r="BR573" s="85"/>
      <c r="BS573" s="85"/>
      <c r="BT573" s="85"/>
      <c r="BU573" s="85"/>
      <c r="BV573" s="85"/>
      <c r="BW573" s="85"/>
      <c r="BX573" s="85"/>
      <c r="BY573" s="85"/>
      <c r="BZ573" s="85"/>
      <c r="CA573" s="85"/>
      <c r="CB573" s="85"/>
      <c r="CC573" s="85"/>
      <c r="CD573" s="85"/>
      <c r="CE573" s="85"/>
      <c r="CF573" s="85"/>
      <c r="CG573" s="85"/>
      <c r="CH573" s="85"/>
      <c r="CI573" s="85"/>
      <c r="CJ573" s="85"/>
      <c r="CK573" s="85"/>
      <c r="CL573" s="85"/>
      <c r="CM573" s="85"/>
      <c r="CN573" s="85"/>
      <c r="CO573" s="85"/>
      <c r="CP573" s="85"/>
      <c r="CQ573" s="85"/>
      <c r="CR573" s="85"/>
    </row>
    <row r="574" spans="59:96">
      <c r="BG574" s="85"/>
      <c r="BH574" s="85"/>
      <c r="BI574" s="85"/>
      <c r="BJ574" s="85"/>
      <c r="BK574" s="85"/>
      <c r="BL574" s="85"/>
      <c r="BM574" s="85"/>
      <c r="BN574" s="85"/>
      <c r="BO574" s="85"/>
      <c r="BP574" s="85"/>
      <c r="BQ574" s="85"/>
      <c r="BR574" s="85"/>
      <c r="BS574" s="85"/>
      <c r="BT574" s="85"/>
      <c r="BU574" s="85"/>
      <c r="BV574" s="85"/>
      <c r="BW574" s="85"/>
      <c r="BX574" s="85"/>
      <c r="BY574" s="85"/>
      <c r="BZ574" s="85"/>
      <c r="CA574" s="85"/>
      <c r="CB574" s="85"/>
      <c r="CC574" s="85"/>
      <c r="CD574" s="85"/>
      <c r="CE574" s="85"/>
      <c r="CF574" s="85"/>
      <c r="CG574" s="85"/>
      <c r="CH574" s="85"/>
      <c r="CI574" s="85"/>
      <c r="CJ574" s="85"/>
      <c r="CK574" s="85"/>
      <c r="CL574" s="85"/>
      <c r="CM574" s="85"/>
      <c r="CN574" s="85"/>
      <c r="CO574" s="85"/>
      <c r="CP574" s="85"/>
      <c r="CQ574" s="85"/>
      <c r="CR574" s="85"/>
    </row>
    <row r="575" spans="59:96">
      <c r="BG575" s="85"/>
      <c r="BH575" s="85"/>
      <c r="BI575" s="85"/>
      <c r="BJ575" s="85"/>
      <c r="BK575" s="85"/>
      <c r="BL575" s="85"/>
      <c r="BM575" s="85"/>
      <c r="BN575" s="85"/>
      <c r="BO575" s="85"/>
      <c r="BP575" s="85"/>
      <c r="BQ575" s="85"/>
      <c r="BR575" s="85"/>
      <c r="BS575" s="85"/>
      <c r="BT575" s="85"/>
      <c r="BU575" s="85"/>
      <c r="BV575" s="85"/>
      <c r="BW575" s="85"/>
      <c r="BX575" s="85"/>
      <c r="BY575" s="85"/>
      <c r="BZ575" s="85"/>
      <c r="CA575" s="85"/>
      <c r="CB575" s="85"/>
      <c r="CC575" s="85"/>
      <c r="CD575" s="85"/>
      <c r="CE575" s="85"/>
      <c r="CF575" s="85"/>
      <c r="CG575" s="85"/>
      <c r="CH575" s="85"/>
      <c r="CI575" s="85"/>
      <c r="CJ575" s="85"/>
      <c r="CK575" s="85"/>
      <c r="CL575" s="85"/>
      <c r="CM575" s="85"/>
      <c r="CN575" s="85"/>
      <c r="CO575" s="85"/>
      <c r="CP575" s="85"/>
      <c r="CQ575" s="85"/>
      <c r="CR575" s="85"/>
    </row>
    <row r="576" spans="59:96">
      <c r="BG576" s="85"/>
      <c r="BH576" s="85"/>
      <c r="BI576" s="85"/>
      <c r="BJ576" s="85"/>
      <c r="BK576" s="85"/>
      <c r="BL576" s="85"/>
      <c r="BM576" s="85"/>
      <c r="BN576" s="85"/>
      <c r="BO576" s="85"/>
      <c r="BP576" s="85"/>
      <c r="BQ576" s="85"/>
      <c r="BR576" s="85"/>
      <c r="BS576" s="85"/>
      <c r="BT576" s="85"/>
      <c r="BU576" s="85"/>
      <c r="BV576" s="85"/>
      <c r="BW576" s="85"/>
      <c r="BX576" s="85"/>
      <c r="BY576" s="85"/>
      <c r="BZ576" s="85"/>
      <c r="CA576" s="85"/>
      <c r="CB576" s="85"/>
      <c r="CC576" s="85"/>
      <c r="CD576" s="85"/>
      <c r="CE576" s="85"/>
      <c r="CF576" s="85"/>
      <c r="CG576" s="85"/>
      <c r="CH576" s="85"/>
      <c r="CI576" s="85"/>
      <c r="CJ576" s="85"/>
      <c r="CK576" s="85"/>
      <c r="CL576" s="85"/>
      <c r="CM576" s="85"/>
      <c r="CN576" s="85"/>
      <c r="CO576" s="85"/>
      <c r="CP576" s="85"/>
      <c r="CQ576" s="85"/>
      <c r="CR576" s="85"/>
    </row>
    <row r="577" spans="59:96">
      <c r="BG577" s="85"/>
      <c r="BH577" s="85"/>
      <c r="BI577" s="85"/>
      <c r="BJ577" s="85"/>
      <c r="BK577" s="85"/>
      <c r="BL577" s="85"/>
      <c r="BM577" s="85"/>
      <c r="BN577" s="85"/>
      <c r="BO577" s="85"/>
      <c r="BP577" s="85"/>
      <c r="BQ577" s="85"/>
      <c r="BR577" s="85"/>
      <c r="BS577" s="85"/>
      <c r="BT577" s="85"/>
      <c r="BU577" s="85"/>
      <c r="BV577" s="85"/>
      <c r="BW577" s="85"/>
      <c r="BX577" s="85"/>
      <c r="BY577" s="85"/>
      <c r="BZ577" s="85"/>
      <c r="CA577" s="85"/>
      <c r="CB577" s="85"/>
      <c r="CC577" s="85"/>
      <c r="CD577" s="85"/>
      <c r="CE577" s="85"/>
      <c r="CF577" s="85"/>
      <c r="CG577" s="85"/>
      <c r="CH577" s="85"/>
      <c r="CI577" s="85"/>
      <c r="CJ577" s="85"/>
      <c r="CK577" s="85"/>
      <c r="CL577" s="85"/>
      <c r="CM577" s="85"/>
      <c r="CN577" s="85"/>
      <c r="CO577" s="85"/>
      <c r="CP577" s="85"/>
      <c r="CQ577" s="85"/>
      <c r="CR577" s="85"/>
    </row>
    <row r="578" spans="59:96">
      <c r="BG578" s="85"/>
      <c r="BH578" s="85"/>
      <c r="BI578" s="85"/>
      <c r="BJ578" s="85"/>
      <c r="BK578" s="85"/>
      <c r="BL578" s="85"/>
      <c r="BM578" s="85"/>
      <c r="BN578" s="85"/>
      <c r="BO578" s="85"/>
      <c r="BP578" s="85"/>
      <c r="BQ578" s="85"/>
      <c r="BR578" s="85"/>
      <c r="BS578" s="85"/>
      <c r="BT578" s="85"/>
      <c r="BU578" s="85"/>
      <c r="BV578" s="85"/>
      <c r="BW578" s="85"/>
      <c r="BX578" s="85"/>
      <c r="BY578" s="85"/>
      <c r="BZ578" s="85"/>
      <c r="CA578" s="85"/>
      <c r="CB578" s="85"/>
      <c r="CC578" s="85"/>
      <c r="CD578" s="85"/>
      <c r="CE578" s="85"/>
      <c r="CF578" s="85"/>
      <c r="CG578" s="85"/>
      <c r="CH578" s="85"/>
      <c r="CI578" s="85"/>
      <c r="CJ578" s="85"/>
      <c r="CK578" s="85"/>
      <c r="CL578" s="85"/>
      <c r="CM578" s="85"/>
      <c r="CN578" s="85"/>
      <c r="CO578" s="85"/>
      <c r="CP578" s="85"/>
      <c r="CQ578" s="85"/>
      <c r="CR578" s="85"/>
    </row>
    <row r="579" spans="59:96">
      <c r="BG579" s="85"/>
      <c r="BH579" s="85"/>
      <c r="BI579" s="85"/>
      <c r="BJ579" s="85"/>
      <c r="BK579" s="85"/>
      <c r="BL579" s="85"/>
      <c r="BM579" s="85"/>
      <c r="BN579" s="85"/>
      <c r="BO579" s="85"/>
      <c r="BP579" s="85"/>
      <c r="BQ579" s="85"/>
      <c r="BR579" s="85"/>
      <c r="BS579" s="85"/>
      <c r="BT579" s="85"/>
      <c r="BU579" s="85"/>
      <c r="BV579" s="85"/>
      <c r="BW579" s="85"/>
      <c r="BX579" s="85"/>
      <c r="BY579" s="85"/>
      <c r="BZ579" s="85"/>
      <c r="CA579" s="85"/>
      <c r="CB579" s="85"/>
      <c r="CC579" s="85"/>
      <c r="CD579" s="85"/>
      <c r="CE579" s="85"/>
      <c r="CF579" s="85"/>
      <c r="CG579" s="85"/>
      <c r="CH579" s="85"/>
      <c r="CI579" s="85"/>
      <c r="CJ579" s="85"/>
      <c r="CK579" s="85"/>
      <c r="CL579" s="85"/>
      <c r="CM579" s="85"/>
      <c r="CN579" s="85"/>
      <c r="CO579" s="85"/>
      <c r="CP579" s="85"/>
      <c r="CQ579" s="85"/>
      <c r="CR579" s="85"/>
    </row>
    <row r="580" spans="59:96">
      <c r="BG580" s="85"/>
      <c r="BH580" s="85"/>
      <c r="BI580" s="85"/>
      <c r="BJ580" s="85"/>
      <c r="BK580" s="85"/>
      <c r="BL580" s="85"/>
      <c r="BM580" s="85"/>
      <c r="BN580" s="85"/>
      <c r="BO580" s="85"/>
      <c r="BP580" s="85"/>
      <c r="BQ580" s="85"/>
      <c r="BR580" s="85"/>
      <c r="BS580" s="85"/>
      <c r="BT580" s="85"/>
      <c r="BU580" s="85"/>
      <c r="BV580" s="85"/>
      <c r="BW580" s="85"/>
      <c r="BX580" s="85"/>
      <c r="BY580" s="85"/>
      <c r="BZ580" s="85"/>
      <c r="CA580" s="85"/>
      <c r="CB580" s="85"/>
      <c r="CC580" s="85"/>
      <c r="CD580" s="85"/>
      <c r="CE580" s="85"/>
      <c r="CF580" s="85"/>
      <c r="CG580" s="85"/>
      <c r="CH580" s="85"/>
      <c r="CI580" s="85"/>
      <c r="CJ580" s="85"/>
      <c r="CK580" s="85"/>
      <c r="CL580" s="85"/>
      <c r="CM580" s="85"/>
      <c r="CN580" s="85"/>
      <c r="CO580" s="85"/>
      <c r="CP580" s="85"/>
      <c r="CQ580" s="85"/>
      <c r="CR580" s="85"/>
    </row>
    <row r="581" spans="59:96">
      <c r="BG581" s="85"/>
      <c r="BH581" s="85"/>
      <c r="BI581" s="85"/>
      <c r="BJ581" s="85"/>
      <c r="BK581" s="85"/>
      <c r="BL581" s="85"/>
      <c r="BM581" s="85"/>
      <c r="BN581" s="85"/>
      <c r="BO581" s="85"/>
      <c r="BP581" s="85"/>
      <c r="BQ581" s="85"/>
      <c r="BR581" s="85"/>
      <c r="BS581" s="85"/>
      <c r="BT581" s="85"/>
      <c r="BU581" s="85"/>
      <c r="BV581" s="85"/>
      <c r="BW581" s="85"/>
      <c r="BX581" s="85"/>
      <c r="BY581" s="85"/>
      <c r="BZ581" s="85"/>
      <c r="CA581" s="85"/>
      <c r="CB581" s="85"/>
      <c r="CC581" s="85"/>
      <c r="CD581" s="85"/>
      <c r="CE581" s="85"/>
      <c r="CF581" s="85"/>
      <c r="CG581" s="85"/>
      <c r="CH581" s="85"/>
      <c r="CI581" s="85"/>
      <c r="CJ581" s="85"/>
      <c r="CK581" s="85"/>
      <c r="CL581" s="85"/>
      <c r="CM581" s="85"/>
      <c r="CN581" s="85"/>
      <c r="CO581" s="85"/>
      <c r="CP581" s="85"/>
      <c r="CQ581" s="85"/>
      <c r="CR581" s="85"/>
    </row>
    <row r="582" spans="59:96">
      <c r="BG582" s="85"/>
      <c r="BH582" s="85"/>
      <c r="BI582" s="85"/>
      <c r="BJ582" s="85"/>
      <c r="BK582" s="85"/>
      <c r="BL582" s="85"/>
      <c r="BM582" s="85"/>
      <c r="BN582" s="85"/>
      <c r="BO582" s="85"/>
      <c r="BP582" s="85"/>
      <c r="BQ582" s="85"/>
      <c r="BR582" s="85"/>
      <c r="BS582" s="85"/>
      <c r="BT582" s="85"/>
      <c r="BU582" s="85"/>
      <c r="BV582" s="85"/>
      <c r="BW582" s="85"/>
      <c r="BX582" s="85"/>
      <c r="BY582" s="85"/>
      <c r="BZ582" s="85"/>
      <c r="CA582" s="85"/>
      <c r="CB582" s="85"/>
      <c r="CC582" s="85"/>
      <c r="CD582" s="85"/>
      <c r="CE582" s="85"/>
      <c r="CF582" s="85"/>
      <c r="CG582" s="85"/>
      <c r="CH582" s="85"/>
      <c r="CI582" s="85"/>
      <c r="CJ582" s="85"/>
      <c r="CK582" s="85"/>
      <c r="CL582" s="85"/>
      <c r="CM582" s="85"/>
      <c r="CN582" s="85"/>
      <c r="CO582" s="85"/>
      <c r="CP582" s="85"/>
      <c r="CQ582" s="85"/>
      <c r="CR582" s="85"/>
    </row>
    <row r="583" spans="59:96">
      <c r="BG583" s="85"/>
      <c r="BH583" s="85"/>
      <c r="BI583" s="85"/>
      <c r="BJ583" s="85"/>
      <c r="BK583" s="85"/>
      <c r="BL583" s="85"/>
      <c r="BM583" s="85"/>
      <c r="BN583" s="85"/>
      <c r="BO583" s="85"/>
      <c r="BP583" s="85"/>
      <c r="BQ583" s="85"/>
      <c r="BR583" s="85"/>
      <c r="BS583" s="85"/>
      <c r="BT583" s="85"/>
      <c r="BU583" s="85"/>
      <c r="BV583" s="85"/>
      <c r="BW583" s="85"/>
      <c r="BX583" s="85"/>
      <c r="BY583" s="85"/>
      <c r="BZ583" s="85"/>
      <c r="CA583" s="85"/>
      <c r="CB583" s="85"/>
      <c r="CC583" s="85"/>
      <c r="CD583" s="85"/>
      <c r="CE583" s="85"/>
      <c r="CF583" s="85"/>
      <c r="CG583" s="85"/>
      <c r="CH583" s="85"/>
      <c r="CI583" s="85"/>
      <c r="CJ583" s="85"/>
      <c r="CK583" s="85"/>
      <c r="CL583" s="85"/>
      <c r="CM583" s="85"/>
      <c r="CN583" s="85"/>
      <c r="CO583" s="85"/>
      <c r="CP583" s="85"/>
      <c r="CQ583" s="85"/>
      <c r="CR583" s="85"/>
    </row>
    <row r="584" spans="59:96">
      <c r="BG584" s="85"/>
      <c r="BH584" s="85"/>
      <c r="BI584" s="85"/>
      <c r="BJ584" s="85"/>
      <c r="BK584" s="85"/>
      <c r="BL584" s="85"/>
      <c r="BM584" s="85"/>
      <c r="BN584" s="85"/>
      <c r="BO584" s="85"/>
      <c r="BP584" s="85"/>
      <c r="BQ584" s="85"/>
      <c r="BR584" s="85"/>
      <c r="BS584" s="85"/>
      <c r="BT584" s="85"/>
      <c r="BU584" s="85"/>
      <c r="BV584" s="85"/>
      <c r="BW584" s="85"/>
      <c r="BX584" s="85"/>
      <c r="BY584" s="85"/>
      <c r="BZ584" s="85"/>
      <c r="CA584" s="85"/>
      <c r="CB584" s="85"/>
      <c r="CC584" s="85"/>
      <c r="CD584" s="85"/>
      <c r="CE584" s="85"/>
      <c r="CF584" s="85"/>
      <c r="CG584" s="85"/>
      <c r="CH584" s="85"/>
      <c r="CI584" s="85"/>
      <c r="CJ584" s="85"/>
      <c r="CK584" s="85"/>
      <c r="CL584" s="85"/>
      <c r="CM584" s="85"/>
      <c r="CN584" s="85"/>
      <c r="CO584" s="85"/>
      <c r="CP584" s="85"/>
      <c r="CQ584" s="85"/>
      <c r="CR584" s="85"/>
    </row>
    <row r="585" spans="59:96">
      <c r="BG585" s="85"/>
      <c r="BH585" s="85"/>
      <c r="BI585" s="85"/>
      <c r="BJ585" s="85"/>
      <c r="BK585" s="85"/>
      <c r="BL585" s="85"/>
      <c r="BM585" s="85"/>
      <c r="BN585" s="85"/>
      <c r="BO585" s="85"/>
      <c r="BP585" s="85"/>
      <c r="BQ585" s="85"/>
      <c r="BR585" s="85"/>
      <c r="BS585" s="85"/>
      <c r="BT585" s="85"/>
      <c r="BU585" s="85"/>
      <c r="BV585" s="85"/>
      <c r="BW585" s="85"/>
      <c r="BX585" s="85"/>
      <c r="BY585" s="85"/>
      <c r="BZ585" s="85"/>
      <c r="CA585" s="85"/>
      <c r="CB585" s="85"/>
      <c r="CC585" s="85"/>
      <c r="CD585" s="85"/>
      <c r="CE585" s="85"/>
      <c r="CF585" s="85"/>
      <c r="CG585" s="85"/>
      <c r="CH585" s="85"/>
      <c r="CI585" s="85"/>
      <c r="CJ585" s="85"/>
      <c r="CK585" s="85"/>
      <c r="CL585" s="85"/>
      <c r="CM585" s="85"/>
      <c r="CN585" s="85"/>
      <c r="CO585" s="85"/>
      <c r="CP585" s="85"/>
      <c r="CQ585" s="85"/>
      <c r="CR585" s="85"/>
    </row>
    <row r="586" spans="59:96">
      <c r="BG586" s="85"/>
      <c r="BH586" s="85"/>
      <c r="BI586" s="85"/>
      <c r="BJ586" s="85"/>
      <c r="BK586" s="85"/>
      <c r="BL586" s="85"/>
      <c r="BM586" s="85"/>
      <c r="BN586" s="85"/>
      <c r="BO586" s="85"/>
      <c r="BP586" s="85"/>
      <c r="BQ586" s="85"/>
      <c r="BR586" s="85"/>
      <c r="BS586" s="85"/>
      <c r="BT586" s="85"/>
      <c r="BU586" s="85"/>
      <c r="BV586" s="85"/>
      <c r="BW586" s="85"/>
      <c r="BX586" s="85"/>
      <c r="BY586" s="85"/>
      <c r="BZ586" s="85"/>
      <c r="CA586" s="85"/>
      <c r="CB586" s="85"/>
      <c r="CC586" s="85"/>
      <c r="CD586" s="85"/>
      <c r="CE586" s="85"/>
      <c r="CF586" s="85"/>
      <c r="CG586" s="85"/>
      <c r="CH586" s="85"/>
      <c r="CI586" s="85"/>
      <c r="CJ586" s="85"/>
      <c r="CK586" s="85"/>
      <c r="CL586" s="85"/>
      <c r="CM586" s="85"/>
      <c r="CN586" s="85"/>
      <c r="CO586" s="85"/>
      <c r="CP586" s="85"/>
      <c r="CQ586" s="85"/>
      <c r="CR586" s="85"/>
    </row>
    <row r="587" spans="59:96">
      <c r="BG587" s="85"/>
      <c r="BH587" s="85"/>
      <c r="BI587" s="85"/>
      <c r="BJ587" s="85"/>
      <c r="BK587" s="85"/>
      <c r="BL587" s="85"/>
      <c r="BM587" s="85"/>
      <c r="BN587" s="85"/>
      <c r="BO587" s="85"/>
      <c r="BP587" s="85"/>
      <c r="BQ587" s="85"/>
      <c r="BR587" s="85"/>
      <c r="BS587" s="85"/>
      <c r="BT587" s="85"/>
      <c r="BU587" s="85"/>
      <c r="BV587" s="85"/>
      <c r="BW587" s="85"/>
      <c r="BX587" s="85"/>
      <c r="BY587" s="85"/>
      <c r="BZ587" s="85"/>
      <c r="CA587" s="85"/>
      <c r="CB587" s="85"/>
      <c r="CC587" s="85"/>
      <c r="CD587" s="85"/>
      <c r="CE587" s="85"/>
      <c r="CF587" s="85"/>
      <c r="CG587" s="85"/>
      <c r="CH587" s="85"/>
      <c r="CI587" s="85"/>
      <c r="CJ587" s="85"/>
      <c r="CK587" s="85"/>
      <c r="CL587" s="85"/>
      <c r="CM587" s="85"/>
      <c r="CN587" s="85"/>
      <c r="CO587" s="85"/>
      <c r="CP587" s="85"/>
      <c r="CQ587" s="85"/>
      <c r="CR587" s="85"/>
    </row>
    <row r="588" spans="59:96">
      <c r="BG588" s="85"/>
      <c r="BH588" s="85"/>
      <c r="BI588" s="85"/>
      <c r="BJ588" s="85"/>
      <c r="BK588" s="85"/>
      <c r="BL588" s="85"/>
      <c r="BM588" s="85"/>
      <c r="BN588" s="85"/>
      <c r="BO588" s="85"/>
      <c r="BP588" s="85"/>
      <c r="BQ588" s="85"/>
      <c r="BR588" s="85"/>
      <c r="BS588" s="85"/>
      <c r="BT588" s="85"/>
      <c r="BU588" s="85"/>
      <c r="BV588" s="85"/>
      <c r="BW588" s="85"/>
      <c r="BX588" s="85"/>
      <c r="BY588" s="85"/>
      <c r="BZ588" s="85"/>
      <c r="CA588" s="85"/>
      <c r="CB588" s="85"/>
      <c r="CC588" s="85"/>
      <c r="CD588" s="85"/>
      <c r="CE588" s="85"/>
      <c r="CF588" s="85"/>
      <c r="CG588" s="85"/>
      <c r="CH588" s="85"/>
      <c r="CI588" s="85"/>
      <c r="CJ588" s="85"/>
      <c r="CK588" s="85"/>
      <c r="CL588" s="85"/>
      <c r="CM588" s="85"/>
      <c r="CN588" s="85"/>
      <c r="CO588" s="85"/>
      <c r="CP588" s="85"/>
      <c r="CQ588" s="85"/>
      <c r="CR588" s="85"/>
    </row>
    <row r="589" spans="59:96">
      <c r="BG589" s="85"/>
      <c r="BH589" s="85"/>
      <c r="BI589" s="85"/>
      <c r="BJ589" s="85"/>
      <c r="BK589" s="85"/>
      <c r="BL589" s="85"/>
      <c r="BM589" s="85"/>
      <c r="BN589" s="85"/>
      <c r="BO589" s="85"/>
      <c r="BP589" s="85"/>
      <c r="BQ589" s="85"/>
      <c r="BR589" s="85"/>
      <c r="BS589" s="85"/>
      <c r="BT589" s="85"/>
      <c r="BU589" s="85"/>
      <c r="BV589" s="85"/>
      <c r="BW589" s="85"/>
      <c r="BX589" s="85"/>
      <c r="BY589" s="85"/>
      <c r="BZ589" s="85"/>
      <c r="CA589" s="85"/>
      <c r="CB589" s="85"/>
      <c r="CC589" s="85"/>
      <c r="CD589" s="85"/>
      <c r="CE589" s="85"/>
      <c r="CF589" s="85"/>
      <c r="CG589" s="85"/>
      <c r="CH589" s="85"/>
      <c r="CI589" s="85"/>
      <c r="CJ589" s="85"/>
      <c r="CK589" s="85"/>
      <c r="CL589" s="85"/>
      <c r="CM589" s="85"/>
      <c r="CN589" s="85"/>
      <c r="CO589" s="85"/>
      <c r="CP589" s="85"/>
      <c r="CQ589" s="85"/>
      <c r="CR589" s="85"/>
    </row>
    <row r="590" spans="59:96">
      <c r="BG590" s="85"/>
      <c r="BH590" s="85"/>
      <c r="BI590" s="85"/>
      <c r="BJ590" s="85"/>
      <c r="BK590" s="85"/>
      <c r="BL590" s="85"/>
      <c r="BM590" s="85"/>
      <c r="BN590" s="85"/>
      <c r="BO590" s="85"/>
      <c r="BP590" s="85"/>
      <c r="BQ590" s="85"/>
      <c r="BR590" s="85"/>
      <c r="BS590" s="85"/>
      <c r="BT590" s="85"/>
      <c r="BU590" s="85"/>
      <c r="BV590" s="85"/>
      <c r="BW590" s="85"/>
      <c r="BX590" s="85"/>
      <c r="BY590" s="85"/>
      <c r="BZ590" s="85"/>
      <c r="CA590" s="85"/>
      <c r="CB590" s="85"/>
      <c r="CC590" s="85"/>
      <c r="CD590" s="85"/>
      <c r="CE590" s="85"/>
      <c r="CF590" s="85"/>
      <c r="CG590" s="85"/>
      <c r="CH590" s="85"/>
      <c r="CI590" s="85"/>
      <c r="CJ590" s="85"/>
      <c r="CK590" s="85"/>
      <c r="CL590" s="85"/>
      <c r="CM590" s="85"/>
      <c r="CN590" s="85"/>
      <c r="CO590" s="85"/>
      <c r="CP590" s="85"/>
      <c r="CQ590" s="85"/>
      <c r="CR590" s="85"/>
    </row>
    <row r="591" spans="59:96">
      <c r="BG591" s="85"/>
      <c r="BH591" s="85"/>
      <c r="BI591" s="85"/>
      <c r="BJ591" s="85"/>
      <c r="BK591" s="85"/>
      <c r="BL591" s="85"/>
      <c r="BM591" s="85"/>
      <c r="BN591" s="85"/>
      <c r="BO591" s="85"/>
      <c r="BP591" s="85"/>
      <c r="BQ591" s="85"/>
      <c r="BR591" s="85"/>
      <c r="BS591" s="85"/>
      <c r="BT591" s="85"/>
      <c r="BU591" s="85"/>
      <c r="BV591" s="85"/>
      <c r="BW591" s="85"/>
      <c r="BX591" s="85"/>
      <c r="BY591" s="85"/>
      <c r="BZ591" s="85"/>
      <c r="CA591" s="85"/>
      <c r="CB591" s="85"/>
      <c r="CC591" s="85"/>
      <c r="CD591" s="85"/>
      <c r="CE591" s="85"/>
      <c r="CF591" s="85"/>
      <c r="CG591" s="85"/>
      <c r="CH591" s="85"/>
      <c r="CI591" s="85"/>
      <c r="CJ591" s="85"/>
      <c r="CK591" s="85"/>
      <c r="CL591" s="85"/>
      <c r="CM591" s="85"/>
      <c r="CN591" s="85"/>
      <c r="CO591" s="85"/>
      <c r="CP591" s="85"/>
      <c r="CQ591" s="85"/>
      <c r="CR591" s="85"/>
    </row>
    <row r="592" spans="59:96">
      <c r="BG592" s="85"/>
      <c r="BH592" s="85"/>
      <c r="BI592" s="85"/>
      <c r="BJ592" s="85"/>
      <c r="BK592" s="85"/>
      <c r="BL592" s="85"/>
      <c r="BM592" s="85"/>
      <c r="BN592" s="85"/>
      <c r="BO592" s="85"/>
      <c r="BP592" s="85"/>
      <c r="BQ592" s="85"/>
      <c r="BR592" s="85"/>
      <c r="BS592" s="85"/>
      <c r="BT592" s="85"/>
      <c r="BU592" s="85"/>
      <c r="BV592" s="85"/>
      <c r="BW592" s="85"/>
      <c r="BX592" s="85"/>
      <c r="BY592" s="85"/>
      <c r="BZ592" s="85"/>
      <c r="CA592" s="85"/>
      <c r="CB592" s="85"/>
      <c r="CC592" s="85"/>
      <c r="CD592" s="85"/>
      <c r="CE592" s="85"/>
      <c r="CF592" s="85"/>
      <c r="CG592" s="85"/>
      <c r="CH592" s="85"/>
      <c r="CI592" s="85"/>
      <c r="CJ592" s="85"/>
      <c r="CK592" s="85"/>
      <c r="CL592" s="85"/>
      <c r="CM592" s="85"/>
      <c r="CN592" s="85"/>
      <c r="CO592" s="85"/>
      <c r="CP592" s="85"/>
      <c r="CQ592" s="85"/>
      <c r="CR592" s="85"/>
    </row>
    <row r="593" spans="59:96">
      <c r="BG593" s="85"/>
      <c r="BH593" s="85"/>
      <c r="BI593" s="85"/>
      <c r="BJ593" s="85"/>
      <c r="BK593" s="85"/>
      <c r="BL593" s="85"/>
      <c r="BM593" s="85"/>
      <c r="BN593" s="85"/>
      <c r="BO593" s="85"/>
      <c r="BP593" s="85"/>
      <c r="BQ593" s="85"/>
      <c r="BR593" s="85"/>
      <c r="BS593" s="85"/>
      <c r="BT593" s="85"/>
      <c r="BU593" s="85"/>
      <c r="BV593" s="85"/>
      <c r="BW593" s="85"/>
      <c r="BX593" s="85"/>
      <c r="BY593" s="85"/>
      <c r="BZ593" s="85"/>
      <c r="CA593" s="85"/>
      <c r="CB593" s="85"/>
      <c r="CC593" s="85"/>
      <c r="CD593" s="85"/>
      <c r="CE593" s="85"/>
      <c r="CF593" s="85"/>
      <c r="CG593" s="85"/>
      <c r="CH593" s="85"/>
      <c r="CI593" s="85"/>
      <c r="CJ593" s="85"/>
      <c r="CK593" s="85"/>
      <c r="CL593" s="85"/>
      <c r="CM593" s="85"/>
      <c r="CN593" s="85"/>
      <c r="CO593" s="85"/>
      <c r="CP593" s="85"/>
      <c r="CQ593" s="85"/>
      <c r="CR593" s="85"/>
    </row>
    <row r="594" spans="59:96">
      <c r="BG594" s="85"/>
      <c r="BH594" s="85"/>
      <c r="BI594" s="85"/>
      <c r="BJ594" s="85"/>
      <c r="BK594" s="85"/>
      <c r="BL594" s="85"/>
      <c r="BM594" s="85"/>
      <c r="BN594" s="85"/>
      <c r="BO594" s="85"/>
      <c r="BP594" s="85"/>
      <c r="BQ594" s="85"/>
      <c r="BR594" s="85"/>
      <c r="BS594" s="85"/>
      <c r="BT594" s="85"/>
      <c r="BU594" s="85"/>
      <c r="BV594" s="85"/>
      <c r="BW594" s="85"/>
      <c r="BX594" s="85"/>
      <c r="BY594" s="85"/>
      <c r="BZ594" s="85"/>
      <c r="CA594" s="85"/>
      <c r="CB594" s="85"/>
      <c r="CC594" s="85"/>
      <c r="CD594" s="85"/>
      <c r="CE594" s="85"/>
      <c r="CF594" s="85"/>
      <c r="CG594" s="85"/>
      <c r="CH594" s="85"/>
      <c r="CI594" s="85"/>
      <c r="CJ594" s="85"/>
      <c r="CK594" s="85"/>
      <c r="CL594" s="85"/>
      <c r="CM594" s="85"/>
      <c r="CN594" s="85"/>
      <c r="CO594" s="85"/>
      <c r="CP594" s="85"/>
      <c r="CQ594" s="85"/>
      <c r="CR594" s="85"/>
    </row>
    <row r="595" spans="59:96">
      <c r="BG595" s="85"/>
      <c r="BH595" s="85"/>
      <c r="BI595" s="85"/>
      <c r="BJ595" s="85"/>
      <c r="BK595" s="85"/>
      <c r="BL595" s="85"/>
      <c r="BM595" s="85"/>
      <c r="BN595" s="85"/>
      <c r="BO595" s="85"/>
      <c r="BP595" s="85"/>
      <c r="BQ595" s="85"/>
      <c r="BR595" s="85"/>
      <c r="BS595" s="85"/>
      <c r="BT595" s="85"/>
      <c r="BU595" s="85"/>
      <c r="BV595" s="85"/>
      <c r="BW595" s="85"/>
      <c r="BX595" s="85"/>
      <c r="BY595" s="85"/>
      <c r="BZ595" s="85"/>
      <c r="CA595" s="85"/>
      <c r="CB595" s="85"/>
      <c r="CC595" s="85"/>
      <c r="CD595" s="85"/>
      <c r="CE595" s="85"/>
      <c r="CF595" s="85"/>
      <c r="CG595" s="85"/>
      <c r="CH595" s="85"/>
      <c r="CI595" s="85"/>
      <c r="CJ595" s="85"/>
      <c r="CK595" s="85"/>
      <c r="CL595" s="85"/>
      <c r="CM595" s="85"/>
      <c r="CN595" s="85"/>
      <c r="CO595" s="85"/>
      <c r="CP595" s="85"/>
      <c r="CQ595" s="85"/>
      <c r="CR595" s="85"/>
    </row>
    <row r="596" spans="59:96">
      <c r="BG596" s="85"/>
      <c r="BH596" s="85"/>
      <c r="BI596" s="85"/>
      <c r="BJ596" s="85"/>
      <c r="BK596" s="85"/>
      <c r="BL596" s="85"/>
      <c r="BM596" s="85"/>
      <c r="BN596" s="85"/>
      <c r="BO596" s="85"/>
      <c r="BP596" s="85"/>
      <c r="BQ596" s="85"/>
      <c r="BR596" s="85"/>
      <c r="BS596" s="85"/>
      <c r="BT596" s="85"/>
      <c r="BU596" s="85"/>
      <c r="BV596" s="85"/>
      <c r="BW596" s="85"/>
      <c r="BX596" s="85"/>
      <c r="BY596" s="85"/>
      <c r="BZ596" s="85"/>
      <c r="CA596" s="85"/>
      <c r="CB596" s="85"/>
      <c r="CC596" s="85"/>
      <c r="CD596" s="85"/>
      <c r="CE596" s="85"/>
      <c r="CF596" s="85"/>
      <c r="CG596" s="85"/>
      <c r="CH596" s="85"/>
      <c r="CI596" s="85"/>
      <c r="CJ596" s="85"/>
      <c r="CK596" s="85"/>
      <c r="CL596" s="85"/>
      <c r="CM596" s="85"/>
      <c r="CN596" s="85"/>
      <c r="CO596" s="85"/>
      <c r="CP596" s="85"/>
      <c r="CQ596" s="85"/>
      <c r="CR596" s="85"/>
    </row>
    <row r="597" spans="59:96">
      <c r="BG597" s="85"/>
      <c r="BH597" s="85"/>
      <c r="BI597" s="85"/>
      <c r="BJ597" s="85"/>
      <c r="BK597" s="85"/>
      <c r="BL597" s="85"/>
      <c r="BM597" s="85"/>
      <c r="BN597" s="85"/>
      <c r="BO597" s="85"/>
      <c r="BP597" s="85"/>
      <c r="BQ597" s="85"/>
      <c r="BR597" s="85"/>
      <c r="BS597" s="85"/>
      <c r="BT597" s="85"/>
      <c r="BU597" s="85"/>
      <c r="BV597" s="85"/>
      <c r="BW597" s="85"/>
      <c r="BX597" s="85"/>
      <c r="BY597" s="85"/>
      <c r="BZ597" s="85"/>
      <c r="CA597" s="85"/>
      <c r="CB597" s="85"/>
      <c r="CC597" s="85"/>
      <c r="CD597" s="85"/>
      <c r="CE597" s="85"/>
      <c r="CF597" s="85"/>
      <c r="CG597" s="85"/>
      <c r="CH597" s="85"/>
      <c r="CI597" s="85"/>
      <c r="CJ597" s="85"/>
      <c r="CK597" s="85"/>
      <c r="CL597" s="85"/>
      <c r="CM597" s="85"/>
      <c r="CN597" s="85"/>
      <c r="CO597" s="85"/>
      <c r="CP597" s="85"/>
      <c r="CQ597" s="85"/>
      <c r="CR597" s="85"/>
    </row>
    <row r="598" spans="59:96">
      <c r="BG598" s="85"/>
      <c r="BH598" s="85"/>
      <c r="BI598" s="85"/>
      <c r="BJ598" s="85"/>
      <c r="BK598" s="85"/>
      <c r="BL598" s="85"/>
      <c r="BM598" s="85"/>
      <c r="BN598" s="85"/>
      <c r="BO598" s="85"/>
      <c r="BP598" s="85"/>
      <c r="BQ598" s="85"/>
      <c r="BR598" s="85"/>
      <c r="BS598" s="85"/>
      <c r="BT598" s="85"/>
      <c r="BU598" s="85"/>
      <c r="BV598" s="85"/>
      <c r="BW598" s="85"/>
      <c r="BX598" s="85"/>
      <c r="BY598" s="85"/>
      <c r="BZ598" s="85"/>
      <c r="CA598" s="85"/>
      <c r="CB598" s="85"/>
      <c r="CC598" s="85"/>
      <c r="CD598" s="85"/>
      <c r="CE598" s="85"/>
      <c r="CF598" s="85"/>
      <c r="CG598" s="85"/>
      <c r="CH598" s="85"/>
      <c r="CI598" s="85"/>
      <c r="CJ598" s="85"/>
      <c r="CK598" s="85"/>
      <c r="CL598" s="85"/>
      <c r="CM598" s="85"/>
      <c r="CN598" s="85"/>
      <c r="CO598" s="85"/>
      <c r="CP598" s="85"/>
      <c r="CQ598" s="85"/>
      <c r="CR598" s="85"/>
    </row>
    <row r="599" spans="59:96">
      <c r="BG599" s="85"/>
      <c r="BH599" s="85"/>
      <c r="BI599" s="85"/>
      <c r="BJ599" s="85"/>
      <c r="BK599" s="85"/>
      <c r="BL599" s="85"/>
      <c r="BM599" s="85"/>
      <c r="BN599" s="85"/>
      <c r="BO599" s="85"/>
      <c r="BP599" s="85"/>
      <c r="BQ599" s="85"/>
      <c r="BR599" s="85"/>
      <c r="BS599" s="85"/>
      <c r="BT599" s="85"/>
      <c r="BU599" s="85"/>
      <c r="BV599" s="85"/>
      <c r="BW599" s="85"/>
      <c r="BX599" s="85"/>
      <c r="BY599" s="85"/>
      <c r="BZ599" s="85"/>
      <c r="CA599" s="85"/>
      <c r="CB599" s="85"/>
      <c r="CC599" s="85"/>
      <c r="CD599" s="85"/>
      <c r="CE599" s="85"/>
      <c r="CF599" s="85"/>
      <c r="CG599" s="85"/>
      <c r="CH599" s="85"/>
      <c r="CI599" s="85"/>
      <c r="CJ599" s="85"/>
      <c r="CK599" s="85"/>
      <c r="CL599" s="85"/>
      <c r="CM599" s="85"/>
      <c r="CN599" s="85"/>
      <c r="CO599" s="85"/>
      <c r="CP599" s="85"/>
      <c r="CQ599" s="85"/>
      <c r="CR599" s="85"/>
    </row>
    <row r="600" spans="59:96">
      <c r="BG600" s="85"/>
      <c r="BH600" s="85"/>
      <c r="BI600" s="85"/>
      <c r="BJ600" s="85"/>
      <c r="BK600" s="85"/>
      <c r="BL600" s="85"/>
      <c r="BM600" s="85"/>
      <c r="BN600" s="85"/>
      <c r="BO600" s="85"/>
      <c r="BP600" s="85"/>
      <c r="BQ600" s="85"/>
      <c r="BR600" s="85"/>
      <c r="BS600" s="85"/>
      <c r="BT600" s="85"/>
      <c r="BU600" s="85"/>
      <c r="BV600" s="85"/>
      <c r="BW600" s="85"/>
      <c r="BX600" s="85"/>
      <c r="BY600" s="85"/>
      <c r="BZ600" s="85"/>
      <c r="CA600" s="85"/>
      <c r="CB600" s="85"/>
      <c r="CC600" s="85"/>
      <c r="CD600" s="85"/>
      <c r="CE600" s="85"/>
      <c r="CF600" s="85"/>
      <c r="CG600" s="85"/>
      <c r="CH600" s="85"/>
      <c r="CI600" s="85"/>
      <c r="CJ600" s="85"/>
      <c r="CK600" s="85"/>
      <c r="CL600" s="85"/>
      <c r="CM600" s="85"/>
      <c r="CN600" s="85"/>
      <c r="CO600" s="85"/>
      <c r="CP600" s="85"/>
      <c r="CQ600" s="85"/>
      <c r="CR600" s="85"/>
    </row>
    <row r="601" spans="59:96">
      <c r="BG601" s="85"/>
      <c r="BH601" s="85"/>
      <c r="BI601" s="85"/>
      <c r="BJ601" s="85"/>
      <c r="BK601" s="85"/>
      <c r="BL601" s="85"/>
      <c r="BM601" s="85"/>
      <c r="BN601" s="85"/>
      <c r="BO601" s="85"/>
      <c r="BP601" s="85"/>
      <c r="BQ601" s="85"/>
      <c r="BR601" s="85"/>
      <c r="BS601" s="85"/>
      <c r="BT601" s="85"/>
      <c r="BU601" s="85"/>
      <c r="BV601" s="85"/>
      <c r="BW601" s="85"/>
      <c r="BX601" s="85"/>
      <c r="BY601" s="85"/>
      <c r="BZ601" s="85"/>
      <c r="CA601" s="85"/>
      <c r="CB601" s="85"/>
      <c r="CC601" s="85"/>
      <c r="CD601" s="85"/>
      <c r="CE601" s="85"/>
      <c r="CF601" s="85"/>
      <c r="CG601" s="85"/>
      <c r="CH601" s="85"/>
      <c r="CI601" s="85"/>
      <c r="CJ601" s="85"/>
      <c r="CK601" s="85"/>
      <c r="CL601" s="85"/>
      <c r="CM601" s="85"/>
      <c r="CN601" s="85"/>
      <c r="CO601" s="85"/>
      <c r="CP601" s="85"/>
      <c r="CQ601" s="85"/>
      <c r="CR601" s="85"/>
    </row>
    <row r="602" spans="59:96">
      <c r="BG602" s="85"/>
      <c r="BH602" s="85"/>
      <c r="BI602" s="85"/>
      <c r="BJ602" s="85"/>
      <c r="BK602" s="85"/>
      <c r="BL602" s="85"/>
      <c r="BM602" s="85"/>
      <c r="BN602" s="85"/>
      <c r="BO602" s="85"/>
      <c r="BP602" s="85"/>
      <c r="BQ602" s="85"/>
      <c r="BR602" s="85"/>
      <c r="BS602" s="85"/>
      <c r="BT602" s="85"/>
      <c r="BU602" s="85"/>
      <c r="BV602" s="85"/>
      <c r="BW602" s="85"/>
      <c r="BX602" s="85"/>
      <c r="BY602" s="85"/>
      <c r="BZ602" s="85"/>
      <c r="CA602" s="85"/>
      <c r="CB602" s="85"/>
      <c r="CC602" s="85"/>
      <c r="CD602" s="85"/>
      <c r="CE602" s="85"/>
      <c r="CF602" s="85"/>
      <c r="CG602" s="85"/>
      <c r="CH602" s="85"/>
      <c r="CI602" s="85"/>
      <c r="CJ602" s="85"/>
      <c r="CK602" s="85"/>
      <c r="CL602" s="85"/>
      <c r="CM602" s="85"/>
      <c r="CN602" s="85"/>
      <c r="CO602" s="85"/>
      <c r="CP602" s="85"/>
      <c r="CQ602" s="85"/>
      <c r="CR602" s="85"/>
    </row>
    <row r="603" spans="59:96">
      <c r="BG603" s="85"/>
      <c r="BH603" s="85"/>
      <c r="BI603" s="85"/>
      <c r="BJ603" s="85"/>
      <c r="BK603" s="85"/>
      <c r="BL603" s="85"/>
      <c r="BM603" s="85"/>
      <c r="BN603" s="85"/>
      <c r="BO603" s="85"/>
      <c r="BP603" s="85"/>
      <c r="BQ603" s="85"/>
      <c r="BR603" s="85"/>
      <c r="BS603" s="85"/>
      <c r="BT603" s="85"/>
      <c r="BU603" s="85"/>
      <c r="BV603" s="85"/>
      <c r="BW603" s="85"/>
      <c r="BX603" s="85"/>
      <c r="BY603" s="85"/>
      <c r="BZ603" s="85"/>
      <c r="CA603" s="85"/>
      <c r="CB603" s="85"/>
      <c r="CC603" s="85"/>
      <c r="CD603" s="85"/>
      <c r="CE603" s="85"/>
      <c r="CF603" s="85"/>
      <c r="CG603" s="85"/>
      <c r="CH603" s="85"/>
      <c r="CI603" s="85"/>
      <c r="CJ603" s="85"/>
      <c r="CK603" s="85"/>
      <c r="CL603" s="85"/>
      <c r="CM603" s="85"/>
      <c r="CN603" s="85"/>
      <c r="CO603" s="85"/>
      <c r="CP603" s="85"/>
      <c r="CQ603" s="85"/>
      <c r="CR603" s="85"/>
    </row>
    <row r="604" spans="59:96">
      <c r="BG604" s="85"/>
      <c r="BH604" s="85"/>
      <c r="BI604" s="85"/>
      <c r="BJ604" s="85"/>
      <c r="BK604" s="85"/>
      <c r="BL604" s="85"/>
      <c r="BM604" s="85"/>
      <c r="BN604" s="85"/>
      <c r="BO604" s="85"/>
      <c r="BP604" s="85"/>
      <c r="BQ604" s="85"/>
      <c r="BR604" s="85"/>
      <c r="BS604" s="85"/>
      <c r="BT604" s="85"/>
      <c r="BU604" s="85"/>
      <c r="BV604" s="85"/>
      <c r="BW604" s="85"/>
      <c r="BX604" s="85"/>
      <c r="BY604" s="85"/>
      <c r="BZ604" s="85"/>
      <c r="CA604" s="85"/>
      <c r="CB604" s="85"/>
      <c r="CC604" s="85"/>
      <c r="CD604" s="85"/>
      <c r="CE604" s="85"/>
      <c r="CF604" s="85"/>
      <c r="CG604" s="85"/>
      <c r="CH604" s="85"/>
      <c r="CI604" s="85"/>
      <c r="CJ604" s="85"/>
      <c r="CK604" s="85"/>
      <c r="CL604" s="85"/>
      <c r="CM604" s="85"/>
      <c r="CN604" s="85"/>
      <c r="CO604" s="85"/>
      <c r="CP604" s="85"/>
      <c r="CQ604" s="85"/>
      <c r="CR604" s="85"/>
    </row>
    <row r="605" spans="59:96">
      <c r="BG605" s="85"/>
      <c r="BH605" s="85"/>
      <c r="BI605" s="85"/>
      <c r="BJ605" s="85"/>
      <c r="BK605" s="85"/>
      <c r="BL605" s="85"/>
      <c r="BM605" s="85"/>
      <c r="BN605" s="85"/>
      <c r="BO605" s="85"/>
      <c r="BP605" s="85"/>
      <c r="BQ605" s="85"/>
      <c r="BR605" s="85"/>
      <c r="BS605" s="85"/>
      <c r="BT605" s="85"/>
      <c r="BU605" s="85"/>
      <c r="BV605" s="85"/>
      <c r="BW605" s="85"/>
      <c r="BX605" s="85"/>
      <c r="BY605" s="85"/>
      <c r="BZ605" s="85"/>
      <c r="CA605" s="85"/>
      <c r="CB605" s="85"/>
      <c r="CC605" s="85"/>
      <c r="CD605" s="85"/>
      <c r="CE605" s="85"/>
      <c r="CF605" s="85"/>
      <c r="CG605" s="85"/>
      <c r="CH605" s="85"/>
      <c r="CI605" s="85"/>
      <c r="CJ605" s="85"/>
      <c r="CK605" s="85"/>
      <c r="CL605" s="85"/>
      <c r="CM605" s="85"/>
      <c r="CN605" s="85"/>
      <c r="CO605" s="85"/>
      <c r="CP605" s="85"/>
      <c r="CQ605" s="85"/>
      <c r="CR605" s="85"/>
    </row>
    <row r="606" spans="59:96">
      <c r="BG606" s="85"/>
      <c r="BH606" s="85"/>
      <c r="BI606" s="85"/>
      <c r="BJ606" s="85"/>
      <c r="BK606" s="85"/>
      <c r="BL606" s="85"/>
      <c r="BM606" s="85"/>
      <c r="BN606" s="85"/>
      <c r="BO606" s="85"/>
      <c r="BP606" s="85"/>
      <c r="BQ606" s="85"/>
      <c r="BR606" s="85"/>
      <c r="BS606" s="85"/>
      <c r="BT606" s="85"/>
      <c r="BU606" s="85"/>
      <c r="BV606" s="85"/>
      <c r="BW606" s="85"/>
      <c r="BX606" s="85"/>
      <c r="BY606" s="85"/>
      <c r="BZ606" s="85"/>
      <c r="CA606" s="85"/>
      <c r="CB606" s="85"/>
      <c r="CC606" s="85"/>
      <c r="CD606" s="85"/>
      <c r="CE606" s="85"/>
      <c r="CF606" s="85"/>
      <c r="CG606" s="85"/>
      <c r="CH606" s="85"/>
      <c r="CI606" s="85"/>
      <c r="CJ606" s="85"/>
      <c r="CK606" s="85"/>
      <c r="CL606" s="85"/>
      <c r="CM606" s="85"/>
      <c r="CN606" s="85"/>
      <c r="CO606" s="85"/>
      <c r="CP606" s="85"/>
      <c r="CQ606" s="85"/>
      <c r="CR606" s="85"/>
    </row>
    <row r="607" spans="59:96">
      <c r="BG607" s="85"/>
      <c r="BH607" s="85"/>
      <c r="BI607" s="85"/>
      <c r="BJ607" s="85"/>
      <c r="BK607" s="85"/>
      <c r="BL607" s="85"/>
      <c r="BM607" s="85"/>
      <c r="BN607" s="85"/>
      <c r="BO607" s="85"/>
      <c r="BP607" s="85"/>
      <c r="BQ607" s="85"/>
      <c r="BR607" s="85"/>
      <c r="BS607" s="85"/>
      <c r="BT607" s="85"/>
      <c r="BU607" s="85"/>
      <c r="BV607" s="85"/>
      <c r="BW607" s="85"/>
      <c r="BX607" s="85"/>
      <c r="BY607" s="85"/>
      <c r="BZ607" s="85"/>
      <c r="CA607" s="85"/>
      <c r="CB607" s="85"/>
      <c r="CC607" s="85"/>
      <c r="CD607" s="85"/>
      <c r="CE607" s="85"/>
      <c r="CF607" s="85"/>
      <c r="CG607" s="85"/>
      <c r="CH607" s="85"/>
      <c r="CI607" s="85"/>
      <c r="CJ607" s="85"/>
      <c r="CK607" s="85"/>
      <c r="CL607" s="85"/>
      <c r="CM607" s="85"/>
      <c r="CN607" s="85"/>
      <c r="CO607" s="85"/>
      <c r="CP607" s="85"/>
      <c r="CQ607" s="85"/>
      <c r="CR607" s="85"/>
    </row>
    <row r="608" spans="59:96">
      <c r="BG608" s="85"/>
      <c r="BH608" s="85"/>
      <c r="BI608" s="85"/>
      <c r="BJ608" s="85"/>
      <c r="BK608" s="85"/>
      <c r="BL608" s="85"/>
      <c r="BM608" s="85"/>
      <c r="BN608" s="85"/>
      <c r="BO608" s="85"/>
      <c r="BP608" s="85"/>
      <c r="BQ608" s="85"/>
      <c r="BR608" s="85"/>
      <c r="BS608" s="85"/>
      <c r="BT608" s="85"/>
      <c r="BU608" s="85"/>
      <c r="BV608" s="85"/>
      <c r="BW608" s="85"/>
      <c r="BX608" s="85"/>
      <c r="BY608" s="85"/>
      <c r="BZ608" s="85"/>
      <c r="CA608" s="85"/>
      <c r="CB608" s="85"/>
      <c r="CC608" s="85"/>
      <c r="CD608" s="85"/>
      <c r="CE608" s="85"/>
      <c r="CF608" s="85"/>
      <c r="CG608" s="85"/>
      <c r="CH608" s="85"/>
      <c r="CI608" s="85"/>
      <c r="CJ608" s="85"/>
      <c r="CK608" s="85"/>
      <c r="CL608" s="85"/>
      <c r="CM608" s="85"/>
      <c r="CN608" s="85"/>
      <c r="CO608" s="85"/>
      <c r="CP608" s="85"/>
      <c r="CQ608" s="85"/>
      <c r="CR608" s="85"/>
    </row>
    <row r="609" spans="59:96">
      <c r="BG609" s="85"/>
      <c r="BH609" s="85"/>
      <c r="BI609" s="85"/>
      <c r="BJ609" s="85"/>
      <c r="BK609" s="85"/>
      <c r="BL609" s="85"/>
      <c r="BM609" s="85"/>
      <c r="BN609" s="85"/>
      <c r="BO609" s="85"/>
      <c r="BP609" s="85"/>
      <c r="BQ609" s="85"/>
      <c r="BR609" s="85"/>
      <c r="BS609" s="85"/>
      <c r="BT609" s="85"/>
      <c r="BU609" s="85"/>
      <c r="BV609" s="85"/>
      <c r="BW609" s="85"/>
      <c r="BX609" s="85"/>
      <c r="BY609" s="85"/>
      <c r="BZ609" s="85"/>
      <c r="CA609" s="85"/>
      <c r="CB609" s="85"/>
      <c r="CC609" s="85"/>
      <c r="CD609" s="85"/>
      <c r="CE609" s="85"/>
      <c r="CF609" s="85"/>
      <c r="CG609" s="85"/>
      <c r="CH609" s="85"/>
      <c r="CI609" s="85"/>
      <c r="CJ609" s="85"/>
      <c r="CK609" s="85"/>
      <c r="CL609" s="85"/>
      <c r="CM609" s="85"/>
      <c r="CN609" s="85"/>
      <c r="CO609" s="85"/>
      <c r="CP609" s="85"/>
      <c r="CQ609" s="85"/>
      <c r="CR609" s="85"/>
    </row>
    <row r="610" spans="59:96">
      <c r="BG610" s="85"/>
      <c r="BH610" s="85"/>
      <c r="BI610" s="85"/>
      <c r="BJ610" s="85"/>
      <c r="BK610" s="85"/>
      <c r="BL610" s="85"/>
      <c r="BM610" s="85"/>
      <c r="BN610" s="85"/>
      <c r="BO610" s="85"/>
      <c r="BP610" s="85"/>
      <c r="BQ610" s="85"/>
      <c r="BR610" s="85"/>
      <c r="BS610" s="85"/>
      <c r="BT610" s="85"/>
      <c r="BU610" s="85"/>
      <c r="BV610" s="85"/>
      <c r="BW610" s="85"/>
      <c r="BX610" s="85"/>
      <c r="BY610" s="85"/>
      <c r="BZ610" s="85"/>
      <c r="CA610" s="85"/>
      <c r="CB610" s="85"/>
      <c r="CC610" s="85"/>
      <c r="CD610" s="85"/>
      <c r="CE610" s="85"/>
      <c r="CF610" s="85"/>
      <c r="CG610" s="85"/>
      <c r="CH610" s="85"/>
      <c r="CI610" s="85"/>
      <c r="CJ610" s="85"/>
      <c r="CK610" s="85"/>
      <c r="CL610" s="85"/>
      <c r="CM610" s="85"/>
      <c r="CN610" s="85"/>
      <c r="CO610" s="85"/>
      <c r="CP610" s="85"/>
      <c r="CQ610" s="85"/>
      <c r="CR610" s="85"/>
    </row>
    <row r="611" spans="59:96">
      <c r="BG611" s="85"/>
      <c r="BH611" s="85"/>
      <c r="BI611" s="85"/>
      <c r="BJ611" s="85"/>
      <c r="BK611" s="85"/>
      <c r="BL611" s="85"/>
      <c r="BM611" s="85"/>
      <c r="BN611" s="85"/>
      <c r="BO611" s="85"/>
      <c r="BP611" s="85"/>
      <c r="BQ611" s="85"/>
      <c r="BR611" s="85"/>
      <c r="BS611" s="85"/>
      <c r="BT611" s="85"/>
      <c r="BU611" s="85"/>
      <c r="BV611" s="85"/>
      <c r="BW611" s="85"/>
      <c r="BX611" s="85"/>
      <c r="BY611" s="85"/>
      <c r="BZ611" s="85"/>
      <c r="CA611" s="85"/>
      <c r="CB611" s="85"/>
      <c r="CC611" s="85"/>
      <c r="CD611" s="85"/>
      <c r="CE611" s="85"/>
      <c r="CF611" s="85"/>
      <c r="CG611" s="85"/>
      <c r="CH611" s="85"/>
      <c r="CI611" s="85"/>
      <c r="CJ611" s="85"/>
      <c r="CK611" s="85"/>
      <c r="CL611" s="85"/>
      <c r="CM611" s="85"/>
      <c r="CN611" s="85"/>
      <c r="CO611" s="85"/>
      <c r="CP611" s="85"/>
      <c r="CQ611" s="85"/>
      <c r="CR611" s="85"/>
    </row>
    <row r="612" spans="59:96">
      <c r="BG612" s="85"/>
      <c r="BH612" s="85"/>
      <c r="BI612" s="85"/>
      <c r="BJ612" s="85"/>
      <c r="BK612" s="85"/>
      <c r="BL612" s="85"/>
      <c r="BM612" s="85"/>
      <c r="BN612" s="85"/>
      <c r="BO612" s="85"/>
      <c r="BP612" s="85"/>
      <c r="BQ612" s="85"/>
      <c r="BR612" s="85"/>
      <c r="BS612" s="85"/>
      <c r="BT612" s="85"/>
      <c r="BU612" s="85"/>
      <c r="BV612" s="85"/>
      <c r="BW612" s="85"/>
      <c r="BX612" s="85"/>
      <c r="BY612" s="85"/>
      <c r="BZ612" s="85"/>
      <c r="CA612" s="85"/>
      <c r="CB612" s="85"/>
      <c r="CC612" s="85"/>
      <c r="CD612" s="85"/>
      <c r="CE612" s="85"/>
      <c r="CF612" s="85"/>
      <c r="CG612" s="85"/>
      <c r="CH612" s="85"/>
      <c r="CI612" s="85"/>
      <c r="CJ612" s="85"/>
      <c r="CK612" s="85"/>
      <c r="CL612" s="85"/>
      <c r="CM612" s="85"/>
      <c r="CN612" s="85"/>
      <c r="CO612" s="85"/>
      <c r="CP612" s="85"/>
      <c r="CQ612" s="85"/>
      <c r="CR612" s="85"/>
    </row>
    <row r="613" spans="59:96">
      <c r="BG613" s="85"/>
      <c r="BH613" s="85"/>
      <c r="BI613" s="85"/>
      <c r="BJ613" s="85"/>
      <c r="BK613" s="85"/>
      <c r="BL613" s="85"/>
      <c r="BM613" s="85"/>
      <c r="BN613" s="85"/>
      <c r="BO613" s="85"/>
      <c r="BP613" s="85"/>
      <c r="BQ613" s="85"/>
      <c r="BR613" s="85"/>
      <c r="BS613" s="85"/>
      <c r="BT613" s="85"/>
      <c r="BU613" s="85"/>
      <c r="BV613" s="85"/>
      <c r="BW613" s="85"/>
      <c r="BX613" s="85"/>
      <c r="BY613" s="85"/>
      <c r="BZ613" s="85"/>
      <c r="CA613" s="85"/>
      <c r="CB613" s="85"/>
      <c r="CC613" s="85"/>
      <c r="CD613" s="85"/>
      <c r="CE613" s="85"/>
      <c r="CF613" s="85"/>
      <c r="CG613" s="85"/>
      <c r="CH613" s="85"/>
      <c r="CI613" s="85"/>
      <c r="CJ613" s="85"/>
      <c r="CK613" s="85"/>
      <c r="CL613" s="85"/>
      <c r="CM613" s="85"/>
      <c r="CN613" s="85"/>
      <c r="CO613" s="85"/>
      <c r="CP613" s="85"/>
      <c r="CQ613" s="85"/>
      <c r="CR613" s="85"/>
    </row>
    <row r="614" spans="59:96">
      <c r="BG614" s="85"/>
      <c r="BH614" s="85"/>
      <c r="BI614" s="85"/>
      <c r="BJ614" s="85"/>
      <c r="BK614" s="85"/>
      <c r="BL614" s="85"/>
      <c r="BM614" s="85"/>
      <c r="BN614" s="85"/>
      <c r="BO614" s="85"/>
      <c r="BP614" s="85"/>
      <c r="BQ614" s="85"/>
      <c r="BR614" s="85"/>
      <c r="BS614" s="85"/>
      <c r="BT614" s="85"/>
      <c r="BU614" s="85"/>
      <c r="BV614" s="85"/>
      <c r="BW614" s="85"/>
      <c r="BX614" s="85"/>
      <c r="BY614" s="85"/>
      <c r="BZ614" s="85"/>
      <c r="CA614" s="85"/>
      <c r="CB614" s="85"/>
      <c r="CC614" s="85"/>
      <c r="CD614" s="85"/>
      <c r="CE614" s="85"/>
      <c r="CF614" s="85"/>
      <c r="CG614" s="85"/>
      <c r="CH614" s="85"/>
      <c r="CI614" s="85"/>
      <c r="CJ614" s="85"/>
      <c r="CK614" s="85"/>
      <c r="CL614" s="85"/>
      <c r="CM614" s="85"/>
      <c r="CN614" s="85"/>
      <c r="CO614" s="85"/>
      <c r="CP614" s="85"/>
      <c r="CQ614" s="85"/>
      <c r="CR614" s="85"/>
    </row>
    <row r="615" spans="59:96">
      <c r="BG615" s="85"/>
      <c r="BH615" s="85"/>
      <c r="BI615" s="85"/>
      <c r="BJ615" s="85"/>
      <c r="BK615" s="85"/>
      <c r="BL615" s="85"/>
      <c r="BM615" s="85"/>
      <c r="BN615" s="85"/>
      <c r="BO615" s="85"/>
      <c r="BP615" s="85"/>
      <c r="BQ615" s="85"/>
      <c r="BR615" s="85"/>
      <c r="BS615" s="85"/>
      <c r="BT615" s="85"/>
      <c r="BU615" s="85"/>
      <c r="BV615" s="85"/>
      <c r="BW615" s="85"/>
      <c r="BX615" s="85"/>
      <c r="BY615" s="85"/>
      <c r="BZ615" s="85"/>
      <c r="CA615" s="85"/>
      <c r="CB615" s="85"/>
      <c r="CC615" s="85"/>
      <c r="CD615" s="85"/>
      <c r="CE615" s="85"/>
      <c r="CF615" s="85"/>
      <c r="CG615" s="85"/>
      <c r="CH615" s="85"/>
      <c r="CI615" s="85"/>
      <c r="CJ615" s="85"/>
      <c r="CK615" s="85"/>
      <c r="CL615" s="85"/>
      <c r="CM615" s="85"/>
      <c r="CN615" s="85"/>
      <c r="CO615" s="85"/>
      <c r="CP615" s="85"/>
      <c r="CQ615" s="85"/>
      <c r="CR615" s="85"/>
    </row>
    <row r="616" spans="59:96">
      <c r="BG616" s="85"/>
      <c r="BH616" s="85"/>
      <c r="BI616" s="85"/>
      <c r="BJ616" s="85"/>
      <c r="BK616" s="85"/>
      <c r="BL616" s="85"/>
      <c r="BM616" s="85"/>
      <c r="BN616" s="85"/>
      <c r="BO616" s="85"/>
      <c r="BP616" s="85"/>
      <c r="BQ616" s="85"/>
      <c r="BR616" s="85"/>
      <c r="BS616" s="85"/>
      <c r="BT616" s="85"/>
      <c r="BU616" s="85"/>
      <c r="BV616" s="85"/>
      <c r="BW616" s="85"/>
      <c r="BX616" s="85"/>
      <c r="BY616" s="85"/>
      <c r="BZ616" s="85"/>
      <c r="CA616" s="85"/>
      <c r="CB616" s="85"/>
      <c r="CC616" s="85"/>
      <c r="CD616" s="85"/>
      <c r="CE616" s="85"/>
      <c r="CF616" s="85"/>
      <c r="CG616" s="85"/>
      <c r="CH616" s="85"/>
      <c r="CI616" s="85"/>
      <c r="CJ616" s="85"/>
      <c r="CK616" s="85"/>
      <c r="CL616" s="85"/>
      <c r="CM616" s="85"/>
      <c r="CN616" s="85"/>
      <c r="CO616" s="85"/>
      <c r="CP616" s="85"/>
      <c r="CQ616" s="85"/>
      <c r="CR616" s="85"/>
    </row>
    <row r="617" spans="59:96">
      <c r="BG617" s="85"/>
      <c r="BH617" s="85"/>
      <c r="BI617" s="85"/>
      <c r="BJ617" s="85"/>
      <c r="BK617" s="85"/>
      <c r="BL617" s="85"/>
      <c r="BM617" s="85"/>
      <c r="BN617" s="85"/>
      <c r="BO617" s="85"/>
      <c r="BP617" s="85"/>
      <c r="BQ617" s="85"/>
      <c r="BR617" s="85"/>
      <c r="BS617" s="85"/>
      <c r="BT617" s="85"/>
      <c r="BU617" s="85"/>
      <c r="BV617" s="85"/>
      <c r="BW617" s="85"/>
      <c r="BX617" s="85"/>
      <c r="BY617" s="85"/>
      <c r="BZ617" s="85"/>
      <c r="CA617" s="85"/>
      <c r="CB617" s="85"/>
      <c r="CC617" s="85"/>
      <c r="CD617" s="85"/>
      <c r="CE617" s="85"/>
      <c r="CF617" s="85"/>
      <c r="CG617" s="85"/>
      <c r="CH617" s="85"/>
      <c r="CI617" s="85"/>
      <c r="CJ617" s="85"/>
      <c r="CK617" s="85"/>
      <c r="CL617" s="85"/>
      <c r="CM617" s="85"/>
      <c r="CN617" s="85"/>
      <c r="CO617" s="85"/>
      <c r="CP617" s="85"/>
      <c r="CQ617" s="85"/>
      <c r="CR617" s="85"/>
    </row>
    <row r="618" spans="59:96">
      <c r="BG618" s="85"/>
      <c r="BH618" s="85"/>
      <c r="BI618" s="85"/>
      <c r="BJ618" s="85"/>
      <c r="BK618" s="85"/>
      <c r="BL618" s="85"/>
      <c r="BM618" s="85"/>
      <c r="BN618" s="85"/>
      <c r="BO618" s="85"/>
      <c r="BP618" s="85"/>
      <c r="BQ618" s="85"/>
      <c r="BR618" s="85"/>
      <c r="BS618" s="85"/>
      <c r="BT618" s="85"/>
      <c r="BU618" s="85"/>
      <c r="BV618" s="85"/>
      <c r="BW618" s="85"/>
      <c r="BX618" s="85"/>
      <c r="BY618" s="85"/>
      <c r="BZ618" s="85"/>
      <c r="CA618" s="85"/>
      <c r="CB618" s="85"/>
      <c r="CC618" s="85"/>
      <c r="CD618" s="85"/>
      <c r="CE618" s="85"/>
      <c r="CF618" s="85"/>
      <c r="CG618" s="85"/>
      <c r="CH618" s="85"/>
      <c r="CI618" s="85"/>
      <c r="CJ618" s="85"/>
      <c r="CK618" s="85"/>
      <c r="CL618" s="85"/>
      <c r="CM618" s="85"/>
      <c r="CN618" s="85"/>
      <c r="CO618" s="85"/>
      <c r="CP618" s="85"/>
      <c r="CQ618" s="85"/>
      <c r="CR618" s="85"/>
    </row>
    <row r="619" spans="59:96">
      <c r="BG619" s="85"/>
      <c r="BH619" s="85"/>
      <c r="BI619" s="85"/>
      <c r="BJ619" s="85"/>
      <c r="BK619" s="85"/>
      <c r="BL619" s="85"/>
      <c r="BM619" s="85"/>
      <c r="BN619" s="85"/>
      <c r="BO619" s="85"/>
      <c r="BP619" s="85"/>
      <c r="BQ619" s="85"/>
      <c r="BR619" s="85"/>
      <c r="BS619" s="85"/>
      <c r="BT619" s="85"/>
      <c r="BU619" s="85"/>
      <c r="BV619" s="85"/>
      <c r="BW619" s="85"/>
      <c r="BX619" s="85"/>
      <c r="BY619" s="85"/>
      <c r="BZ619" s="85"/>
      <c r="CA619" s="85"/>
      <c r="CB619" s="85"/>
      <c r="CC619" s="85"/>
      <c r="CD619" s="85"/>
      <c r="CE619" s="85"/>
      <c r="CF619" s="85"/>
      <c r="CG619" s="85"/>
      <c r="CH619" s="85"/>
      <c r="CI619" s="85"/>
      <c r="CJ619" s="85"/>
      <c r="CK619" s="85"/>
      <c r="CL619" s="85"/>
      <c r="CM619" s="85"/>
      <c r="CN619" s="85"/>
      <c r="CO619" s="85"/>
      <c r="CP619" s="85"/>
      <c r="CQ619" s="85"/>
      <c r="CR619" s="85"/>
    </row>
    <row r="620" spans="59:96">
      <c r="BG620" s="85"/>
      <c r="BH620" s="85"/>
      <c r="BI620" s="85"/>
      <c r="BJ620" s="85"/>
      <c r="BK620" s="85"/>
      <c r="BL620" s="85"/>
      <c r="BM620" s="85"/>
      <c r="BN620" s="85"/>
      <c r="BO620" s="85"/>
      <c r="BP620" s="85"/>
      <c r="BQ620" s="85"/>
      <c r="BR620" s="85"/>
      <c r="BS620" s="85"/>
      <c r="BT620" s="85"/>
      <c r="BU620" s="85"/>
      <c r="BV620" s="85"/>
      <c r="BW620" s="85"/>
      <c r="BX620" s="85"/>
      <c r="BY620" s="85"/>
      <c r="BZ620" s="85"/>
      <c r="CA620" s="85"/>
      <c r="CB620" s="85"/>
      <c r="CC620" s="85"/>
      <c r="CD620" s="85"/>
      <c r="CE620" s="85"/>
      <c r="CF620" s="85"/>
      <c r="CG620" s="85"/>
      <c r="CH620" s="85"/>
      <c r="CI620" s="85"/>
      <c r="CJ620" s="85"/>
      <c r="CK620" s="85"/>
      <c r="CL620" s="85"/>
      <c r="CM620" s="85"/>
      <c r="CN620" s="85"/>
      <c r="CO620" s="85"/>
      <c r="CP620" s="85"/>
      <c r="CQ620" s="85"/>
      <c r="CR620" s="85"/>
    </row>
    <row r="621" spans="59:96">
      <c r="BG621" s="85"/>
      <c r="BH621" s="85"/>
      <c r="BI621" s="85"/>
      <c r="BJ621" s="85"/>
      <c r="BK621" s="85"/>
      <c r="BL621" s="85"/>
      <c r="BM621" s="85"/>
      <c r="BN621" s="85"/>
      <c r="BO621" s="85"/>
      <c r="BP621" s="85"/>
      <c r="BQ621" s="85"/>
      <c r="BR621" s="85"/>
      <c r="BS621" s="85"/>
      <c r="BT621" s="85"/>
      <c r="BU621" s="85"/>
      <c r="BV621" s="85"/>
      <c r="BW621" s="85"/>
      <c r="BX621" s="85"/>
      <c r="BY621" s="85"/>
      <c r="BZ621" s="85"/>
      <c r="CA621" s="85"/>
      <c r="CB621" s="85"/>
      <c r="CC621" s="85"/>
      <c r="CD621" s="85"/>
      <c r="CE621" s="85"/>
      <c r="CF621" s="85"/>
      <c r="CG621" s="85"/>
      <c r="CH621" s="85"/>
      <c r="CI621" s="85"/>
      <c r="CJ621" s="85"/>
      <c r="CK621" s="85"/>
      <c r="CL621" s="85"/>
      <c r="CM621" s="85"/>
      <c r="CN621" s="85"/>
      <c r="CO621" s="85"/>
      <c r="CP621" s="85"/>
      <c r="CQ621" s="85"/>
      <c r="CR621" s="85"/>
    </row>
    <row r="622" spans="59:96">
      <c r="BG622" s="85"/>
      <c r="BH622" s="85"/>
      <c r="BI622" s="85"/>
      <c r="BJ622" s="85"/>
      <c r="BK622" s="85"/>
      <c r="BL622" s="85"/>
      <c r="BM622" s="85"/>
      <c r="BN622" s="85"/>
      <c r="BO622" s="85"/>
      <c r="BP622" s="85"/>
      <c r="BQ622" s="85"/>
      <c r="BR622" s="85"/>
      <c r="BS622" s="85"/>
      <c r="BT622" s="85"/>
      <c r="BU622" s="85"/>
      <c r="BV622" s="85"/>
      <c r="BW622" s="85"/>
      <c r="BX622" s="85"/>
      <c r="BY622" s="85"/>
      <c r="BZ622" s="85"/>
      <c r="CA622" s="85"/>
      <c r="CB622" s="85"/>
      <c r="CC622" s="85"/>
      <c r="CD622" s="85"/>
      <c r="CE622" s="85"/>
      <c r="CF622" s="85"/>
      <c r="CG622" s="85"/>
      <c r="CH622" s="85"/>
      <c r="CI622" s="85"/>
      <c r="CJ622" s="85"/>
      <c r="CK622" s="85"/>
      <c r="CL622" s="85"/>
      <c r="CM622" s="85"/>
      <c r="CN622" s="85"/>
      <c r="CO622" s="85"/>
      <c r="CP622" s="85"/>
      <c r="CQ622" s="85"/>
      <c r="CR622" s="85"/>
    </row>
    <row r="623" spans="59:96">
      <c r="BG623" s="85"/>
      <c r="BH623" s="85"/>
      <c r="BI623" s="85"/>
      <c r="BJ623" s="85"/>
      <c r="BK623" s="85"/>
      <c r="BL623" s="85"/>
      <c r="BM623" s="85"/>
      <c r="BN623" s="85"/>
      <c r="BO623" s="85"/>
      <c r="BP623" s="85"/>
      <c r="BQ623" s="85"/>
      <c r="BR623" s="85"/>
      <c r="BS623" s="85"/>
      <c r="BT623" s="85"/>
      <c r="BU623" s="85"/>
      <c r="BV623" s="85"/>
      <c r="BW623" s="85"/>
      <c r="BX623" s="85"/>
      <c r="BY623" s="85"/>
      <c r="BZ623" s="85"/>
      <c r="CA623" s="85"/>
      <c r="CB623" s="85"/>
      <c r="CC623" s="85"/>
      <c r="CD623" s="85"/>
      <c r="CE623" s="85"/>
      <c r="CF623" s="85"/>
      <c r="CG623" s="85"/>
      <c r="CH623" s="85"/>
      <c r="CI623" s="85"/>
      <c r="CJ623" s="85"/>
      <c r="CK623" s="85"/>
      <c r="CL623" s="85"/>
      <c r="CM623" s="85"/>
      <c r="CN623" s="85"/>
      <c r="CO623" s="85"/>
      <c r="CP623" s="85"/>
      <c r="CQ623" s="85"/>
      <c r="CR623" s="85"/>
    </row>
    <row r="624" spans="59:96">
      <c r="BG624" s="85"/>
      <c r="BH624" s="85"/>
      <c r="BI624" s="85"/>
      <c r="BJ624" s="85"/>
      <c r="BK624" s="85"/>
      <c r="BL624" s="85"/>
      <c r="BM624" s="85"/>
      <c r="BN624" s="85"/>
      <c r="BO624" s="85"/>
      <c r="BP624" s="85"/>
      <c r="BQ624" s="85"/>
      <c r="BR624" s="85"/>
      <c r="BS624" s="85"/>
      <c r="BT624" s="85"/>
      <c r="BU624" s="85"/>
      <c r="BV624" s="85"/>
      <c r="BW624" s="85"/>
      <c r="BX624" s="85"/>
      <c r="BY624" s="85"/>
      <c r="BZ624" s="85"/>
      <c r="CA624" s="85"/>
      <c r="CB624" s="85"/>
      <c r="CC624" s="85"/>
      <c r="CD624" s="85"/>
      <c r="CE624" s="85"/>
      <c r="CF624" s="85"/>
      <c r="CG624" s="85"/>
      <c r="CH624" s="85"/>
      <c r="CI624" s="85"/>
      <c r="CJ624" s="85"/>
      <c r="CK624" s="85"/>
      <c r="CL624" s="85"/>
      <c r="CM624" s="85"/>
      <c r="CN624" s="85"/>
      <c r="CO624" s="85"/>
      <c r="CP624" s="85"/>
      <c r="CQ624" s="85"/>
      <c r="CR624" s="85"/>
    </row>
    <row r="625" spans="59:96">
      <c r="BG625" s="85"/>
      <c r="BH625" s="85"/>
      <c r="BI625" s="85"/>
      <c r="BJ625" s="85"/>
      <c r="BK625" s="85"/>
      <c r="BL625" s="85"/>
      <c r="BM625" s="85"/>
      <c r="BN625" s="85"/>
      <c r="BO625" s="85"/>
      <c r="BP625" s="85"/>
      <c r="BQ625" s="85"/>
      <c r="BR625" s="85"/>
      <c r="BS625" s="85"/>
      <c r="BT625" s="85"/>
      <c r="BU625" s="85"/>
      <c r="BV625" s="85"/>
      <c r="BW625" s="85"/>
      <c r="BX625" s="85"/>
      <c r="BY625" s="85"/>
      <c r="BZ625" s="85"/>
      <c r="CA625" s="85"/>
      <c r="CB625" s="85"/>
      <c r="CC625" s="85"/>
      <c r="CD625" s="85"/>
      <c r="CE625" s="85"/>
      <c r="CF625" s="85"/>
      <c r="CG625" s="85"/>
      <c r="CH625" s="85"/>
      <c r="CI625" s="85"/>
      <c r="CJ625" s="85"/>
      <c r="CK625" s="85"/>
      <c r="CL625" s="85"/>
      <c r="CM625" s="85"/>
      <c r="CN625" s="85"/>
      <c r="CO625" s="85"/>
      <c r="CP625" s="85"/>
      <c r="CQ625" s="85"/>
      <c r="CR625" s="85"/>
    </row>
    <row r="626" spans="59:96">
      <c r="BG626" s="85"/>
      <c r="BH626" s="85"/>
      <c r="BI626" s="85"/>
      <c r="BJ626" s="85"/>
      <c r="BK626" s="85"/>
      <c r="BL626" s="85"/>
      <c r="BM626" s="85"/>
      <c r="BN626" s="85"/>
      <c r="BO626" s="85"/>
      <c r="BP626" s="85"/>
      <c r="BQ626" s="85"/>
      <c r="BR626" s="85"/>
      <c r="BS626" s="85"/>
      <c r="BT626" s="85"/>
      <c r="BU626" s="85"/>
      <c r="BV626" s="85"/>
      <c r="BW626" s="85"/>
      <c r="BX626" s="85"/>
      <c r="BY626" s="85"/>
      <c r="BZ626" s="85"/>
      <c r="CA626" s="85"/>
      <c r="CB626" s="85"/>
      <c r="CC626" s="85"/>
      <c r="CD626" s="85"/>
      <c r="CE626" s="85"/>
      <c r="CF626" s="85"/>
      <c r="CG626" s="85"/>
      <c r="CH626" s="85"/>
      <c r="CI626" s="85"/>
      <c r="CJ626" s="85"/>
      <c r="CK626" s="85"/>
      <c r="CL626" s="85"/>
      <c r="CM626" s="85"/>
      <c r="CN626" s="85"/>
      <c r="CO626" s="85"/>
      <c r="CP626" s="85"/>
      <c r="CQ626" s="85"/>
      <c r="CR626" s="85"/>
    </row>
    <row r="627" spans="59:96">
      <c r="BG627" s="85"/>
      <c r="BH627" s="85"/>
      <c r="BI627" s="85"/>
      <c r="BJ627" s="85"/>
      <c r="BK627" s="85"/>
      <c r="BL627" s="85"/>
      <c r="BM627" s="85"/>
      <c r="BN627" s="85"/>
      <c r="BO627" s="85"/>
      <c r="BP627" s="85"/>
      <c r="BQ627" s="85"/>
      <c r="BR627" s="85"/>
      <c r="BS627" s="85"/>
      <c r="BT627" s="85"/>
      <c r="BU627" s="85"/>
      <c r="BV627" s="85"/>
      <c r="BW627" s="85"/>
      <c r="BX627" s="85"/>
      <c r="BY627" s="85"/>
      <c r="BZ627" s="85"/>
      <c r="CA627" s="85"/>
      <c r="CB627" s="85"/>
      <c r="CC627" s="85"/>
      <c r="CD627" s="85"/>
      <c r="CE627" s="85"/>
      <c r="CF627" s="85"/>
      <c r="CG627" s="85"/>
      <c r="CH627" s="85"/>
      <c r="CI627" s="85"/>
      <c r="CJ627" s="85"/>
      <c r="CK627" s="85"/>
      <c r="CL627" s="85"/>
      <c r="CM627" s="85"/>
      <c r="CN627" s="85"/>
      <c r="CO627" s="85"/>
      <c r="CP627" s="85"/>
      <c r="CQ627" s="85"/>
      <c r="CR627" s="85"/>
    </row>
    <row r="628" spans="59:96">
      <c r="BG628" s="85"/>
      <c r="BH628" s="85"/>
      <c r="BI628" s="85"/>
      <c r="BJ628" s="85"/>
      <c r="BK628" s="85"/>
      <c r="BL628" s="85"/>
      <c r="BM628" s="85"/>
      <c r="BN628" s="85"/>
      <c r="BO628" s="85"/>
      <c r="BP628" s="85"/>
      <c r="BQ628" s="85"/>
      <c r="BR628" s="85"/>
      <c r="BS628" s="85"/>
      <c r="BT628" s="85"/>
      <c r="BU628" s="85"/>
      <c r="BV628" s="85"/>
      <c r="BW628" s="85"/>
      <c r="BX628" s="85"/>
      <c r="BY628" s="85"/>
      <c r="BZ628" s="85"/>
      <c r="CA628" s="85"/>
      <c r="CB628" s="85"/>
      <c r="CC628" s="85"/>
      <c r="CD628" s="85"/>
      <c r="CE628" s="85"/>
      <c r="CF628" s="85"/>
      <c r="CG628" s="85"/>
      <c r="CH628" s="85"/>
      <c r="CI628" s="85"/>
      <c r="CJ628" s="85"/>
      <c r="CK628" s="85"/>
      <c r="CL628" s="85"/>
      <c r="CM628" s="85"/>
      <c r="CN628" s="85"/>
      <c r="CO628" s="85"/>
      <c r="CP628" s="85"/>
      <c r="CQ628" s="85"/>
      <c r="CR628" s="85"/>
    </row>
    <row r="629" spans="59:96">
      <c r="BG629" s="85"/>
      <c r="BH629" s="85"/>
      <c r="BI629" s="85"/>
      <c r="BJ629" s="85"/>
      <c r="BK629" s="85"/>
      <c r="BL629" s="85"/>
      <c r="BM629" s="85"/>
      <c r="BN629" s="85"/>
      <c r="BO629" s="85"/>
      <c r="BP629" s="85"/>
      <c r="BQ629" s="85"/>
      <c r="BR629" s="85"/>
      <c r="BS629" s="85"/>
      <c r="BT629" s="85"/>
      <c r="BU629" s="85"/>
      <c r="BV629" s="85"/>
      <c r="BW629" s="85"/>
      <c r="BX629" s="85"/>
      <c r="BY629" s="85"/>
      <c r="BZ629" s="85"/>
      <c r="CA629" s="85"/>
      <c r="CB629" s="85"/>
      <c r="CC629" s="85"/>
      <c r="CD629" s="85"/>
      <c r="CE629" s="85"/>
      <c r="CF629" s="85"/>
      <c r="CG629" s="85"/>
      <c r="CH629" s="85"/>
      <c r="CI629" s="85"/>
      <c r="CJ629" s="85"/>
      <c r="CK629" s="85"/>
      <c r="CL629" s="85"/>
      <c r="CM629" s="85"/>
      <c r="CN629" s="85"/>
      <c r="CO629" s="85"/>
      <c r="CP629" s="85"/>
      <c r="CQ629" s="85"/>
      <c r="CR629" s="85"/>
    </row>
    <row r="630" spans="59:96">
      <c r="BG630" s="85"/>
      <c r="BH630" s="85"/>
      <c r="BI630" s="85"/>
      <c r="BJ630" s="85"/>
      <c r="BK630" s="85"/>
      <c r="BL630" s="85"/>
      <c r="BM630" s="85"/>
      <c r="BN630" s="85"/>
      <c r="BO630" s="85"/>
      <c r="BP630" s="85"/>
      <c r="BQ630" s="85"/>
      <c r="BR630" s="85"/>
      <c r="BS630" s="85"/>
      <c r="BT630" s="85"/>
      <c r="BU630" s="85"/>
      <c r="BV630" s="85"/>
      <c r="BW630" s="85"/>
      <c r="BX630" s="85"/>
      <c r="BY630" s="85"/>
      <c r="BZ630" s="85"/>
      <c r="CA630" s="85"/>
      <c r="CB630" s="85"/>
      <c r="CC630" s="85"/>
      <c r="CD630" s="85"/>
      <c r="CE630" s="85"/>
      <c r="CF630" s="85"/>
      <c r="CG630" s="85"/>
      <c r="CH630" s="85"/>
      <c r="CI630" s="85"/>
      <c r="CJ630" s="85"/>
      <c r="CK630" s="85"/>
      <c r="CL630" s="85"/>
      <c r="CM630" s="85"/>
      <c r="CN630" s="85"/>
      <c r="CO630" s="85"/>
      <c r="CP630" s="85"/>
      <c r="CQ630" s="85"/>
      <c r="CR630" s="85"/>
    </row>
    <row r="631" spans="59:96">
      <c r="BG631" s="85"/>
      <c r="BH631" s="85"/>
      <c r="BI631" s="85"/>
      <c r="BJ631" s="85"/>
      <c r="BK631" s="85"/>
      <c r="BL631" s="85"/>
      <c r="BM631" s="85"/>
      <c r="BN631" s="85"/>
      <c r="BO631" s="85"/>
      <c r="BP631" s="85"/>
      <c r="BQ631" s="85"/>
      <c r="BR631" s="85"/>
      <c r="BS631" s="85"/>
      <c r="BT631" s="85"/>
      <c r="BU631" s="85"/>
      <c r="BV631" s="85"/>
      <c r="BW631" s="85"/>
      <c r="BX631" s="85"/>
      <c r="BY631" s="85"/>
      <c r="BZ631" s="85"/>
      <c r="CA631" s="85"/>
      <c r="CB631" s="85"/>
      <c r="CC631" s="85"/>
      <c r="CD631" s="85"/>
      <c r="CE631" s="85"/>
      <c r="CF631" s="85"/>
      <c r="CG631" s="85"/>
      <c r="CH631" s="85"/>
      <c r="CI631" s="85"/>
      <c r="CJ631" s="85"/>
      <c r="CK631" s="85"/>
      <c r="CL631" s="85"/>
      <c r="CM631" s="85"/>
      <c r="CN631" s="85"/>
      <c r="CO631" s="85"/>
      <c r="CP631" s="85"/>
      <c r="CQ631" s="85"/>
      <c r="CR631" s="85"/>
    </row>
    <row r="632" spans="59:96">
      <c r="BG632" s="85"/>
      <c r="BH632" s="85"/>
      <c r="BI632" s="85"/>
      <c r="BJ632" s="85"/>
      <c r="BK632" s="85"/>
      <c r="BL632" s="85"/>
      <c r="BM632" s="85"/>
      <c r="BN632" s="85"/>
      <c r="BO632" s="85"/>
      <c r="BP632" s="85"/>
      <c r="BQ632" s="85"/>
      <c r="BR632" s="85"/>
      <c r="BS632" s="85"/>
      <c r="BT632" s="85"/>
      <c r="BU632" s="85"/>
      <c r="BV632" s="85"/>
      <c r="BW632" s="85"/>
      <c r="BX632" s="85"/>
      <c r="BY632" s="85"/>
      <c r="BZ632" s="85"/>
      <c r="CA632" s="85"/>
      <c r="CB632" s="85"/>
      <c r="CC632" s="85"/>
      <c r="CD632" s="85"/>
      <c r="CE632" s="85"/>
      <c r="CF632" s="85"/>
      <c r="CG632" s="85"/>
      <c r="CH632" s="85"/>
      <c r="CI632" s="85"/>
      <c r="CJ632" s="85"/>
      <c r="CK632" s="85"/>
      <c r="CL632" s="85"/>
      <c r="CM632" s="85"/>
      <c r="CN632" s="85"/>
      <c r="CO632" s="85"/>
      <c r="CP632" s="85"/>
      <c r="CQ632" s="85"/>
      <c r="CR632" s="85"/>
    </row>
    <row r="633" spans="59:96">
      <c r="BG633" s="85"/>
      <c r="BH633" s="85"/>
      <c r="BI633" s="85"/>
      <c r="BJ633" s="85"/>
      <c r="BK633" s="85"/>
      <c r="BL633" s="85"/>
      <c r="BM633" s="85"/>
      <c r="BN633" s="85"/>
      <c r="BO633" s="85"/>
      <c r="BP633" s="85"/>
      <c r="BQ633" s="85"/>
      <c r="BR633" s="85"/>
      <c r="BS633" s="85"/>
      <c r="BT633" s="85"/>
      <c r="BU633" s="85"/>
      <c r="BV633" s="85"/>
      <c r="BW633" s="85"/>
      <c r="BX633" s="85"/>
      <c r="BY633" s="85"/>
      <c r="BZ633" s="85"/>
      <c r="CA633" s="85"/>
      <c r="CB633" s="85"/>
      <c r="CC633" s="85"/>
      <c r="CD633" s="85"/>
      <c r="CE633" s="85"/>
      <c r="CF633" s="85"/>
      <c r="CG633" s="85"/>
      <c r="CH633" s="85"/>
      <c r="CI633" s="85"/>
      <c r="CJ633" s="85"/>
      <c r="CK633" s="85"/>
      <c r="CL633" s="85"/>
      <c r="CM633" s="85"/>
      <c r="CN633" s="85"/>
      <c r="CO633" s="85"/>
      <c r="CP633" s="85"/>
      <c r="CQ633" s="85"/>
      <c r="CR633" s="85"/>
    </row>
    <row r="634" spans="59:96">
      <c r="BG634" s="85"/>
      <c r="BH634" s="85"/>
      <c r="BI634" s="85"/>
      <c r="BJ634" s="85"/>
      <c r="BK634" s="85"/>
      <c r="BL634" s="85"/>
      <c r="BM634" s="85"/>
      <c r="BN634" s="85"/>
      <c r="BO634" s="85"/>
      <c r="BP634" s="85"/>
      <c r="BQ634" s="85"/>
      <c r="BR634" s="85"/>
      <c r="BS634" s="85"/>
      <c r="BT634" s="85"/>
      <c r="BU634" s="85"/>
      <c r="BV634" s="85"/>
      <c r="BW634" s="85"/>
      <c r="BX634" s="85"/>
      <c r="BY634" s="85"/>
      <c r="BZ634" s="85"/>
      <c r="CA634" s="85"/>
      <c r="CB634" s="85"/>
      <c r="CC634" s="85"/>
      <c r="CD634" s="85"/>
      <c r="CE634" s="85"/>
      <c r="CF634" s="85"/>
      <c r="CG634" s="85"/>
      <c r="CH634" s="85"/>
      <c r="CI634" s="85"/>
      <c r="CJ634" s="85"/>
      <c r="CK634" s="85"/>
      <c r="CL634" s="85"/>
      <c r="CM634" s="85"/>
      <c r="CN634" s="85"/>
      <c r="CO634" s="85"/>
      <c r="CP634" s="85"/>
      <c r="CQ634" s="85"/>
      <c r="CR634" s="85"/>
    </row>
    <row r="635" spans="59:96">
      <c r="BG635" s="85"/>
      <c r="BH635" s="85"/>
      <c r="BI635" s="85"/>
      <c r="BJ635" s="85"/>
      <c r="BK635" s="85"/>
      <c r="BL635" s="85"/>
      <c r="BM635" s="85"/>
      <c r="BN635" s="85"/>
      <c r="BO635" s="85"/>
      <c r="BP635" s="85"/>
      <c r="BQ635" s="85"/>
      <c r="BR635" s="85"/>
      <c r="BS635" s="85"/>
      <c r="BT635" s="85"/>
      <c r="BU635" s="85"/>
      <c r="BV635" s="85"/>
      <c r="BW635" s="85"/>
      <c r="BX635" s="85"/>
      <c r="BY635" s="85"/>
      <c r="BZ635" s="85"/>
      <c r="CA635" s="85"/>
      <c r="CB635" s="85"/>
      <c r="CC635" s="85"/>
      <c r="CD635" s="85"/>
      <c r="CE635" s="85"/>
      <c r="CF635" s="85"/>
      <c r="CG635" s="85"/>
      <c r="CH635" s="85"/>
      <c r="CI635" s="85"/>
      <c r="CJ635" s="85"/>
      <c r="CK635" s="85"/>
      <c r="CL635" s="85"/>
      <c r="CM635" s="85"/>
      <c r="CN635" s="85"/>
      <c r="CO635" s="85"/>
      <c r="CP635" s="85"/>
      <c r="CQ635" s="85"/>
      <c r="CR635" s="85"/>
    </row>
    <row r="636" spans="59:96">
      <c r="BG636" s="85"/>
      <c r="BH636" s="85"/>
      <c r="BI636" s="85"/>
      <c r="BJ636" s="85"/>
      <c r="BK636" s="85"/>
      <c r="BL636" s="85"/>
      <c r="BM636" s="85"/>
      <c r="BN636" s="85"/>
      <c r="BO636" s="85"/>
      <c r="BP636" s="85"/>
      <c r="BQ636" s="85"/>
      <c r="BR636" s="85"/>
      <c r="BS636" s="85"/>
      <c r="BT636" s="85"/>
      <c r="BU636" s="85"/>
      <c r="BV636" s="85"/>
      <c r="BW636" s="85"/>
      <c r="BX636" s="85"/>
      <c r="BY636" s="85"/>
      <c r="BZ636" s="85"/>
      <c r="CA636" s="85"/>
      <c r="CB636" s="85"/>
      <c r="CC636" s="85"/>
      <c r="CD636" s="85"/>
      <c r="CE636" s="85"/>
      <c r="CF636" s="85"/>
      <c r="CG636" s="85"/>
      <c r="CH636" s="85"/>
      <c r="CI636" s="85"/>
      <c r="CJ636" s="85"/>
      <c r="CK636" s="85"/>
      <c r="CL636" s="85"/>
      <c r="CM636" s="85"/>
      <c r="CN636" s="85"/>
      <c r="CO636" s="85"/>
      <c r="CP636" s="85"/>
      <c r="CQ636" s="85"/>
      <c r="CR636" s="85"/>
    </row>
    <row r="637" spans="59:96">
      <c r="BG637" s="85"/>
      <c r="BH637" s="85"/>
      <c r="BI637" s="85"/>
      <c r="BJ637" s="85"/>
      <c r="BK637" s="85"/>
      <c r="BL637" s="85"/>
      <c r="BM637" s="85"/>
      <c r="BN637" s="85"/>
      <c r="BO637" s="85"/>
      <c r="BP637" s="85"/>
      <c r="BQ637" s="85"/>
      <c r="BR637" s="85"/>
      <c r="BS637" s="85"/>
      <c r="BT637" s="85"/>
      <c r="BU637" s="85"/>
      <c r="BV637" s="85"/>
      <c r="BW637" s="85"/>
      <c r="BX637" s="85"/>
      <c r="BY637" s="85"/>
      <c r="BZ637" s="85"/>
      <c r="CA637" s="85"/>
      <c r="CB637" s="85"/>
      <c r="CC637" s="85"/>
      <c r="CD637" s="85"/>
      <c r="CE637" s="85"/>
      <c r="CF637" s="85"/>
      <c r="CG637" s="85"/>
      <c r="CH637" s="85"/>
      <c r="CI637" s="85"/>
      <c r="CJ637" s="85"/>
      <c r="CK637" s="85"/>
      <c r="CL637" s="85"/>
      <c r="CM637" s="85"/>
      <c r="CN637" s="85"/>
      <c r="CO637" s="85"/>
      <c r="CP637" s="85"/>
      <c r="CQ637" s="85"/>
      <c r="CR637" s="85"/>
    </row>
    <row r="638" spans="59:96">
      <c r="BG638" s="85"/>
      <c r="BH638" s="85"/>
      <c r="BI638" s="85"/>
      <c r="BJ638" s="85"/>
      <c r="BK638" s="85"/>
      <c r="BL638" s="85"/>
      <c r="BM638" s="85"/>
      <c r="BN638" s="85"/>
      <c r="BO638" s="85"/>
      <c r="BP638" s="85"/>
      <c r="BQ638" s="85"/>
      <c r="BR638" s="85"/>
      <c r="BS638" s="85"/>
      <c r="BT638" s="85"/>
      <c r="BU638" s="85"/>
      <c r="BV638" s="85"/>
      <c r="BW638" s="85"/>
      <c r="BX638" s="85"/>
      <c r="BY638" s="85"/>
      <c r="BZ638" s="85"/>
      <c r="CA638" s="85"/>
      <c r="CB638" s="85"/>
      <c r="CC638" s="85"/>
      <c r="CD638" s="85"/>
      <c r="CE638" s="85"/>
      <c r="CF638" s="85"/>
      <c r="CG638" s="85"/>
      <c r="CH638" s="85"/>
      <c r="CI638" s="85"/>
      <c r="CJ638" s="85"/>
      <c r="CK638" s="85"/>
      <c r="CL638" s="85"/>
      <c r="CM638" s="85"/>
      <c r="CN638" s="85"/>
      <c r="CO638" s="85"/>
      <c r="CP638" s="85"/>
      <c r="CQ638" s="85"/>
      <c r="CR638" s="85"/>
    </row>
    <row r="639" spans="59:96">
      <c r="BG639" s="85"/>
      <c r="BH639" s="85"/>
      <c r="BI639" s="85"/>
      <c r="BJ639" s="85"/>
      <c r="BK639" s="85"/>
      <c r="BL639" s="85"/>
      <c r="BM639" s="85"/>
      <c r="BN639" s="85"/>
      <c r="BO639" s="85"/>
      <c r="BP639" s="85"/>
      <c r="BQ639" s="85"/>
      <c r="BR639" s="85"/>
      <c r="BS639" s="85"/>
      <c r="BT639" s="85"/>
      <c r="BU639" s="85"/>
      <c r="BV639" s="85"/>
      <c r="BW639" s="85"/>
      <c r="BX639" s="85"/>
      <c r="BY639" s="85"/>
      <c r="BZ639" s="85"/>
      <c r="CA639" s="85"/>
      <c r="CB639" s="85"/>
      <c r="CC639" s="85"/>
      <c r="CD639" s="85"/>
      <c r="CE639" s="85"/>
      <c r="CF639" s="85"/>
      <c r="CG639" s="85"/>
      <c r="CH639" s="85"/>
      <c r="CI639" s="85"/>
      <c r="CJ639" s="85"/>
      <c r="CK639" s="85"/>
      <c r="CL639" s="85"/>
      <c r="CM639" s="85"/>
      <c r="CN639" s="85"/>
      <c r="CO639" s="85"/>
      <c r="CP639" s="85"/>
      <c r="CQ639" s="85"/>
      <c r="CR639" s="85"/>
    </row>
    <row r="640" spans="59:96">
      <c r="BG640" s="85"/>
      <c r="BH640" s="85"/>
      <c r="BI640" s="85"/>
      <c r="BJ640" s="85"/>
      <c r="BK640" s="85"/>
      <c r="BL640" s="85"/>
      <c r="BM640" s="85"/>
      <c r="BN640" s="85"/>
      <c r="BO640" s="85"/>
      <c r="BP640" s="85"/>
      <c r="BQ640" s="85"/>
      <c r="BR640" s="85"/>
      <c r="BS640" s="85"/>
      <c r="BT640" s="85"/>
      <c r="BU640" s="85"/>
      <c r="BV640" s="85"/>
      <c r="BW640" s="85"/>
      <c r="BX640" s="85"/>
      <c r="BY640" s="85"/>
      <c r="BZ640" s="85"/>
      <c r="CA640" s="85"/>
      <c r="CB640" s="85"/>
      <c r="CC640" s="85"/>
      <c r="CD640" s="85"/>
      <c r="CE640" s="85"/>
      <c r="CF640" s="85"/>
      <c r="CG640" s="85"/>
      <c r="CH640" s="85"/>
      <c r="CI640" s="85"/>
      <c r="CJ640" s="85"/>
      <c r="CK640" s="85"/>
      <c r="CL640" s="85"/>
      <c r="CM640" s="85"/>
      <c r="CN640" s="85"/>
      <c r="CO640" s="85"/>
      <c r="CP640" s="85"/>
      <c r="CQ640" s="85"/>
      <c r="CR640" s="85"/>
    </row>
    <row r="641" spans="59:96">
      <c r="BG641" s="85"/>
      <c r="BH641" s="85"/>
      <c r="BI641" s="85"/>
      <c r="BJ641" s="85"/>
      <c r="BK641" s="85"/>
      <c r="BL641" s="85"/>
      <c r="BM641" s="85"/>
      <c r="BN641" s="85"/>
      <c r="BO641" s="85"/>
      <c r="BP641" s="85"/>
      <c r="BQ641" s="85"/>
      <c r="BR641" s="85"/>
      <c r="BS641" s="85"/>
      <c r="BT641" s="85"/>
      <c r="BU641" s="85"/>
      <c r="BV641" s="85"/>
      <c r="BW641" s="85"/>
      <c r="BX641" s="85"/>
      <c r="BY641" s="85"/>
      <c r="BZ641" s="85"/>
      <c r="CA641" s="85"/>
      <c r="CB641" s="85"/>
      <c r="CC641" s="85"/>
      <c r="CD641" s="85"/>
      <c r="CE641" s="85"/>
      <c r="CF641" s="85"/>
      <c r="CG641" s="85"/>
      <c r="CH641" s="85"/>
      <c r="CI641" s="85"/>
      <c r="CJ641" s="85"/>
      <c r="CK641" s="85"/>
      <c r="CL641" s="85"/>
      <c r="CM641" s="85"/>
      <c r="CN641" s="85"/>
      <c r="CO641" s="85"/>
      <c r="CP641" s="85"/>
      <c r="CQ641" s="85"/>
      <c r="CR641" s="85"/>
    </row>
    <row r="642" spans="59:96">
      <c r="BG642" s="85"/>
      <c r="BH642" s="85"/>
      <c r="BI642" s="85"/>
      <c r="BJ642" s="85"/>
      <c r="BK642" s="85"/>
      <c r="BL642" s="85"/>
      <c r="BM642" s="85"/>
      <c r="BN642" s="85"/>
      <c r="BO642" s="85"/>
      <c r="BP642" s="85"/>
      <c r="BQ642" s="85"/>
      <c r="BR642" s="85"/>
      <c r="BS642" s="85"/>
      <c r="BT642" s="85"/>
      <c r="BU642" s="85"/>
      <c r="BV642" s="85"/>
      <c r="BW642" s="85"/>
      <c r="BX642" s="85"/>
      <c r="BY642" s="85"/>
      <c r="BZ642" s="85"/>
      <c r="CA642" s="85"/>
      <c r="CB642" s="85"/>
      <c r="CC642" s="85"/>
      <c r="CD642" s="85"/>
      <c r="CE642" s="85"/>
      <c r="CF642" s="85"/>
      <c r="CG642" s="85"/>
      <c r="CH642" s="85"/>
      <c r="CI642" s="85"/>
      <c r="CJ642" s="85"/>
      <c r="CK642" s="85"/>
      <c r="CL642" s="85"/>
      <c r="CM642" s="85"/>
      <c r="CN642" s="85"/>
      <c r="CO642" s="85"/>
      <c r="CP642" s="85"/>
      <c r="CQ642" s="85"/>
      <c r="CR642" s="85"/>
    </row>
    <row r="643" spans="59:96">
      <c r="BG643" s="85"/>
      <c r="BH643" s="85"/>
      <c r="BI643" s="85"/>
      <c r="BJ643" s="85"/>
      <c r="BK643" s="85"/>
      <c r="BL643" s="85"/>
      <c r="BM643" s="85"/>
      <c r="BN643" s="85"/>
      <c r="BO643" s="85"/>
      <c r="BP643" s="85"/>
      <c r="BQ643" s="85"/>
      <c r="BR643" s="85"/>
      <c r="BS643" s="85"/>
      <c r="BT643" s="85"/>
      <c r="BU643" s="85"/>
      <c r="BV643" s="85"/>
      <c r="BW643" s="85"/>
      <c r="BX643" s="85"/>
      <c r="BY643" s="85"/>
      <c r="BZ643" s="85"/>
      <c r="CA643" s="85"/>
      <c r="CB643" s="85"/>
      <c r="CC643" s="85"/>
      <c r="CD643" s="85"/>
      <c r="CE643" s="85"/>
      <c r="CF643" s="85"/>
      <c r="CG643" s="85"/>
      <c r="CH643" s="85"/>
      <c r="CI643" s="85"/>
      <c r="CJ643" s="85"/>
      <c r="CK643" s="85"/>
      <c r="CL643" s="85"/>
      <c r="CM643" s="85"/>
      <c r="CN643" s="85"/>
      <c r="CO643" s="85"/>
      <c r="CP643" s="85"/>
      <c r="CQ643" s="85"/>
      <c r="CR643" s="85"/>
    </row>
    <row r="644" spans="59:96">
      <c r="BG644" s="85"/>
      <c r="BH644" s="85"/>
      <c r="BI644" s="85"/>
      <c r="BJ644" s="85"/>
      <c r="BK644" s="85"/>
      <c r="BL644" s="85"/>
      <c r="BM644" s="85"/>
      <c r="BN644" s="85"/>
      <c r="BO644" s="85"/>
      <c r="BP644" s="85"/>
      <c r="BQ644" s="85"/>
      <c r="BR644" s="85"/>
      <c r="BS644" s="85"/>
      <c r="BT644" s="85"/>
      <c r="BU644" s="85"/>
      <c r="BV644" s="85"/>
      <c r="BW644" s="85"/>
      <c r="BX644" s="85"/>
      <c r="BY644" s="85"/>
      <c r="BZ644" s="85"/>
      <c r="CA644" s="85"/>
      <c r="CB644" s="85"/>
      <c r="CC644" s="85"/>
      <c r="CD644" s="85"/>
      <c r="CE644" s="85"/>
      <c r="CF644" s="85"/>
      <c r="CG644" s="85"/>
      <c r="CH644" s="85"/>
      <c r="CI644" s="85"/>
      <c r="CJ644" s="85"/>
      <c r="CK644" s="85"/>
      <c r="CL644" s="85"/>
      <c r="CM644" s="85"/>
      <c r="CN644" s="85"/>
      <c r="CO644" s="85"/>
      <c r="CP644" s="85"/>
      <c r="CQ644" s="85"/>
      <c r="CR644" s="85"/>
    </row>
    <row r="645" spans="59:96">
      <c r="BG645" s="85"/>
      <c r="BH645" s="85"/>
      <c r="BI645" s="85"/>
      <c r="BJ645" s="85"/>
      <c r="BK645" s="85"/>
      <c r="BL645" s="85"/>
      <c r="BM645" s="85"/>
      <c r="BN645" s="85"/>
      <c r="BO645" s="85"/>
      <c r="BP645" s="85"/>
      <c r="BQ645" s="85"/>
      <c r="BR645" s="85"/>
      <c r="BS645" s="85"/>
      <c r="BT645" s="85"/>
      <c r="BU645" s="85"/>
      <c r="BV645" s="85"/>
      <c r="BW645" s="85"/>
      <c r="BX645" s="85"/>
      <c r="BY645" s="85"/>
      <c r="BZ645" s="85"/>
      <c r="CA645" s="85"/>
      <c r="CB645" s="85"/>
      <c r="CC645" s="85"/>
      <c r="CD645" s="85"/>
      <c r="CE645" s="85"/>
      <c r="CF645" s="85"/>
      <c r="CG645" s="85"/>
      <c r="CH645" s="85"/>
      <c r="CI645" s="85"/>
      <c r="CJ645" s="85"/>
      <c r="CK645" s="85"/>
      <c r="CL645" s="85"/>
      <c r="CM645" s="85"/>
      <c r="CN645" s="85"/>
      <c r="CO645" s="85"/>
      <c r="CP645" s="85"/>
      <c r="CQ645" s="85"/>
      <c r="CR645" s="85"/>
    </row>
    <row r="646" spans="59:96">
      <c r="BG646" s="85"/>
      <c r="BH646" s="85"/>
      <c r="BI646" s="85"/>
      <c r="BJ646" s="85"/>
      <c r="BK646" s="85"/>
      <c r="BL646" s="85"/>
      <c r="BM646" s="85"/>
      <c r="BN646" s="85"/>
      <c r="BO646" s="85"/>
      <c r="BP646" s="85"/>
      <c r="BQ646" s="85"/>
      <c r="BR646" s="85"/>
      <c r="BS646" s="85"/>
      <c r="BT646" s="85"/>
      <c r="BU646" s="85"/>
      <c r="BV646" s="85"/>
      <c r="BW646" s="85"/>
      <c r="BX646" s="85"/>
      <c r="BY646" s="85"/>
      <c r="BZ646" s="85"/>
      <c r="CA646" s="85"/>
      <c r="CB646" s="85"/>
      <c r="CC646" s="85"/>
      <c r="CD646" s="85"/>
      <c r="CE646" s="85"/>
      <c r="CF646" s="85"/>
      <c r="CG646" s="85"/>
      <c r="CH646" s="85"/>
      <c r="CI646" s="85"/>
      <c r="CJ646" s="85"/>
      <c r="CK646" s="85"/>
      <c r="CL646" s="85"/>
      <c r="CM646" s="85"/>
      <c r="CN646" s="85"/>
      <c r="CO646" s="85"/>
      <c r="CP646" s="85"/>
      <c r="CQ646" s="85"/>
      <c r="CR646" s="85"/>
    </row>
    <row r="647" spans="59:96">
      <c r="BG647" s="85"/>
      <c r="BH647" s="85"/>
      <c r="BI647" s="85"/>
      <c r="BJ647" s="85"/>
      <c r="BK647" s="85"/>
      <c r="BL647" s="85"/>
      <c r="BM647" s="85"/>
      <c r="BN647" s="85"/>
      <c r="BO647" s="85"/>
      <c r="BP647" s="85"/>
      <c r="BQ647" s="85"/>
      <c r="BR647" s="85"/>
      <c r="BS647" s="85"/>
      <c r="BT647" s="85"/>
      <c r="BU647" s="85"/>
      <c r="BV647" s="85"/>
      <c r="BW647" s="85"/>
      <c r="BX647" s="85"/>
      <c r="BY647" s="85"/>
      <c r="BZ647" s="85"/>
      <c r="CA647" s="85"/>
      <c r="CB647" s="85"/>
      <c r="CC647" s="85"/>
      <c r="CD647" s="85"/>
      <c r="CE647" s="85"/>
      <c r="CF647" s="85"/>
      <c r="CG647" s="85"/>
      <c r="CH647" s="85"/>
      <c r="CI647" s="85"/>
      <c r="CJ647" s="85"/>
      <c r="CK647" s="85"/>
      <c r="CL647" s="85"/>
      <c r="CM647" s="85"/>
      <c r="CN647" s="85"/>
      <c r="CO647" s="85"/>
      <c r="CP647" s="85"/>
      <c r="CQ647" s="85"/>
      <c r="CR647" s="85"/>
    </row>
    <row r="648" spans="59:96">
      <c r="BG648" s="85"/>
      <c r="BH648" s="85"/>
      <c r="BI648" s="85"/>
      <c r="BJ648" s="85"/>
      <c r="BK648" s="85"/>
      <c r="BL648" s="85"/>
      <c r="BM648" s="85"/>
      <c r="BN648" s="85"/>
      <c r="BO648" s="85"/>
      <c r="BP648" s="85"/>
      <c r="BQ648" s="85"/>
      <c r="BR648" s="85"/>
      <c r="BS648" s="85"/>
      <c r="BT648" s="85"/>
      <c r="BU648" s="85"/>
      <c r="BV648" s="85"/>
      <c r="BW648" s="85"/>
      <c r="BX648" s="85"/>
      <c r="BY648" s="85"/>
      <c r="BZ648" s="85"/>
      <c r="CA648" s="85"/>
      <c r="CB648" s="85"/>
      <c r="CC648" s="85"/>
      <c r="CD648" s="85"/>
      <c r="CE648" s="85"/>
      <c r="CF648" s="85"/>
      <c r="CG648" s="85"/>
      <c r="CH648" s="85"/>
      <c r="CI648" s="85"/>
      <c r="CJ648" s="85"/>
      <c r="CK648" s="85"/>
      <c r="CL648" s="85"/>
      <c r="CM648" s="85"/>
      <c r="CN648" s="85"/>
      <c r="CO648" s="85"/>
      <c r="CP648" s="85"/>
      <c r="CQ648" s="85"/>
      <c r="CR648" s="85"/>
    </row>
    <row r="649" spans="59:96">
      <c r="BG649" s="85"/>
      <c r="BH649" s="85"/>
      <c r="BI649" s="85"/>
      <c r="BJ649" s="85"/>
      <c r="BK649" s="85"/>
      <c r="BL649" s="85"/>
      <c r="BM649" s="85"/>
      <c r="BN649" s="85"/>
      <c r="BO649" s="85"/>
      <c r="BP649" s="85"/>
      <c r="BQ649" s="85"/>
      <c r="BR649" s="85"/>
      <c r="BS649" s="85"/>
      <c r="BT649" s="85"/>
      <c r="BU649" s="85"/>
      <c r="BV649" s="85"/>
      <c r="BW649" s="85"/>
      <c r="BX649" s="85"/>
      <c r="BY649" s="85"/>
      <c r="BZ649" s="85"/>
      <c r="CA649" s="85"/>
      <c r="CB649" s="85"/>
      <c r="CC649" s="85"/>
      <c r="CD649" s="85"/>
      <c r="CE649" s="85"/>
      <c r="CF649" s="85"/>
      <c r="CG649" s="85"/>
      <c r="CH649" s="85"/>
      <c r="CI649" s="85"/>
      <c r="CJ649" s="85"/>
      <c r="CK649" s="85"/>
      <c r="CL649" s="85"/>
      <c r="CM649" s="85"/>
      <c r="CN649" s="85"/>
      <c r="CO649" s="85"/>
      <c r="CP649" s="85"/>
      <c r="CQ649" s="85"/>
      <c r="CR649" s="85"/>
    </row>
    <row r="650" spans="59:96">
      <c r="BG650" s="85"/>
      <c r="BH650" s="85"/>
      <c r="BI650" s="85"/>
      <c r="BJ650" s="85"/>
      <c r="BK650" s="85"/>
      <c r="BL650" s="85"/>
      <c r="BM650" s="85"/>
      <c r="BN650" s="85"/>
      <c r="BO650" s="85"/>
      <c r="BP650" s="85"/>
      <c r="BQ650" s="85"/>
      <c r="BR650" s="85"/>
      <c r="BS650" s="85"/>
      <c r="BT650" s="85"/>
      <c r="BU650" s="85"/>
      <c r="BV650" s="85"/>
      <c r="BW650" s="85"/>
      <c r="BX650" s="85"/>
      <c r="BY650" s="85"/>
      <c r="BZ650" s="85"/>
      <c r="CA650" s="85"/>
      <c r="CB650" s="85"/>
      <c r="CC650" s="85"/>
      <c r="CD650" s="85"/>
      <c r="CE650" s="85"/>
      <c r="CF650" s="85"/>
      <c r="CG650" s="85"/>
      <c r="CH650" s="85"/>
      <c r="CI650" s="85"/>
      <c r="CJ650" s="85"/>
      <c r="CK650" s="85"/>
      <c r="CL650" s="85"/>
      <c r="CM650" s="85"/>
      <c r="CN650" s="85"/>
      <c r="CO650" s="85"/>
      <c r="CP650" s="85"/>
      <c r="CQ650" s="85"/>
      <c r="CR650" s="85"/>
    </row>
    <row r="651" spans="59:96">
      <c r="BG651" s="85"/>
      <c r="BH651" s="85"/>
      <c r="BI651" s="85"/>
      <c r="BJ651" s="85"/>
      <c r="BK651" s="85"/>
      <c r="BL651" s="85"/>
      <c r="BM651" s="85"/>
      <c r="BN651" s="85"/>
      <c r="BO651" s="85"/>
      <c r="BP651" s="85"/>
      <c r="BQ651" s="85"/>
      <c r="BR651" s="85"/>
      <c r="BS651" s="85"/>
      <c r="BT651" s="85"/>
      <c r="BU651" s="85"/>
      <c r="BV651" s="85"/>
      <c r="BW651" s="85"/>
      <c r="BX651" s="85"/>
      <c r="BY651" s="85"/>
      <c r="BZ651" s="85"/>
      <c r="CA651" s="85"/>
      <c r="CB651" s="85"/>
      <c r="CC651" s="85"/>
      <c r="CD651" s="85"/>
      <c r="CE651" s="85"/>
      <c r="CF651" s="85"/>
      <c r="CG651" s="85"/>
      <c r="CH651" s="85"/>
      <c r="CI651" s="85"/>
      <c r="CJ651" s="85"/>
      <c r="CK651" s="85"/>
      <c r="CL651" s="85"/>
      <c r="CM651" s="85"/>
      <c r="CN651" s="85"/>
      <c r="CO651" s="85"/>
      <c r="CP651" s="85"/>
      <c r="CQ651" s="85"/>
      <c r="CR651" s="85"/>
    </row>
    <row r="652" spans="59:96">
      <c r="BG652" s="85"/>
      <c r="BH652" s="85"/>
      <c r="BI652" s="85"/>
      <c r="BJ652" s="85"/>
      <c r="BK652" s="85"/>
      <c r="BL652" s="85"/>
      <c r="BM652" s="85"/>
      <c r="BN652" s="85"/>
      <c r="BO652" s="85"/>
      <c r="BP652" s="85"/>
      <c r="BQ652" s="85"/>
      <c r="BR652" s="85"/>
      <c r="BS652" s="85"/>
      <c r="BT652" s="85"/>
      <c r="BU652" s="85"/>
      <c r="BV652" s="85"/>
      <c r="BW652" s="85"/>
      <c r="BX652" s="85"/>
      <c r="BY652" s="85"/>
      <c r="BZ652" s="85"/>
      <c r="CA652" s="85"/>
      <c r="CB652" s="85"/>
      <c r="CC652" s="85"/>
      <c r="CD652" s="85"/>
      <c r="CE652" s="85"/>
      <c r="CF652" s="85"/>
      <c r="CG652" s="85"/>
      <c r="CH652" s="85"/>
      <c r="CI652" s="85"/>
      <c r="CJ652" s="85"/>
      <c r="CK652" s="85"/>
      <c r="CL652" s="85"/>
      <c r="CM652" s="85"/>
      <c r="CN652" s="85"/>
      <c r="CO652" s="85"/>
      <c r="CP652" s="85"/>
      <c r="CQ652" s="85"/>
      <c r="CR652" s="85"/>
    </row>
    <row r="653" spans="59:96">
      <c r="BG653" s="85"/>
      <c r="BH653" s="85"/>
      <c r="BI653" s="85"/>
      <c r="BJ653" s="85"/>
      <c r="BK653" s="85"/>
      <c r="BL653" s="85"/>
      <c r="BM653" s="85"/>
      <c r="BN653" s="85"/>
      <c r="BO653" s="85"/>
      <c r="BP653" s="85"/>
      <c r="BQ653" s="85"/>
      <c r="BR653" s="85"/>
      <c r="BS653" s="85"/>
      <c r="BT653" s="85"/>
      <c r="BU653" s="85"/>
      <c r="BV653" s="85"/>
      <c r="BW653" s="85"/>
      <c r="BX653" s="85"/>
      <c r="BY653" s="85"/>
      <c r="BZ653" s="85"/>
      <c r="CA653" s="85"/>
      <c r="CB653" s="85"/>
      <c r="CC653" s="85"/>
      <c r="CD653" s="85"/>
      <c r="CE653" s="85"/>
      <c r="CF653" s="85"/>
      <c r="CG653" s="85"/>
      <c r="CH653" s="85"/>
      <c r="CI653" s="85"/>
      <c r="CJ653" s="85"/>
      <c r="CK653" s="85"/>
      <c r="CL653" s="85"/>
      <c r="CM653" s="85"/>
      <c r="CN653" s="85"/>
      <c r="CO653" s="85"/>
      <c r="CP653" s="85"/>
      <c r="CQ653" s="85"/>
      <c r="CR653" s="85"/>
    </row>
    <row r="654" spans="59:96">
      <c r="BG654" s="85"/>
      <c r="BH654" s="85"/>
      <c r="BI654" s="85"/>
      <c r="BJ654" s="85"/>
      <c r="BK654" s="85"/>
      <c r="BL654" s="85"/>
      <c r="BM654" s="85"/>
      <c r="BN654" s="85"/>
      <c r="BO654" s="85"/>
      <c r="BP654" s="85"/>
      <c r="BQ654" s="85"/>
      <c r="BR654" s="85"/>
      <c r="BS654" s="85"/>
      <c r="BT654" s="85"/>
      <c r="BU654" s="85"/>
      <c r="BV654" s="85"/>
      <c r="BW654" s="85"/>
      <c r="BX654" s="85"/>
      <c r="BY654" s="85"/>
      <c r="BZ654" s="85"/>
      <c r="CA654" s="85"/>
      <c r="CB654" s="85"/>
      <c r="CC654" s="85"/>
      <c r="CD654" s="85"/>
      <c r="CE654" s="85"/>
      <c r="CF654" s="85"/>
      <c r="CG654" s="85"/>
      <c r="CH654" s="85"/>
      <c r="CI654" s="85"/>
      <c r="CJ654" s="85"/>
      <c r="CK654" s="85"/>
      <c r="CL654" s="85"/>
      <c r="CM654" s="85"/>
      <c r="CN654" s="85"/>
      <c r="CO654" s="85"/>
      <c r="CP654" s="85"/>
      <c r="CQ654" s="85"/>
      <c r="CR654" s="85"/>
    </row>
    <row r="655" spans="59:96">
      <c r="BG655" s="85"/>
      <c r="BH655" s="85"/>
      <c r="BI655" s="85"/>
      <c r="BJ655" s="85"/>
      <c r="BK655" s="85"/>
      <c r="BL655" s="85"/>
      <c r="BM655" s="85"/>
      <c r="BN655" s="85"/>
      <c r="BO655" s="85"/>
      <c r="BP655" s="85"/>
      <c r="BQ655" s="85"/>
      <c r="BR655" s="85"/>
      <c r="BS655" s="85"/>
      <c r="BT655" s="85"/>
      <c r="BU655" s="85"/>
      <c r="BV655" s="85"/>
      <c r="BW655" s="85"/>
      <c r="BX655" s="85"/>
      <c r="BY655" s="85"/>
      <c r="BZ655" s="85"/>
      <c r="CA655" s="85"/>
      <c r="CB655" s="85"/>
      <c r="CC655" s="85"/>
      <c r="CD655" s="85"/>
      <c r="CE655" s="85"/>
      <c r="CF655" s="85"/>
      <c r="CG655" s="85"/>
      <c r="CH655" s="85"/>
      <c r="CI655" s="85"/>
      <c r="CJ655" s="85"/>
      <c r="CK655" s="85"/>
      <c r="CL655" s="85"/>
      <c r="CM655" s="85"/>
      <c r="CN655" s="85"/>
      <c r="CO655" s="85"/>
      <c r="CP655" s="85"/>
      <c r="CQ655" s="85"/>
      <c r="CR655" s="85"/>
    </row>
    <row r="656" spans="59:96">
      <c r="BG656" s="85"/>
      <c r="BH656" s="85"/>
      <c r="BI656" s="85"/>
      <c r="BJ656" s="85"/>
      <c r="BK656" s="85"/>
      <c r="BL656" s="85"/>
      <c r="BM656" s="85"/>
      <c r="BN656" s="85"/>
      <c r="BO656" s="85"/>
      <c r="BP656" s="85"/>
      <c r="BQ656" s="85"/>
      <c r="BR656" s="85"/>
      <c r="BS656" s="85"/>
      <c r="BT656" s="85"/>
      <c r="BU656" s="85"/>
      <c r="BV656" s="85"/>
      <c r="BW656" s="85"/>
      <c r="BX656" s="85"/>
      <c r="BY656" s="85"/>
      <c r="BZ656" s="85"/>
      <c r="CA656" s="85"/>
      <c r="CB656" s="85"/>
      <c r="CC656" s="85"/>
      <c r="CD656" s="85"/>
      <c r="CE656" s="85"/>
      <c r="CF656" s="85"/>
      <c r="CG656" s="85"/>
      <c r="CH656" s="85"/>
      <c r="CI656" s="85"/>
      <c r="CJ656" s="85"/>
      <c r="CK656" s="85"/>
      <c r="CL656" s="85"/>
      <c r="CM656" s="85"/>
      <c r="CN656" s="85"/>
      <c r="CO656" s="85"/>
      <c r="CP656" s="85"/>
      <c r="CQ656" s="85"/>
      <c r="CR656" s="85"/>
    </row>
    <row r="657" spans="59:96">
      <c r="BG657" s="85"/>
      <c r="BH657" s="85"/>
      <c r="BI657" s="85"/>
      <c r="BJ657" s="85"/>
      <c r="BK657" s="85"/>
      <c r="BL657" s="85"/>
      <c r="BM657" s="85"/>
      <c r="BN657" s="85"/>
      <c r="BO657" s="85"/>
      <c r="BP657" s="85"/>
      <c r="BQ657" s="85"/>
      <c r="BR657" s="85"/>
      <c r="BS657" s="85"/>
      <c r="BT657" s="85"/>
      <c r="BU657" s="85"/>
      <c r="BV657" s="85"/>
      <c r="BW657" s="85"/>
      <c r="BX657" s="85"/>
      <c r="BY657" s="85"/>
      <c r="BZ657" s="85"/>
      <c r="CA657" s="85"/>
      <c r="CB657" s="85"/>
      <c r="CC657" s="85"/>
      <c r="CD657" s="85"/>
      <c r="CE657" s="85"/>
      <c r="CF657" s="85"/>
      <c r="CG657" s="85"/>
      <c r="CH657" s="85"/>
      <c r="CI657" s="85"/>
      <c r="CJ657" s="85"/>
      <c r="CK657" s="85"/>
      <c r="CL657" s="85"/>
      <c r="CM657" s="85"/>
      <c r="CN657" s="85"/>
      <c r="CO657" s="85"/>
      <c r="CP657" s="85"/>
      <c r="CQ657" s="85"/>
      <c r="CR657" s="85"/>
    </row>
    <row r="658" spans="59:96">
      <c r="BG658" s="85"/>
      <c r="BH658" s="85"/>
      <c r="BI658" s="85"/>
      <c r="BJ658" s="85"/>
      <c r="BK658" s="85"/>
      <c r="BL658" s="85"/>
      <c r="BM658" s="85"/>
      <c r="BN658" s="85"/>
      <c r="BO658" s="85"/>
      <c r="BP658" s="85"/>
      <c r="BQ658" s="85"/>
      <c r="BR658" s="85"/>
      <c r="BS658" s="85"/>
      <c r="BT658" s="85"/>
      <c r="BU658" s="85"/>
      <c r="BV658" s="85"/>
      <c r="BW658" s="85"/>
      <c r="BX658" s="85"/>
      <c r="BY658" s="85"/>
      <c r="BZ658" s="85"/>
      <c r="CA658" s="85"/>
      <c r="CB658" s="85"/>
      <c r="CC658" s="85"/>
      <c r="CD658" s="85"/>
      <c r="CE658" s="85"/>
      <c r="CF658" s="85"/>
      <c r="CG658" s="85"/>
      <c r="CH658" s="85"/>
      <c r="CI658" s="85"/>
      <c r="CJ658" s="85"/>
      <c r="CK658" s="85"/>
      <c r="CL658" s="85"/>
      <c r="CM658" s="85"/>
      <c r="CN658" s="85"/>
      <c r="CO658" s="85"/>
      <c r="CP658" s="85"/>
      <c r="CQ658" s="85"/>
      <c r="CR658" s="85"/>
    </row>
    <row r="659" spans="59:96">
      <c r="BG659" s="85"/>
      <c r="BH659" s="85"/>
      <c r="BI659" s="85"/>
      <c r="BJ659" s="85"/>
      <c r="BK659" s="85"/>
      <c r="BL659" s="85"/>
      <c r="BM659" s="85"/>
      <c r="BN659" s="85"/>
      <c r="BO659" s="85"/>
      <c r="BP659" s="85"/>
      <c r="BQ659" s="85"/>
      <c r="BR659" s="85"/>
      <c r="BS659" s="85"/>
      <c r="BT659" s="85"/>
      <c r="BU659" s="85"/>
      <c r="BV659" s="85"/>
      <c r="BW659" s="85"/>
      <c r="BX659" s="85"/>
      <c r="BY659" s="85"/>
      <c r="BZ659" s="85"/>
      <c r="CA659" s="85"/>
      <c r="CB659" s="85"/>
      <c r="CC659" s="85"/>
      <c r="CD659" s="85"/>
      <c r="CE659" s="85"/>
      <c r="CF659" s="85"/>
      <c r="CG659" s="85"/>
      <c r="CH659" s="85"/>
      <c r="CI659" s="85"/>
      <c r="CJ659" s="85"/>
      <c r="CK659" s="85"/>
      <c r="CL659" s="85"/>
      <c r="CM659" s="85"/>
      <c r="CN659" s="85"/>
      <c r="CO659" s="85"/>
      <c r="CP659" s="85"/>
      <c r="CQ659" s="85"/>
      <c r="CR659" s="85"/>
    </row>
    <row r="660" spans="59:96">
      <c r="BG660" s="85"/>
      <c r="BH660" s="85"/>
      <c r="BI660" s="85"/>
      <c r="BJ660" s="85"/>
      <c r="BK660" s="85"/>
      <c r="BL660" s="85"/>
      <c r="BM660" s="85"/>
      <c r="BN660" s="85"/>
      <c r="BO660" s="85"/>
      <c r="BP660" s="85"/>
      <c r="BQ660" s="85"/>
      <c r="BR660" s="85"/>
      <c r="BS660" s="85"/>
      <c r="BT660" s="85"/>
      <c r="BU660" s="85"/>
      <c r="BV660" s="85"/>
      <c r="BW660" s="85"/>
      <c r="BX660" s="85"/>
      <c r="BY660" s="85"/>
      <c r="BZ660" s="85"/>
      <c r="CA660" s="85"/>
      <c r="CB660" s="85"/>
      <c r="CC660" s="85"/>
      <c r="CD660" s="85"/>
      <c r="CE660" s="85"/>
      <c r="CF660" s="85"/>
      <c r="CG660" s="85"/>
      <c r="CH660" s="85"/>
      <c r="CI660" s="85"/>
      <c r="CJ660" s="85"/>
      <c r="CK660" s="85"/>
      <c r="CL660" s="85"/>
      <c r="CM660" s="85"/>
      <c r="CN660" s="85"/>
      <c r="CO660" s="85"/>
      <c r="CP660" s="85"/>
      <c r="CQ660" s="85"/>
      <c r="CR660" s="85"/>
    </row>
    <row r="661" spans="59:96">
      <c r="BG661" s="85"/>
      <c r="BH661" s="85"/>
      <c r="BI661" s="85"/>
      <c r="BJ661" s="85"/>
      <c r="BK661" s="85"/>
      <c r="BL661" s="85"/>
      <c r="BM661" s="85"/>
      <c r="BN661" s="85"/>
      <c r="BO661" s="85"/>
      <c r="BP661" s="85"/>
      <c r="BQ661" s="85"/>
      <c r="BR661" s="85"/>
      <c r="BS661" s="85"/>
      <c r="BT661" s="85"/>
      <c r="BU661" s="85"/>
      <c r="BV661" s="85"/>
      <c r="BW661" s="85"/>
      <c r="BX661" s="85"/>
      <c r="BY661" s="85"/>
      <c r="BZ661" s="85"/>
      <c r="CA661" s="85"/>
      <c r="CB661" s="85"/>
      <c r="CC661" s="85"/>
      <c r="CD661" s="85"/>
      <c r="CE661" s="85"/>
      <c r="CF661" s="85"/>
      <c r="CG661" s="85"/>
      <c r="CH661" s="85"/>
      <c r="CI661" s="85"/>
      <c r="CJ661" s="85"/>
      <c r="CK661" s="85"/>
      <c r="CL661" s="85"/>
      <c r="CM661" s="85"/>
      <c r="CN661" s="85"/>
      <c r="CO661" s="85"/>
      <c r="CP661" s="85"/>
      <c r="CQ661" s="85"/>
      <c r="CR661" s="85"/>
    </row>
    <row r="662" spans="59:96">
      <c r="BG662" s="85"/>
      <c r="BH662" s="85"/>
      <c r="BI662" s="85"/>
      <c r="BJ662" s="85"/>
      <c r="BK662" s="85"/>
      <c r="BL662" s="85"/>
      <c r="BM662" s="85"/>
      <c r="BN662" s="85"/>
      <c r="BO662" s="85"/>
      <c r="BP662" s="85"/>
      <c r="BQ662" s="85"/>
      <c r="BR662" s="85"/>
      <c r="BS662" s="85"/>
      <c r="BT662" s="85"/>
      <c r="BU662" s="85"/>
      <c r="BV662" s="85"/>
      <c r="BW662" s="85"/>
      <c r="BX662" s="85"/>
      <c r="BY662" s="85"/>
      <c r="BZ662" s="85"/>
      <c r="CA662" s="85"/>
      <c r="CB662" s="85"/>
      <c r="CC662" s="85"/>
      <c r="CD662" s="85"/>
      <c r="CE662" s="85"/>
      <c r="CF662" s="85"/>
      <c r="CG662" s="85"/>
      <c r="CH662" s="85"/>
      <c r="CI662" s="85"/>
      <c r="CJ662" s="85"/>
      <c r="CK662" s="85"/>
      <c r="CL662" s="85"/>
      <c r="CM662" s="85"/>
      <c r="CN662" s="85"/>
      <c r="CO662" s="85"/>
      <c r="CP662" s="85"/>
      <c r="CQ662" s="85"/>
      <c r="CR662" s="85"/>
    </row>
    <row r="663" spans="59:96">
      <c r="BG663" s="85"/>
      <c r="BH663" s="85"/>
      <c r="BI663" s="85"/>
      <c r="BJ663" s="85"/>
      <c r="BK663" s="85"/>
      <c r="BL663" s="85"/>
      <c r="BM663" s="85"/>
      <c r="BN663" s="85"/>
      <c r="BO663" s="85"/>
      <c r="BP663" s="85"/>
      <c r="BQ663" s="85"/>
      <c r="BR663" s="85"/>
      <c r="BS663" s="85"/>
      <c r="BT663" s="85"/>
      <c r="BU663" s="85"/>
      <c r="BV663" s="85"/>
      <c r="BW663" s="85"/>
      <c r="BX663" s="85"/>
      <c r="BY663" s="85"/>
      <c r="BZ663" s="85"/>
      <c r="CA663" s="85"/>
      <c r="CB663" s="85"/>
      <c r="CC663" s="85"/>
      <c r="CD663" s="85"/>
      <c r="CE663" s="85"/>
      <c r="CF663" s="85"/>
      <c r="CG663" s="85"/>
      <c r="CH663" s="85"/>
      <c r="CI663" s="85"/>
      <c r="CJ663" s="85"/>
      <c r="CK663" s="85"/>
      <c r="CL663" s="85"/>
      <c r="CM663" s="85"/>
      <c r="CN663" s="85"/>
      <c r="CO663" s="85"/>
      <c r="CP663" s="85"/>
      <c r="CQ663" s="85"/>
      <c r="CR663" s="85"/>
    </row>
    <row r="664" spans="59:96">
      <c r="BG664" s="85"/>
      <c r="BH664" s="85"/>
      <c r="BI664" s="85"/>
      <c r="BJ664" s="85"/>
      <c r="BK664" s="85"/>
      <c r="BL664" s="85"/>
      <c r="BM664" s="85"/>
      <c r="BN664" s="85"/>
      <c r="BO664" s="85"/>
      <c r="BP664" s="85"/>
      <c r="BQ664" s="85"/>
      <c r="BR664" s="85"/>
      <c r="BS664" s="85"/>
      <c r="BT664" s="85"/>
      <c r="BU664" s="85"/>
      <c r="BV664" s="85"/>
      <c r="BW664" s="85"/>
      <c r="BX664" s="85"/>
      <c r="BY664" s="85"/>
      <c r="BZ664" s="85"/>
      <c r="CA664" s="85"/>
      <c r="CB664" s="85"/>
      <c r="CC664" s="85"/>
      <c r="CD664" s="85"/>
      <c r="CE664" s="85"/>
      <c r="CF664" s="85"/>
      <c r="CG664" s="85"/>
      <c r="CH664" s="85"/>
      <c r="CI664" s="85"/>
      <c r="CJ664" s="85"/>
      <c r="CK664" s="85"/>
      <c r="CL664" s="85"/>
      <c r="CM664" s="85"/>
      <c r="CN664" s="85"/>
      <c r="CO664" s="85"/>
      <c r="CP664" s="85"/>
      <c r="CQ664" s="85"/>
      <c r="CR664" s="85"/>
    </row>
    <row r="665" spans="59:96">
      <c r="BG665" s="85"/>
      <c r="BH665" s="85"/>
      <c r="BI665" s="85"/>
      <c r="BJ665" s="85"/>
      <c r="BK665" s="85"/>
      <c r="BL665" s="85"/>
      <c r="BM665" s="85"/>
      <c r="BN665" s="85"/>
      <c r="BO665" s="85"/>
      <c r="BP665" s="85"/>
      <c r="BQ665" s="85"/>
      <c r="BR665" s="85"/>
      <c r="BS665" s="85"/>
      <c r="BT665" s="85"/>
      <c r="BU665" s="85"/>
      <c r="BV665" s="85"/>
      <c r="BW665" s="85"/>
      <c r="BX665" s="85"/>
      <c r="BY665" s="85"/>
      <c r="BZ665" s="85"/>
      <c r="CA665" s="85"/>
      <c r="CB665" s="85"/>
      <c r="CC665" s="85"/>
      <c r="CD665" s="85"/>
      <c r="CE665" s="85"/>
      <c r="CF665" s="85"/>
      <c r="CG665" s="85"/>
      <c r="CH665" s="85"/>
      <c r="CI665" s="85"/>
      <c r="CJ665" s="85"/>
      <c r="CK665" s="85"/>
      <c r="CL665" s="85"/>
      <c r="CM665" s="85"/>
      <c r="CN665" s="85"/>
      <c r="CO665" s="85"/>
      <c r="CP665" s="85"/>
      <c r="CQ665" s="85"/>
      <c r="CR665" s="85"/>
    </row>
    <row r="666" spans="59:96">
      <c r="BG666" s="85"/>
      <c r="BH666" s="85"/>
      <c r="BI666" s="85"/>
      <c r="BJ666" s="85"/>
      <c r="BK666" s="85"/>
      <c r="BL666" s="85"/>
      <c r="BM666" s="85"/>
      <c r="BN666" s="85"/>
      <c r="BO666" s="85"/>
      <c r="BP666" s="85"/>
      <c r="BQ666" s="85"/>
      <c r="BR666" s="85"/>
      <c r="BS666" s="85"/>
      <c r="BT666" s="85"/>
      <c r="BU666" s="85"/>
      <c r="BV666" s="85"/>
      <c r="BW666" s="85"/>
      <c r="BX666" s="85"/>
      <c r="BY666" s="85"/>
      <c r="BZ666" s="85"/>
      <c r="CA666" s="85"/>
      <c r="CB666" s="85"/>
      <c r="CC666" s="85"/>
      <c r="CD666" s="85"/>
      <c r="CE666" s="85"/>
      <c r="CF666" s="85"/>
      <c r="CG666" s="85"/>
      <c r="CH666" s="85"/>
      <c r="CI666" s="85"/>
      <c r="CJ666" s="85"/>
      <c r="CK666" s="85"/>
      <c r="CL666" s="85"/>
      <c r="CM666" s="85"/>
      <c r="CN666" s="85"/>
      <c r="CO666" s="85"/>
      <c r="CP666" s="85"/>
      <c r="CQ666" s="85"/>
      <c r="CR666" s="85"/>
    </row>
    <row r="667" spans="59:96">
      <c r="BG667" s="85"/>
      <c r="BH667" s="85"/>
      <c r="BI667" s="85"/>
      <c r="BJ667" s="85"/>
      <c r="BK667" s="85"/>
      <c r="BL667" s="85"/>
      <c r="BM667" s="85"/>
      <c r="BN667" s="85"/>
      <c r="BO667" s="85"/>
      <c r="BP667" s="85"/>
      <c r="BQ667" s="85"/>
      <c r="BR667" s="85"/>
      <c r="BS667" s="85"/>
      <c r="BT667" s="85"/>
      <c r="BU667" s="85"/>
      <c r="BV667" s="85"/>
      <c r="BW667" s="85"/>
      <c r="BX667" s="85"/>
      <c r="BY667" s="85"/>
      <c r="BZ667" s="85"/>
      <c r="CA667" s="85"/>
      <c r="CB667" s="85"/>
      <c r="CC667" s="85"/>
      <c r="CD667" s="85"/>
      <c r="CE667" s="85"/>
      <c r="CF667" s="85"/>
      <c r="CG667" s="85"/>
      <c r="CH667" s="85"/>
      <c r="CI667" s="85"/>
      <c r="CJ667" s="85"/>
      <c r="CK667" s="85"/>
      <c r="CL667" s="85"/>
      <c r="CM667" s="85"/>
      <c r="CN667" s="85"/>
      <c r="CO667" s="85"/>
      <c r="CP667" s="85"/>
      <c r="CQ667" s="85"/>
      <c r="CR667" s="85"/>
    </row>
    <row r="668" spans="59:96">
      <c r="BG668" s="85"/>
      <c r="BH668" s="85"/>
      <c r="BI668" s="85"/>
      <c r="BJ668" s="85"/>
      <c r="BK668" s="85"/>
      <c r="BL668" s="85"/>
      <c r="BM668" s="85"/>
      <c r="BN668" s="85"/>
      <c r="BO668" s="85"/>
      <c r="BP668" s="85"/>
      <c r="BQ668" s="85"/>
      <c r="BR668" s="85"/>
      <c r="BS668" s="85"/>
      <c r="BT668" s="85"/>
      <c r="BU668" s="85"/>
      <c r="BV668" s="85"/>
      <c r="BW668" s="85"/>
      <c r="BX668" s="85"/>
      <c r="BY668" s="85"/>
      <c r="BZ668" s="85"/>
      <c r="CA668" s="85"/>
      <c r="CB668" s="85"/>
      <c r="CC668" s="85"/>
      <c r="CD668" s="85"/>
      <c r="CE668" s="85"/>
      <c r="CF668" s="85"/>
      <c r="CG668" s="85"/>
      <c r="CH668" s="85"/>
      <c r="CI668" s="85"/>
      <c r="CJ668" s="85"/>
      <c r="CK668" s="85"/>
      <c r="CL668" s="85"/>
      <c r="CM668" s="85"/>
      <c r="CN668" s="85"/>
      <c r="CO668" s="85"/>
      <c r="CP668" s="85"/>
      <c r="CQ668" s="85"/>
      <c r="CR668" s="85"/>
    </row>
    <row r="669" spans="59:96">
      <c r="BG669" s="85"/>
      <c r="BH669" s="85"/>
      <c r="BI669" s="85"/>
      <c r="BJ669" s="85"/>
      <c r="BK669" s="85"/>
      <c r="BL669" s="85"/>
      <c r="BM669" s="85"/>
      <c r="BN669" s="85"/>
      <c r="BO669" s="85"/>
      <c r="BP669" s="85"/>
      <c r="BQ669" s="85"/>
      <c r="BR669" s="85"/>
      <c r="BS669" s="85"/>
      <c r="BT669" s="85"/>
      <c r="BU669" s="85"/>
      <c r="BV669" s="85"/>
      <c r="BW669" s="85"/>
      <c r="BX669" s="85"/>
      <c r="BY669" s="85"/>
      <c r="BZ669" s="85"/>
      <c r="CA669" s="85"/>
      <c r="CB669" s="85"/>
      <c r="CC669" s="85"/>
      <c r="CD669" s="85"/>
      <c r="CE669" s="85"/>
      <c r="CF669" s="85"/>
      <c r="CG669" s="85"/>
      <c r="CH669" s="85"/>
      <c r="CI669" s="85"/>
      <c r="CJ669" s="85"/>
      <c r="CK669" s="85"/>
      <c r="CL669" s="85"/>
      <c r="CM669" s="85"/>
      <c r="CN669" s="85"/>
      <c r="CO669" s="85"/>
      <c r="CP669" s="85"/>
      <c r="CQ669" s="85"/>
      <c r="CR669" s="85"/>
    </row>
    <row r="670" spans="59:96">
      <c r="BG670" s="85"/>
      <c r="BH670" s="85"/>
      <c r="BI670" s="85"/>
      <c r="BJ670" s="85"/>
      <c r="BK670" s="85"/>
      <c r="BL670" s="85"/>
      <c r="BM670" s="85"/>
      <c r="BN670" s="85"/>
      <c r="BO670" s="85"/>
      <c r="BP670" s="85"/>
      <c r="BQ670" s="85"/>
      <c r="BR670" s="85"/>
      <c r="BS670" s="85"/>
      <c r="BT670" s="85"/>
      <c r="BU670" s="85"/>
      <c r="BV670" s="85"/>
      <c r="BW670" s="85"/>
      <c r="BX670" s="85"/>
      <c r="BY670" s="85"/>
      <c r="BZ670" s="85"/>
      <c r="CA670" s="85"/>
      <c r="CB670" s="85"/>
      <c r="CC670" s="85"/>
      <c r="CD670" s="85"/>
      <c r="CE670" s="85"/>
      <c r="CF670" s="85"/>
      <c r="CG670" s="85"/>
      <c r="CH670" s="85"/>
      <c r="CI670" s="85"/>
      <c r="CJ670" s="85"/>
      <c r="CK670" s="85"/>
      <c r="CL670" s="85"/>
      <c r="CM670" s="85"/>
      <c r="CN670" s="85"/>
      <c r="CO670" s="85"/>
      <c r="CP670" s="85"/>
      <c r="CQ670" s="85"/>
      <c r="CR670" s="85"/>
    </row>
    <row r="671" spans="59:96">
      <c r="BG671" s="85"/>
      <c r="BH671" s="85"/>
      <c r="BI671" s="85"/>
      <c r="BJ671" s="85"/>
      <c r="BK671" s="85"/>
      <c r="BL671" s="85"/>
      <c r="BM671" s="85"/>
      <c r="BN671" s="85"/>
      <c r="BO671" s="85"/>
      <c r="BP671" s="85"/>
      <c r="BQ671" s="85"/>
      <c r="BR671" s="85"/>
      <c r="BS671" s="85"/>
      <c r="BT671" s="85"/>
      <c r="BU671" s="85"/>
      <c r="BV671" s="85"/>
      <c r="BW671" s="85"/>
      <c r="BX671" s="85"/>
      <c r="BY671" s="85"/>
      <c r="BZ671" s="85"/>
      <c r="CA671" s="85"/>
      <c r="CB671" s="85"/>
      <c r="CC671" s="85"/>
      <c r="CD671" s="85"/>
      <c r="CE671" s="85"/>
      <c r="CF671" s="85"/>
      <c r="CG671" s="85"/>
      <c r="CH671" s="85"/>
      <c r="CI671" s="85"/>
      <c r="CJ671" s="85"/>
      <c r="CK671" s="85"/>
      <c r="CL671" s="85"/>
      <c r="CM671" s="85"/>
      <c r="CN671" s="85"/>
      <c r="CO671" s="85"/>
      <c r="CP671" s="85"/>
      <c r="CQ671" s="85"/>
      <c r="CR671" s="85"/>
    </row>
    <row r="672" spans="59:96">
      <c r="BG672" s="85"/>
      <c r="BH672" s="85"/>
      <c r="BI672" s="85"/>
      <c r="BJ672" s="85"/>
      <c r="BK672" s="85"/>
      <c r="BL672" s="85"/>
      <c r="BM672" s="85"/>
      <c r="BN672" s="85"/>
      <c r="BO672" s="85"/>
      <c r="BP672" s="85"/>
      <c r="BQ672" s="85"/>
      <c r="BR672" s="85"/>
      <c r="BS672" s="85"/>
      <c r="BT672" s="85"/>
      <c r="BU672" s="85"/>
      <c r="BV672" s="85"/>
      <c r="BW672" s="85"/>
      <c r="BX672" s="85"/>
      <c r="BY672" s="85"/>
      <c r="BZ672" s="85"/>
      <c r="CA672" s="85"/>
      <c r="CB672" s="85"/>
      <c r="CC672" s="85"/>
      <c r="CD672" s="85"/>
      <c r="CE672" s="85"/>
      <c r="CF672" s="85"/>
      <c r="CG672" s="85"/>
      <c r="CH672" s="85"/>
      <c r="CI672" s="85"/>
      <c r="CJ672" s="85"/>
      <c r="CK672" s="85"/>
      <c r="CL672" s="85"/>
      <c r="CM672" s="85"/>
      <c r="CN672" s="85"/>
      <c r="CO672" s="85"/>
      <c r="CP672" s="85"/>
      <c r="CQ672" s="85"/>
      <c r="CR672" s="85"/>
    </row>
    <row r="673" spans="59:96">
      <c r="BG673" s="85"/>
      <c r="BH673" s="85"/>
      <c r="BI673" s="85"/>
      <c r="BJ673" s="85"/>
      <c r="BK673" s="85"/>
      <c r="BL673" s="85"/>
      <c r="BM673" s="85"/>
      <c r="BN673" s="85"/>
      <c r="BO673" s="85"/>
      <c r="BP673" s="85"/>
      <c r="BQ673" s="85"/>
      <c r="BR673" s="85"/>
      <c r="BS673" s="85"/>
      <c r="BT673" s="85"/>
      <c r="BU673" s="85"/>
      <c r="BV673" s="85"/>
      <c r="BW673" s="85"/>
      <c r="BX673" s="85"/>
      <c r="BY673" s="85"/>
      <c r="BZ673" s="85"/>
      <c r="CA673" s="85"/>
      <c r="CB673" s="85"/>
      <c r="CC673" s="85"/>
      <c r="CD673" s="85"/>
      <c r="CE673" s="85"/>
      <c r="CF673" s="85"/>
      <c r="CG673" s="85"/>
      <c r="CH673" s="85"/>
      <c r="CI673" s="85"/>
      <c r="CJ673" s="85"/>
      <c r="CK673" s="85"/>
      <c r="CL673" s="85"/>
      <c r="CM673" s="85"/>
      <c r="CN673" s="85"/>
      <c r="CO673" s="85"/>
      <c r="CP673" s="85"/>
      <c r="CQ673" s="85"/>
      <c r="CR673" s="85"/>
    </row>
    <row r="674" spans="59:96">
      <c r="BG674" s="85"/>
      <c r="BH674" s="85"/>
      <c r="BI674" s="85"/>
      <c r="BJ674" s="85"/>
      <c r="BK674" s="85"/>
      <c r="BL674" s="85"/>
      <c r="BM674" s="85"/>
      <c r="BN674" s="85"/>
      <c r="BO674" s="85"/>
      <c r="BP674" s="85"/>
      <c r="BQ674" s="85"/>
      <c r="BR674" s="85"/>
      <c r="BS674" s="85"/>
      <c r="BT674" s="85"/>
      <c r="BU674" s="85"/>
      <c r="BV674" s="85"/>
      <c r="BW674" s="85"/>
      <c r="BX674" s="85"/>
      <c r="BY674" s="85"/>
      <c r="BZ674" s="85"/>
      <c r="CA674" s="85"/>
      <c r="CB674" s="85"/>
      <c r="CC674" s="85"/>
      <c r="CD674" s="85"/>
      <c r="CE674" s="85"/>
      <c r="CF674" s="85"/>
      <c r="CG674" s="85"/>
      <c r="CH674" s="85"/>
      <c r="CI674" s="85"/>
      <c r="CJ674" s="85"/>
      <c r="CK674" s="85"/>
      <c r="CL674" s="85"/>
      <c r="CM674" s="85"/>
      <c r="CN674" s="85"/>
      <c r="CO674" s="85"/>
      <c r="CP674" s="85"/>
      <c r="CQ674" s="85"/>
      <c r="CR674" s="85"/>
    </row>
    <row r="675" spans="59:96">
      <c r="BG675" s="85"/>
      <c r="BH675" s="85"/>
      <c r="BI675" s="85"/>
      <c r="BJ675" s="85"/>
      <c r="BK675" s="85"/>
      <c r="BL675" s="85"/>
      <c r="BM675" s="85"/>
      <c r="BN675" s="85"/>
      <c r="BO675" s="85"/>
      <c r="BP675" s="85"/>
      <c r="BQ675" s="85"/>
      <c r="BR675" s="85"/>
      <c r="BS675" s="85"/>
      <c r="BT675" s="85"/>
      <c r="BU675" s="85"/>
      <c r="BV675" s="85"/>
      <c r="BW675" s="85"/>
      <c r="BX675" s="85"/>
      <c r="BY675" s="85"/>
      <c r="BZ675" s="85"/>
      <c r="CA675" s="85"/>
      <c r="CB675" s="85"/>
      <c r="CC675" s="85"/>
      <c r="CD675" s="85"/>
      <c r="CE675" s="85"/>
      <c r="CF675" s="85"/>
      <c r="CG675" s="85"/>
      <c r="CH675" s="85"/>
      <c r="CI675" s="85"/>
      <c r="CJ675" s="85"/>
      <c r="CK675" s="85"/>
      <c r="CL675" s="85"/>
      <c r="CM675" s="85"/>
      <c r="CN675" s="85"/>
      <c r="CO675" s="85"/>
      <c r="CP675" s="85"/>
      <c r="CQ675" s="85"/>
      <c r="CR675" s="85"/>
    </row>
    <row r="676" spans="59:96">
      <c r="BG676" s="85"/>
      <c r="BH676" s="85"/>
      <c r="BI676" s="85"/>
      <c r="BJ676" s="85"/>
      <c r="BK676" s="85"/>
      <c r="BL676" s="85"/>
      <c r="BM676" s="85"/>
      <c r="BN676" s="85"/>
      <c r="BO676" s="85"/>
      <c r="BP676" s="85"/>
      <c r="BQ676" s="85"/>
      <c r="BR676" s="85"/>
      <c r="BS676" s="85"/>
      <c r="BT676" s="85"/>
      <c r="BU676" s="85"/>
      <c r="BV676" s="85"/>
      <c r="BW676" s="85"/>
      <c r="BX676" s="85"/>
      <c r="BY676" s="85"/>
      <c r="BZ676" s="85"/>
      <c r="CA676" s="85"/>
      <c r="CB676" s="85"/>
      <c r="CC676" s="85"/>
      <c r="CD676" s="85"/>
      <c r="CE676" s="85"/>
      <c r="CF676" s="85"/>
      <c r="CG676" s="85"/>
      <c r="CH676" s="85"/>
      <c r="CI676" s="85"/>
      <c r="CJ676" s="85"/>
      <c r="CK676" s="85"/>
      <c r="CL676" s="85"/>
      <c r="CM676" s="85"/>
      <c r="CN676" s="85"/>
      <c r="CO676" s="85"/>
      <c r="CP676" s="85"/>
      <c r="CQ676" s="85"/>
      <c r="CR676" s="85"/>
    </row>
    <row r="677" spans="59:96">
      <c r="BG677" s="85"/>
      <c r="BH677" s="85"/>
      <c r="BI677" s="85"/>
      <c r="BJ677" s="85"/>
      <c r="BK677" s="85"/>
      <c r="BL677" s="85"/>
      <c r="BM677" s="85"/>
      <c r="BN677" s="85"/>
      <c r="BO677" s="85"/>
      <c r="BP677" s="85"/>
      <c r="BQ677" s="85"/>
      <c r="BR677" s="85"/>
      <c r="BS677" s="85"/>
      <c r="BT677" s="85"/>
      <c r="BU677" s="85"/>
      <c r="BV677" s="85"/>
      <c r="BW677" s="85"/>
      <c r="BX677" s="85"/>
      <c r="BY677" s="85"/>
      <c r="BZ677" s="85"/>
      <c r="CA677" s="85"/>
      <c r="CB677" s="85"/>
      <c r="CC677" s="85"/>
      <c r="CD677" s="85"/>
      <c r="CE677" s="85"/>
      <c r="CF677" s="85"/>
      <c r="CG677" s="85"/>
      <c r="CH677" s="85"/>
      <c r="CI677" s="85"/>
      <c r="CJ677" s="85"/>
      <c r="CK677" s="85"/>
      <c r="CL677" s="85"/>
      <c r="CM677" s="85"/>
      <c r="CN677" s="85"/>
      <c r="CO677" s="85"/>
      <c r="CP677" s="85"/>
      <c r="CQ677" s="85"/>
      <c r="CR677" s="85"/>
    </row>
    <row r="678" spans="59:96">
      <c r="BG678" s="85"/>
      <c r="BH678" s="85"/>
      <c r="BI678" s="85"/>
      <c r="BJ678" s="85"/>
      <c r="BK678" s="85"/>
      <c r="BL678" s="85"/>
      <c r="BM678" s="85"/>
      <c r="BN678" s="85"/>
      <c r="BO678" s="85"/>
      <c r="BP678" s="85"/>
      <c r="BQ678" s="85"/>
      <c r="BR678" s="85"/>
      <c r="BS678" s="85"/>
      <c r="BT678" s="85"/>
      <c r="BU678" s="85"/>
      <c r="BV678" s="85"/>
      <c r="BW678" s="85"/>
      <c r="BX678" s="85"/>
      <c r="BY678" s="85"/>
      <c r="BZ678" s="85"/>
      <c r="CA678" s="85"/>
      <c r="CB678" s="85"/>
      <c r="CC678" s="85"/>
      <c r="CD678" s="85"/>
      <c r="CE678" s="85"/>
      <c r="CF678" s="85"/>
      <c r="CG678" s="85"/>
      <c r="CH678" s="85"/>
      <c r="CI678" s="85"/>
      <c r="CJ678" s="85"/>
      <c r="CK678" s="85"/>
      <c r="CL678" s="85"/>
      <c r="CM678" s="85"/>
      <c r="CN678" s="85"/>
      <c r="CO678" s="85"/>
      <c r="CP678" s="85"/>
      <c r="CQ678" s="85"/>
      <c r="CR678" s="85"/>
    </row>
    <row r="679" spans="59:96">
      <c r="BG679" s="85"/>
      <c r="BH679" s="85"/>
      <c r="BI679" s="85"/>
      <c r="BJ679" s="85"/>
      <c r="BK679" s="85"/>
      <c r="BL679" s="85"/>
      <c r="BM679" s="85"/>
      <c r="BN679" s="85"/>
      <c r="BO679" s="85"/>
      <c r="BP679" s="85"/>
      <c r="BQ679" s="85"/>
      <c r="BR679" s="85"/>
      <c r="BS679" s="85"/>
      <c r="BT679" s="85"/>
      <c r="BU679" s="85"/>
      <c r="BV679" s="85"/>
      <c r="BW679" s="85"/>
      <c r="BX679" s="85"/>
      <c r="BY679" s="85"/>
      <c r="BZ679" s="85"/>
      <c r="CA679" s="85"/>
      <c r="CB679" s="85"/>
      <c r="CC679" s="85"/>
      <c r="CD679" s="85"/>
      <c r="CE679" s="85"/>
      <c r="CF679" s="85"/>
      <c r="CG679" s="85"/>
      <c r="CH679" s="85"/>
      <c r="CI679" s="85"/>
      <c r="CJ679" s="85"/>
      <c r="CK679" s="85"/>
      <c r="CL679" s="85"/>
      <c r="CM679" s="85"/>
      <c r="CN679" s="85"/>
      <c r="CO679" s="85"/>
      <c r="CP679" s="85"/>
      <c r="CQ679" s="85"/>
      <c r="CR679" s="85"/>
    </row>
    <row r="680" spans="59:96">
      <c r="BG680" s="85"/>
      <c r="BH680" s="85"/>
      <c r="BI680" s="85"/>
      <c r="BJ680" s="85"/>
      <c r="BK680" s="85"/>
      <c r="BL680" s="85"/>
      <c r="BM680" s="85"/>
      <c r="BN680" s="85"/>
      <c r="BO680" s="85"/>
      <c r="BP680" s="85"/>
      <c r="BQ680" s="85"/>
      <c r="BR680" s="85"/>
      <c r="BS680" s="85"/>
      <c r="BT680" s="85"/>
      <c r="BU680" s="85"/>
      <c r="BV680" s="85"/>
      <c r="BW680" s="85"/>
      <c r="BX680" s="85"/>
      <c r="BY680" s="85"/>
      <c r="BZ680" s="85"/>
      <c r="CA680" s="85"/>
      <c r="CB680" s="85"/>
      <c r="CC680" s="85"/>
      <c r="CD680" s="85"/>
      <c r="CE680" s="85"/>
      <c r="CF680" s="85"/>
      <c r="CG680" s="85"/>
      <c r="CH680" s="85"/>
      <c r="CI680" s="85"/>
      <c r="CJ680" s="85"/>
      <c r="CK680" s="85"/>
      <c r="CL680" s="85"/>
      <c r="CM680" s="85"/>
      <c r="CN680" s="85"/>
      <c r="CO680" s="85"/>
      <c r="CP680" s="85"/>
      <c r="CQ680" s="85"/>
      <c r="CR680" s="85"/>
    </row>
    <row r="681" spans="59:96">
      <c r="BG681" s="85"/>
      <c r="BH681" s="85"/>
      <c r="BI681" s="85"/>
      <c r="BJ681" s="85"/>
      <c r="BK681" s="85"/>
      <c r="BL681" s="85"/>
      <c r="BM681" s="85"/>
      <c r="BN681" s="85"/>
      <c r="BO681" s="85"/>
      <c r="BP681" s="85"/>
      <c r="BQ681" s="85"/>
      <c r="BR681" s="85"/>
      <c r="BS681" s="85"/>
      <c r="BT681" s="85"/>
      <c r="BU681" s="85"/>
      <c r="BV681" s="85"/>
      <c r="BW681" s="85"/>
      <c r="BX681" s="85"/>
      <c r="BY681" s="85"/>
      <c r="BZ681" s="85"/>
      <c r="CA681" s="85"/>
      <c r="CB681" s="85"/>
      <c r="CC681" s="85"/>
      <c r="CD681" s="85"/>
      <c r="CE681" s="85"/>
      <c r="CF681" s="85"/>
      <c r="CG681" s="85"/>
      <c r="CH681" s="85"/>
      <c r="CI681" s="85"/>
      <c r="CJ681" s="85"/>
      <c r="CK681" s="85"/>
      <c r="CL681" s="85"/>
      <c r="CM681" s="85"/>
      <c r="CN681" s="85"/>
      <c r="CO681" s="85"/>
      <c r="CP681" s="85"/>
      <c r="CQ681" s="85"/>
      <c r="CR681" s="85"/>
    </row>
    <row r="682" spans="59:96">
      <c r="BG682" s="85"/>
      <c r="BH682" s="85"/>
      <c r="BI682" s="85"/>
      <c r="BJ682" s="85"/>
      <c r="BK682" s="85"/>
      <c r="BL682" s="85"/>
      <c r="BM682" s="85"/>
      <c r="BN682" s="85"/>
      <c r="BO682" s="85"/>
      <c r="BP682" s="85"/>
      <c r="BQ682" s="85"/>
      <c r="BR682" s="85"/>
      <c r="BS682" s="85"/>
      <c r="BT682" s="85"/>
      <c r="BU682" s="85"/>
      <c r="BV682" s="85"/>
      <c r="BW682" s="85"/>
      <c r="BX682" s="85"/>
      <c r="BY682" s="85"/>
      <c r="BZ682" s="85"/>
      <c r="CA682" s="85"/>
      <c r="CB682" s="85"/>
      <c r="CC682" s="85"/>
      <c r="CD682" s="85"/>
      <c r="CE682" s="85"/>
      <c r="CF682" s="85"/>
      <c r="CG682" s="85"/>
      <c r="CH682" s="85"/>
      <c r="CI682" s="85"/>
      <c r="CJ682" s="85"/>
      <c r="CK682" s="85"/>
      <c r="CL682" s="85"/>
      <c r="CM682" s="85"/>
      <c r="CN682" s="85"/>
      <c r="CO682" s="85"/>
      <c r="CP682" s="85"/>
      <c r="CQ682" s="85"/>
      <c r="CR682" s="85"/>
    </row>
    <row r="683" spans="59:96">
      <c r="BG683" s="85"/>
      <c r="BH683" s="85"/>
      <c r="BI683" s="85"/>
      <c r="BJ683" s="85"/>
      <c r="BK683" s="85"/>
      <c r="BL683" s="85"/>
      <c r="BM683" s="85"/>
      <c r="BN683" s="85"/>
      <c r="BO683" s="85"/>
      <c r="BP683" s="85"/>
      <c r="BQ683" s="85"/>
      <c r="BR683" s="85"/>
      <c r="BS683" s="85"/>
      <c r="BT683" s="85"/>
      <c r="BU683" s="85"/>
      <c r="BV683" s="85"/>
      <c r="BW683" s="85"/>
      <c r="BX683" s="85"/>
      <c r="BY683" s="85"/>
      <c r="BZ683" s="85"/>
      <c r="CA683" s="85"/>
      <c r="CB683" s="85"/>
      <c r="CC683" s="85"/>
      <c r="CD683" s="85"/>
      <c r="CE683" s="85"/>
      <c r="CF683" s="85"/>
      <c r="CG683" s="85"/>
      <c r="CH683" s="85"/>
      <c r="CI683" s="85"/>
      <c r="CJ683" s="85"/>
      <c r="CK683" s="85"/>
      <c r="CL683" s="85"/>
      <c r="CM683" s="85"/>
      <c r="CN683" s="85"/>
      <c r="CO683" s="85"/>
      <c r="CP683" s="85"/>
      <c r="CQ683" s="85"/>
      <c r="CR683" s="85"/>
    </row>
    <row r="684" spans="59:96">
      <c r="BG684" s="85"/>
      <c r="BH684" s="85"/>
      <c r="BI684" s="85"/>
      <c r="BJ684" s="85"/>
      <c r="BK684" s="85"/>
      <c r="BL684" s="85"/>
      <c r="BM684" s="85"/>
      <c r="BN684" s="85"/>
      <c r="BO684" s="85"/>
      <c r="BP684" s="85"/>
      <c r="BQ684" s="85"/>
      <c r="BR684" s="85"/>
      <c r="BS684" s="85"/>
      <c r="BT684" s="85"/>
      <c r="BU684" s="85"/>
      <c r="BV684" s="85"/>
      <c r="BW684" s="85"/>
      <c r="BX684" s="85"/>
      <c r="BY684" s="85"/>
      <c r="BZ684" s="85"/>
      <c r="CA684" s="85"/>
      <c r="CB684" s="85"/>
      <c r="CC684" s="85"/>
      <c r="CD684" s="85"/>
      <c r="CE684" s="85"/>
      <c r="CF684" s="85"/>
      <c r="CG684" s="85"/>
      <c r="CH684" s="85"/>
      <c r="CI684" s="85"/>
      <c r="CJ684" s="85"/>
      <c r="CK684" s="85"/>
      <c r="CL684" s="85"/>
      <c r="CM684" s="85"/>
      <c r="CN684" s="85"/>
      <c r="CO684" s="85"/>
      <c r="CP684" s="85"/>
      <c r="CQ684" s="85"/>
      <c r="CR684" s="85"/>
    </row>
    <row r="685" spans="59:96">
      <c r="BG685" s="85"/>
      <c r="BH685" s="85"/>
      <c r="BI685" s="85"/>
      <c r="BJ685" s="85"/>
      <c r="BK685" s="85"/>
      <c r="BL685" s="85"/>
      <c r="BM685" s="85"/>
      <c r="BN685" s="85"/>
      <c r="BO685" s="85"/>
      <c r="BP685" s="85"/>
      <c r="BQ685" s="85"/>
      <c r="BR685" s="85"/>
      <c r="BS685" s="85"/>
      <c r="BT685" s="85"/>
      <c r="BU685" s="85"/>
      <c r="BV685" s="85"/>
      <c r="BW685" s="85"/>
      <c r="BX685" s="85"/>
      <c r="BY685" s="85"/>
      <c r="BZ685" s="85"/>
      <c r="CA685" s="85"/>
      <c r="CB685" s="85"/>
      <c r="CC685" s="85"/>
      <c r="CD685" s="85"/>
      <c r="CE685" s="85"/>
      <c r="CF685" s="85"/>
      <c r="CG685" s="85"/>
      <c r="CH685" s="85"/>
      <c r="CI685" s="85"/>
      <c r="CJ685" s="85"/>
      <c r="CK685" s="85"/>
      <c r="CL685" s="85"/>
      <c r="CM685" s="85"/>
      <c r="CN685" s="85"/>
      <c r="CO685" s="85"/>
      <c r="CP685" s="85"/>
      <c r="CQ685" s="85"/>
      <c r="CR685" s="85"/>
    </row>
    <row r="686" spans="59:96">
      <c r="BG686" s="85"/>
      <c r="BH686" s="85"/>
      <c r="BI686" s="85"/>
      <c r="BJ686" s="85"/>
      <c r="BK686" s="85"/>
      <c r="BL686" s="85"/>
      <c r="BM686" s="85"/>
      <c r="BN686" s="85"/>
      <c r="BO686" s="85"/>
      <c r="BP686" s="85"/>
      <c r="BQ686" s="85"/>
      <c r="BR686" s="85"/>
      <c r="BS686" s="85"/>
      <c r="BT686" s="85"/>
      <c r="BU686" s="85"/>
      <c r="BV686" s="85"/>
      <c r="BW686" s="85"/>
      <c r="BX686" s="85"/>
      <c r="BY686" s="85"/>
      <c r="BZ686" s="85"/>
      <c r="CA686" s="85"/>
      <c r="CB686" s="85"/>
      <c r="CC686" s="85"/>
      <c r="CD686" s="85"/>
      <c r="CE686" s="85"/>
      <c r="CF686" s="85"/>
      <c r="CG686" s="85"/>
      <c r="CH686" s="85"/>
      <c r="CI686" s="85"/>
      <c r="CJ686" s="85"/>
      <c r="CK686" s="85"/>
      <c r="CL686" s="85"/>
      <c r="CM686" s="85"/>
      <c r="CN686" s="85"/>
      <c r="CO686" s="85"/>
      <c r="CP686" s="85"/>
      <c r="CQ686" s="85"/>
      <c r="CR686" s="85"/>
    </row>
    <row r="687" spans="59:96">
      <c r="BG687" s="85"/>
      <c r="BH687" s="85"/>
      <c r="BI687" s="85"/>
      <c r="BJ687" s="85"/>
      <c r="BK687" s="85"/>
      <c r="BL687" s="85"/>
      <c r="BM687" s="85"/>
      <c r="BN687" s="85"/>
      <c r="BO687" s="85"/>
      <c r="BP687" s="85"/>
      <c r="BQ687" s="85"/>
      <c r="BR687" s="85"/>
      <c r="BS687" s="85"/>
      <c r="BT687" s="85"/>
      <c r="BU687" s="85"/>
      <c r="BV687" s="85"/>
      <c r="BW687" s="85"/>
      <c r="BX687" s="85"/>
      <c r="BY687" s="85"/>
      <c r="BZ687" s="85"/>
      <c r="CA687" s="85"/>
      <c r="CB687" s="85"/>
      <c r="CC687" s="85"/>
      <c r="CD687" s="85"/>
      <c r="CE687" s="85"/>
      <c r="CF687" s="85"/>
      <c r="CG687" s="85"/>
      <c r="CH687" s="85"/>
      <c r="CI687" s="85"/>
      <c r="CJ687" s="85"/>
      <c r="CK687" s="85"/>
      <c r="CL687" s="85"/>
      <c r="CM687" s="85"/>
      <c r="CN687" s="85"/>
      <c r="CO687" s="85"/>
      <c r="CP687" s="85"/>
      <c r="CQ687" s="85"/>
      <c r="CR687" s="85"/>
    </row>
    <row r="688" spans="59:96">
      <c r="BG688" s="85"/>
      <c r="BH688" s="85"/>
      <c r="BI688" s="85"/>
      <c r="BJ688" s="85"/>
      <c r="BK688" s="85"/>
      <c r="BL688" s="85"/>
      <c r="BM688" s="85"/>
      <c r="BN688" s="85"/>
      <c r="BO688" s="85"/>
      <c r="BP688" s="85"/>
      <c r="BQ688" s="85"/>
      <c r="BR688" s="85"/>
      <c r="BS688" s="85"/>
      <c r="BT688" s="85"/>
      <c r="BU688" s="85"/>
      <c r="BV688" s="85"/>
      <c r="BW688" s="85"/>
      <c r="BX688" s="85"/>
      <c r="BY688" s="85"/>
      <c r="BZ688" s="85"/>
      <c r="CA688" s="85"/>
      <c r="CB688" s="85"/>
      <c r="CC688" s="85"/>
      <c r="CD688" s="85"/>
      <c r="CE688" s="85"/>
      <c r="CF688" s="85"/>
      <c r="CG688" s="85"/>
      <c r="CH688" s="85"/>
      <c r="CI688" s="85"/>
      <c r="CJ688" s="85"/>
      <c r="CK688" s="85"/>
      <c r="CL688" s="85"/>
      <c r="CM688" s="85"/>
      <c r="CN688" s="85"/>
      <c r="CO688" s="85"/>
      <c r="CP688" s="85"/>
      <c r="CQ688" s="85"/>
      <c r="CR688" s="85"/>
    </row>
    <row r="689" spans="59:96">
      <c r="BG689" s="85"/>
      <c r="BH689" s="85"/>
      <c r="BI689" s="85"/>
      <c r="BJ689" s="85"/>
      <c r="BK689" s="85"/>
      <c r="BL689" s="85"/>
      <c r="BM689" s="85"/>
      <c r="BN689" s="85"/>
      <c r="BO689" s="85"/>
      <c r="BP689" s="85"/>
      <c r="BQ689" s="85"/>
      <c r="BR689" s="85"/>
      <c r="BS689" s="85"/>
      <c r="BT689" s="85"/>
      <c r="BU689" s="85"/>
      <c r="BV689" s="85"/>
      <c r="BW689" s="85"/>
      <c r="BX689" s="85"/>
      <c r="BY689" s="85"/>
      <c r="BZ689" s="85"/>
      <c r="CA689" s="85"/>
      <c r="CB689" s="85"/>
      <c r="CC689" s="85"/>
      <c r="CD689" s="85"/>
      <c r="CE689" s="85"/>
      <c r="CF689" s="85"/>
      <c r="CG689" s="85"/>
      <c r="CH689" s="85"/>
      <c r="CI689" s="85"/>
      <c r="CJ689" s="85"/>
      <c r="CK689" s="85"/>
      <c r="CL689" s="85"/>
      <c r="CM689" s="85"/>
      <c r="CN689" s="85"/>
      <c r="CO689" s="85"/>
      <c r="CP689" s="85"/>
      <c r="CQ689" s="85"/>
      <c r="CR689" s="85"/>
    </row>
    <row r="690" spans="59:96">
      <c r="BG690" s="85"/>
      <c r="BH690" s="85"/>
      <c r="BI690" s="85"/>
      <c r="BJ690" s="85"/>
      <c r="BK690" s="85"/>
      <c r="BL690" s="85"/>
      <c r="BM690" s="85"/>
      <c r="BN690" s="85"/>
      <c r="BO690" s="85"/>
      <c r="BP690" s="85"/>
      <c r="BQ690" s="85"/>
      <c r="BR690" s="85"/>
      <c r="BS690" s="85"/>
      <c r="BT690" s="85"/>
      <c r="BU690" s="85"/>
      <c r="BV690" s="85"/>
      <c r="BW690" s="85"/>
      <c r="BX690" s="85"/>
      <c r="BY690" s="85"/>
      <c r="BZ690" s="85"/>
      <c r="CA690" s="85"/>
      <c r="CB690" s="85"/>
      <c r="CC690" s="85"/>
      <c r="CD690" s="85"/>
      <c r="CE690" s="85"/>
      <c r="CF690" s="85"/>
      <c r="CG690" s="85"/>
      <c r="CH690" s="85"/>
      <c r="CI690" s="85"/>
      <c r="CJ690" s="85"/>
      <c r="CK690" s="85"/>
      <c r="CL690" s="85"/>
      <c r="CM690" s="85"/>
      <c r="CN690" s="85"/>
      <c r="CO690" s="85"/>
      <c r="CP690" s="85"/>
      <c r="CQ690" s="85"/>
      <c r="CR690" s="85"/>
    </row>
    <row r="691" spans="59:96">
      <c r="BG691" s="85"/>
      <c r="BH691" s="85"/>
      <c r="BI691" s="85"/>
      <c r="BJ691" s="85"/>
      <c r="BK691" s="85"/>
      <c r="BL691" s="85"/>
      <c r="BM691" s="85"/>
      <c r="BN691" s="85"/>
      <c r="BO691" s="85"/>
      <c r="BP691" s="85"/>
      <c r="BQ691" s="85"/>
      <c r="BR691" s="85"/>
      <c r="BS691" s="85"/>
      <c r="BT691" s="85"/>
      <c r="BU691" s="85"/>
      <c r="BV691" s="85"/>
      <c r="BW691" s="85"/>
      <c r="BX691" s="85"/>
      <c r="BY691" s="85"/>
      <c r="BZ691" s="85"/>
      <c r="CA691" s="85"/>
      <c r="CB691" s="85"/>
      <c r="CC691" s="85"/>
      <c r="CD691" s="85"/>
      <c r="CE691" s="85"/>
      <c r="CF691" s="85"/>
      <c r="CG691" s="85"/>
      <c r="CH691" s="85"/>
      <c r="CI691" s="85"/>
      <c r="CJ691" s="85"/>
      <c r="CK691" s="85"/>
      <c r="CL691" s="85"/>
      <c r="CM691" s="85"/>
      <c r="CN691" s="85"/>
      <c r="CO691" s="85"/>
      <c r="CP691" s="85"/>
      <c r="CQ691" s="85"/>
      <c r="CR691" s="85"/>
    </row>
    <row r="692" spans="59:96">
      <c r="BG692" s="85"/>
      <c r="BH692" s="85"/>
      <c r="BI692" s="85"/>
      <c r="BJ692" s="85"/>
      <c r="BK692" s="85"/>
      <c r="BL692" s="85"/>
      <c r="BM692" s="85"/>
      <c r="BN692" s="85"/>
      <c r="BO692" s="85"/>
      <c r="BP692" s="85"/>
      <c r="BQ692" s="85"/>
      <c r="BR692" s="85"/>
      <c r="BS692" s="85"/>
      <c r="BT692" s="85"/>
      <c r="BU692" s="85"/>
      <c r="BV692" s="85"/>
      <c r="BW692" s="85"/>
      <c r="BX692" s="85"/>
      <c r="BY692" s="85"/>
      <c r="BZ692" s="85"/>
      <c r="CA692" s="85"/>
      <c r="CB692" s="85"/>
      <c r="CC692" s="85"/>
      <c r="CD692" s="85"/>
      <c r="CE692" s="85"/>
      <c r="CF692" s="85"/>
      <c r="CG692" s="85"/>
      <c r="CH692" s="85"/>
      <c r="CI692" s="85"/>
      <c r="CJ692" s="85"/>
      <c r="CK692" s="85"/>
      <c r="CL692" s="85"/>
      <c r="CM692" s="85"/>
      <c r="CN692" s="85"/>
      <c r="CO692" s="85"/>
      <c r="CP692" s="85"/>
      <c r="CQ692" s="85"/>
      <c r="CR692" s="85"/>
    </row>
    <row r="693" spans="59:96">
      <c r="BG693" s="85"/>
      <c r="BH693" s="85"/>
      <c r="BI693" s="85"/>
      <c r="BJ693" s="85"/>
      <c r="BK693" s="85"/>
      <c r="BL693" s="85"/>
      <c r="BM693" s="85"/>
      <c r="BN693" s="85"/>
      <c r="BO693" s="85"/>
      <c r="BP693" s="85"/>
      <c r="BQ693" s="85"/>
      <c r="BR693" s="85"/>
      <c r="BS693" s="85"/>
      <c r="BT693" s="85"/>
      <c r="BU693" s="85"/>
      <c r="BV693" s="85"/>
      <c r="BW693" s="85"/>
      <c r="BX693" s="85"/>
      <c r="BY693" s="85"/>
      <c r="BZ693" s="85"/>
      <c r="CA693" s="85"/>
      <c r="CB693" s="85"/>
      <c r="CC693" s="85"/>
      <c r="CD693" s="85"/>
      <c r="CE693" s="85"/>
      <c r="CF693" s="85"/>
      <c r="CG693" s="85"/>
      <c r="CH693" s="85"/>
      <c r="CI693" s="85"/>
      <c r="CJ693" s="85"/>
      <c r="CK693" s="85"/>
      <c r="CL693" s="85"/>
      <c r="CM693" s="85"/>
      <c r="CN693" s="85"/>
      <c r="CO693" s="85"/>
      <c r="CP693" s="85"/>
      <c r="CQ693" s="85"/>
      <c r="CR693" s="85"/>
    </row>
    <row r="694" spans="59:96">
      <c r="BG694" s="85"/>
      <c r="BH694" s="85"/>
      <c r="BI694" s="85"/>
      <c r="BJ694" s="85"/>
      <c r="BK694" s="85"/>
      <c r="BL694" s="85"/>
      <c r="BM694" s="85"/>
      <c r="BN694" s="85"/>
      <c r="BO694" s="85"/>
      <c r="BP694" s="85"/>
      <c r="BQ694" s="85"/>
      <c r="BR694" s="85"/>
      <c r="BS694" s="85"/>
      <c r="BT694" s="85"/>
      <c r="BU694" s="85"/>
      <c r="BV694" s="85"/>
      <c r="BW694" s="85"/>
      <c r="BX694" s="85"/>
      <c r="BY694" s="85"/>
      <c r="BZ694" s="85"/>
      <c r="CA694" s="85"/>
      <c r="CB694" s="85"/>
      <c r="CC694" s="85"/>
      <c r="CD694" s="85"/>
      <c r="CE694" s="85"/>
      <c r="CF694" s="85"/>
      <c r="CG694" s="85"/>
      <c r="CH694" s="85"/>
      <c r="CI694" s="85"/>
      <c r="CJ694" s="85"/>
      <c r="CK694" s="85"/>
      <c r="CL694" s="85"/>
      <c r="CM694" s="85"/>
      <c r="CN694" s="85"/>
      <c r="CO694" s="85"/>
      <c r="CP694" s="85"/>
      <c r="CQ694" s="85"/>
      <c r="CR694" s="85"/>
    </row>
    <row r="695" spans="59:96">
      <c r="BG695" s="85"/>
      <c r="BH695" s="85"/>
      <c r="BI695" s="85"/>
      <c r="BJ695" s="85"/>
      <c r="BK695" s="85"/>
      <c r="BL695" s="85"/>
      <c r="BM695" s="85"/>
      <c r="BN695" s="85"/>
      <c r="BO695" s="85"/>
      <c r="BP695" s="85"/>
      <c r="BQ695" s="85"/>
      <c r="BR695" s="85"/>
      <c r="BS695" s="85"/>
      <c r="BT695" s="85"/>
      <c r="BU695" s="85"/>
      <c r="BV695" s="85"/>
      <c r="BW695" s="85"/>
      <c r="BX695" s="85"/>
      <c r="BY695" s="85"/>
      <c r="BZ695" s="85"/>
      <c r="CA695" s="85"/>
      <c r="CB695" s="85"/>
      <c r="CC695" s="85"/>
      <c r="CD695" s="85"/>
      <c r="CE695" s="85"/>
      <c r="CF695" s="85"/>
      <c r="CG695" s="85"/>
      <c r="CH695" s="85"/>
      <c r="CI695" s="85"/>
      <c r="CJ695" s="85"/>
      <c r="CK695" s="85"/>
      <c r="CL695" s="85"/>
      <c r="CM695" s="85"/>
      <c r="CN695" s="85"/>
      <c r="CO695" s="85"/>
      <c r="CP695" s="85"/>
      <c r="CQ695" s="85"/>
      <c r="CR695" s="85"/>
    </row>
    <row r="696" spans="59:96">
      <c r="BG696" s="85"/>
      <c r="BH696" s="85"/>
      <c r="BI696" s="85"/>
      <c r="BJ696" s="85"/>
      <c r="BK696" s="85"/>
      <c r="BL696" s="85"/>
      <c r="BM696" s="85"/>
      <c r="BN696" s="85"/>
      <c r="BO696" s="85"/>
      <c r="BP696" s="85"/>
      <c r="BQ696" s="85"/>
      <c r="BR696" s="85"/>
      <c r="BS696" s="85"/>
      <c r="BT696" s="85"/>
      <c r="BU696" s="85"/>
      <c r="BV696" s="85"/>
      <c r="BW696" s="85"/>
      <c r="BX696" s="85"/>
      <c r="BY696" s="85"/>
      <c r="BZ696" s="85"/>
      <c r="CA696" s="85"/>
      <c r="CB696" s="85"/>
      <c r="CC696" s="85"/>
      <c r="CD696" s="85"/>
      <c r="CE696" s="85"/>
      <c r="CF696" s="85"/>
      <c r="CG696" s="85"/>
      <c r="CH696" s="85"/>
      <c r="CI696" s="85"/>
      <c r="CJ696" s="85"/>
      <c r="CK696" s="85"/>
      <c r="CL696" s="85"/>
      <c r="CM696" s="85"/>
      <c r="CN696" s="85"/>
      <c r="CO696" s="85"/>
      <c r="CP696" s="85"/>
      <c r="CQ696" s="85"/>
      <c r="CR696" s="85"/>
    </row>
    <row r="697" spans="59:96">
      <c r="BG697" s="85"/>
      <c r="BH697" s="85"/>
      <c r="BI697" s="85"/>
      <c r="BJ697" s="85"/>
      <c r="BK697" s="85"/>
      <c r="BL697" s="85"/>
      <c r="BM697" s="85"/>
      <c r="BN697" s="85"/>
      <c r="BO697" s="85"/>
      <c r="BP697" s="85"/>
      <c r="BQ697" s="85"/>
      <c r="BR697" s="85"/>
      <c r="BS697" s="85"/>
      <c r="BT697" s="85"/>
      <c r="BU697" s="85"/>
      <c r="BV697" s="85"/>
      <c r="BW697" s="85"/>
      <c r="BX697" s="85"/>
      <c r="BY697" s="85"/>
      <c r="BZ697" s="85"/>
      <c r="CA697" s="85"/>
      <c r="CB697" s="85"/>
      <c r="CC697" s="85"/>
      <c r="CD697" s="85"/>
      <c r="CE697" s="85"/>
      <c r="CF697" s="85"/>
      <c r="CG697" s="85"/>
      <c r="CH697" s="85"/>
      <c r="CI697" s="85"/>
      <c r="CJ697" s="85"/>
      <c r="CK697" s="85"/>
      <c r="CL697" s="85"/>
      <c r="CM697" s="85"/>
      <c r="CN697" s="85"/>
      <c r="CO697" s="85"/>
      <c r="CP697" s="85"/>
      <c r="CQ697" s="85"/>
      <c r="CR697" s="85"/>
    </row>
    <row r="698" spans="59:96">
      <c r="BG698" s="85"/>
      <c r="BH698" s="85"/>
      <c r="BI698" s="85"/>
      <c r="BJ698" s="85"/>
      <c r="BK698" s="85"/>
      <c r="BL698" s="85"/>
      <c r="BM698" s="85"/>
      <c r="BN698" s="85"/>
      <c r="BO698" s="85"/>
      <c r="BP698" s="85"/>
      <c r="BQ698" s="85"/>
      <c r="BR698" s="85"/>
      <c r="BS698" s="85"/>
      <c r="BT698" s="85"/>
      <c r="BU698" s="85"/>
      <c r="BV698" s="85"/>
      <c r="BW698" s="85"/>
      <c r="BX698" s="85"/>
      <c r="BY698" s="85"/>
      <c r="BZ698" s="85"/>
      <c r="CA698" s="85"/>
      <c r="CB698" s="85"/>
      <c r="CC698" s="85"/>
      <c r="CD698" s="85"/>
      <c r="CE698" s="85"/>
      <c r="CF698" s="85"/>
      <c r="CG698" s="85"/>
      <c r="CH698" s="85"/>
      <c r="CI698" s="85"/>
      <c r="CJ698" s="85"/>
      <c r="CK698" s="85"/>
      <c r="CL698" s="85"/>
      <c r="CM698" s="85"/>
      <c r="CN698" s="85"/>
      <c r="CO698" s="85"/>
      <c r="CP698" s="85"/>
      <c r="CQ698" s="85"/>
      <c r="CR698" s="85"/>
    </row>
    <row r="699" spans="59:96">
      <c r="BG699" s="85"/>
      <c r="BH699" s="85"/>
      <c r="BI699" s="85"/>
      <c r="BJ699" s="85"/>
      <c r="BK699" s="85"/>
      <c r="BL699" s="85"/>
      <c r="BM699" s="85"/>
      <c r="BN699" s="85"/>
      <c r="BO699" s="85"/>
      <c r="BP699" s="85"/>
      <c r="BQ699" s="85"/>
      <c r="BR699" s="85"/>
      <c r="BS699" s="85"/>
      <c r="BT699" s="85"/>
      <c r="BU699" s="85"/>
      <c r="BV699" s="85"/>
      <c r="BW699" s="85"/>
      <c r="BX699" s="85"/>
      <c r="BY699" s="85"/>
      <c r="BZ699" s="85"/>
      <c r="CA699" s="85"/>
      <c r="CB699" s="85"/>
      <c r="CC699" s="85"/>
      <c r="CD699" s="85"/>
      <c r="CE699" s="85"/>
      <c r="CF699" s="85"/>
      <c r="CG699" s="85"/>
      <c r="CH699" s="85"/>
      <c r="CI699" s="85"/>
      <c r="CJ699" s="85"/>
      <c r="CK699" s="85"/>
      <c r="CL699" s="85"/>
      <c r="CM699" s="85"/>
      <c r="CN699" s="85"/>
      <c r="CO699" s="85"/>
      <c r="CP699" s="85"/>
      <c r="CQ699" s="85"/>
      <c r="CR699" s="85"/>
    </row>
    <row r="700" spans="59:96">
      <c r="BG700" s="85"/>
      <c r="BH700" s="85"/>
      <c r="BI700" s="85"/>
      <c r="BJ700" s="85"/>
      <c r="BK700" s="85"/>
      <c r="BL700" s="85"/>
      <c r="BM700" s="85"/>
      <c r="BN700" s="85"/>
      <c r="BO700" s="85"/>
      <c r="BP700" s="85"/>
      <c r="BQ700" s="85"/>
      <c r="BR700" s="85"/>
      <c r="BS700" s="85"/>
      <c r="BT700" s="85"/>
      <c r="BU700" s="85"/>
      <c r="BV700" s="85"/>
      <c r="BW700" s="85"/>
      <c r="BX700" s="85"/>
      <c r="BY700" s="85"/>
      <c r="BZ700" s="85"/>
      <c r="CA700" s="85"/>
      <c r="CB700" s="85"/>
      <c r="CC700" s="85"/>
      <c r="CD700" s="85"/>
      <c r="CE700" s="85"/>
      <c r="CF700" s="85"/>
      <c r="CG700" s="85"/>
      <c r="CH700" s="85"/>
      <c r="CI700" s="85"/>
      <c r="CJ700" s="85"/>
      <c r="CK700" s="85"/>
      <c r="CL700" s="85"/>
      <c r="CM700" s="85"/>
      <c r="CN700" s="85"/>
      <c r="CO700" s="85"/>
      <c r="CP700" s="85"/>
      <c r="CQ700" s="85"/>
      <c r="CR700" s="85"/>
    </row>
    <row r="701" spans="59:96">
      <c r="BG701" s="85"/>
      <c r="BH701" s="85"/>
      <c r="BI701" s="85"/>
      <c r="BJ701" s="85"/>
      <c r="BK701" s="85"/>
      <c r="BL701" s="85"/>
      <c r="BM701" s="85"/>
      <c r="BN701" s="85"/>
      <c r="BO701" s="85"/>
      <c r="BP701" s="85"/>
      <c r="BQ701" s="85"/>
      <c r="BR701" s="85"/>
      <c r="BS701" s="85"/>
      <c r="BT701" s="85"/>
      <c r="BU701" s="85"/>
      <c r="BV701" s="85"/>
      <c r="BW701" s="85"/>
      <c r="BX701" s="85"/>
      <c r="BY701" s="85"/>
      <c r="BZ701" s="85"/>
      <c r="CA701" s="85"/>
      <c r="CB701" s="85"/>
      <c r="CC701" s="85"/>
      <c r="CD701" s="85"/>
      <c r="CE701" s="85"/>
      <c r="CF701" s="85"/>
      <c r="CG701" s="85"/>
      <c r="CH701" s="85"/>
      <c r="CI701" s="85"/>
      <c r="CJ701" s="85"/>
      <c r="CK701" s="85"/>
      <c r="CL701" s="85"/>
      <c r="CM701" s="85"/>
      <c r="CN701" s="85"/>
      <c r="CO701" s="85"/>
      <c r="CP701" s="85"/>
      <c r="CQ701" s="85"/>
      <c r="CR701" s="85"/>
    </row>
    <row r="702" spans="59:96">
      <c r="BG702" s="85"/>
      <c r="BH702" s="85"/>
      <c r="BI702" s="85"/>
      <c r="BJ702" s="85"/>
      <c r="BK702" s="85"/>
      <c r="BL702" s="85"/>
      <c r="BM702" s="85"/>
      <c r="BN702" s="85"/>
      <c r="BO702" s="85"/>
      <c r="BP702" s="85"/>
      <c r="BQ702" s="85"/>
      <c r="BR702" s="85"/>
      <c r="BS702" s="85"/>
      <c r="BT702" s="85"/>
      <c r="BU702" s="85"/>
      <c r="BV702" s="85"/>
      <c r="BW702" s="85"/>
      <c r="BX702" s="85"/>
      <c r="BY702" s="85"/>
      <c r="BZ702" s="85"/>
      <c r="CA702" s="85"/>
      <c r="CB702" s="85"/>
      <c r="CC702" s="85"/>
      <c r="CD702" s="85"/>
      <c r="CE702" s="85"/>
      <c r="CF702" s="85"/>
      <c r="CG702" s="85"/>
      <c r="CH702" s="85"/>
      <c r="CI702" s="85"/>
      <c r="CJ702" s="85"/>
      <c r="CK702" s="85"/>
      <c r="CL702" s="85"/>
      <c r="CM702" s="85"/>
      <c r="CN702" s="85"/>
      <c r="CO702" s="85"/>
      <c r="CP702" s="85"/>
      <c r="CQ702" s="85"/>
      <c r="CR702" s="85"/>
    </row>
    <row r="703" spans="59:96">
      <c r="BG703" s="85"/>
      <c r="BH703" s="85"/>
      <c r="BI703" s="85"/>
      <c r="BJ703" s="85"/>
      <c r="BK703" s="85"/>
      <c r="BL703" s="85"/>
      <c r="BM703" s="85"/>
      <c r="BN703" s="85"/>
      <c r="BO703" s="85"/>
      <c r="BP703" s="85"/>
      <c r="BQ703" s="85"/>
      <c r="BR703" s="85"/>
      <c r="BS703" s="85"/>
      <c r="BT703" s="85"/>
      <c r="BU703" s="85"/>
      <c r="BV703" s="85"/>
      <c r="BW703" s="85"/>
      <c r="BX703" s="85"/>
      <c r="BY703" s="85"/>
      <c r="BZ703" s="85"/>
      <c r="CA703" s="85"/>
      <c r="CB703" s="85"/>
      <c r="CC703" s="85"/>
      <c r="CD703" s="85"/>
      <c r="CE703" s="85"/>
      <c r="CF703" s="85"/>
      <c r="CG703" s="85"/>
      <c r="CH703" s="85"/>
      <c r="CI703" s="85"/>
      <c r="CJ703" s="85"/>
      <c r="CK703" s="85"/>
      <c r="CL703" s="85"/>
      <c r="CM703" s="85"/>
      <c r="CN703" s="85"/>
      <c r="CO703" s="85"/>
      <c r="CP703" s="85"/>
      <c r="CQ703" s="85"/>
      <c r="CR703" s="85"/>
    </row>
    <row r="704" spans="59:96">
      <c r="BG704" s="85"/>
      <c r="BH704" s="85"/>
      <c r="BI704" s="85"/>
      <c r="BJ704" s="85"/>
      <c r="BK704" s="85"/>
      <c r="BL704" s="85"/>
      <c r="BM704" s="85"/>
      <c r="BN704" s="85"/>
      <c r="BO704" s="85"/>
      <c r="BP704" s="85"/>
      <c r="BQ704" s="85"/>
      <c r="BR704" s="85"/>
      <c r="BS704" s="85"/>
      <c r="BT704" s="85"/>
      <c r="BU704" s="85"/>
      <c r="BV704" s="85"/>
      <c r="BW704" s="85"/>
      <c r="BX704" s="85"/>
      <c r="BY704" s="85"/>
      <c r="BZ704" s="85"/>
      <c r="CA704" s="85"/>
      <c r="CB704" s="85"/>
      <c r="CC704" s="85"/>
      <c r="CD704" s="85"/>
      <c r="CE704" s="85"/>
      <c r="CF704" s="85"/>
      <c r="CG704" s="85"/>
      <c r="CH704" s="85"/>
      <c r="CI704" s="85"/>
      <c r="CJ704" s="85"/>
      <c r="CK704" s="85"/>
      <c r="CL704" s="85"/>
      <c r="CM704" s="85"/>
      <c r="CN704" s="85"/>
      <c r="CO704" s="85"/>
      <c r="CP704" s="85"/>
      <c r="CQ704" s="85"/>
      <c r="CR704" s="85"/>
    </row>
    <row r="705" spans="59:96">
      <c r="BG705" s="85"/>
      <c r="BH705" s="85"/>
      <c r="BI705" s="85"/>
      <c r="BJ705" s="85"/>
      <c r="BK705" s="85"/>
      <c r="BL705" s="85"/>
      <c r="BM705" s="85"/>
      <c r="BN705" s="85"/>
      <c r="BO705" s="85"/>
      <c r="BP705" s="85"/>
      <c r="BQ705" s="85"/>
      <c r="BR705" s="85"/>
      <c r="BS705" s="85"/>
      <c r="BT705" s="85"/>
      <c r="BU705" s="85"/>
      <c r="BV705" s="85"/>
      <c r="BW705" s="85"/>
      <c r="BX705" s="85"/>
      <c r="BY705" s="85"/>
      <c r="BZ705" s="85"/>
      <c r="CA705" s="85"/>
      <c r="CB705" s="85"/>
      <c r="CC705" s="85"/>
      <c r="CD705" s="85"/>
      <c r="CE705" s="85"/>
      <c r="CF705" s="85"/>
      <c r="CG705" s="85"/>
      <c r="CH705" s="85"/>
      <c r="CI705" s="85"/>
      <c r="CJ705" s="85"/>
      <c r="CK705" s="85"/>
      <c r="CL705" s="85"/>
      <c r="CM705" s="85"/>
      <c r="CN705" s="85"/>
      <c r="CO705" s="85"/>
      <c r="CP705" s="85"/>
      <c r="CQ705" s="85"/>
      <c r="CR705" s="85"/>
    </row>
    <row r="706" spans="59:96">
      <c r="BG706" s="85"/>
      <c r="BH706" s="85"/>
      <c r="BI706" s="85"/>
      <c r="BJ706" s="85"/>
      <c r="BK706" s="85"/>
      <c r="BL706" s="85"/>
      <c r="BM706" s="85"/>
      <c r="BN706" s="85"/>
      <c r="BO706" s="85"/>
      <c r="BP706" s="85"/>
      <c r="BQ706" s="85"/>
      <c r="BR706" s="85"/>
      <c r="BS706" s="85"/>
      <c r="BT706" s="85"/>
      <c r="BU706" s="85"/>
      <c r="BV706" s="85"/>
      <c r="BW706" s="85"/>
      <c r="BX706" s="85"/>
      <c r="BY706" s="85"/>
      <c r="BZ706" s="85"/>
      <c r="CA706" s="85"/>
      <c r="CB706" s="85"/>
      <c r="CC706" s="85"/>
      <c r="CD706" s="85"/>
      <c r="CE706" s="85"/>
      <c r="CF706" s="85"/>
      <c r="CG706" s="85"/>
      <c r="CH706" s="85"/>
      <c r="CI706" s="85"/>
      <c r="CJ706" s="85"/>
      <c r="CK706" s="85"/>
      <c r="CL706" s="85"/>
      <c r="CM706" s="85"/>
      <c r="CN706" s="85"/>
      <c r="CO706" s="85"/>
      <c r="CP706" s="85"/>
      <c r="CQ706" s="85"/>
      <c r="CR706" s="85"/>
    </row>
    <row r="707" spans="59:96">
      <c r="BG707" s="85"/>
      <c r="BH707" s="85"/>
      <c r="BI707" s="85"/>
      <c r="BJ707" s="85"/>
      <c r="BK707" s="85"/>
      <c r="BL707" s="85"/>
      <c r="BM707" s="85"/>
      <c r="BN707" s="85"/>
      <c r="BO707" s="85"/>
      <c r="BP707" s="85"/>
      <c r="BQ707" s="85"/>
      <c r="BR707" s="85"/>
      <c r="BS707" s="85"/>
      <c r="BT707" s="85"/>
      <c r="BU707" s="85"/>
      <c r="BV707" s="85"/>
      <c r="BW707" s="85"/>
      <c r="BX707" s="85"/>
      <c r="BY707" s="85"/>
      <c r="BZ707" s="85"/>
      <c r="CA707" s="85"/>
      <c r="CB707" s="85"/>
      <c r="CC707" s="85"/>
      <c r="CD707" s="85"/>
      <c r="CE707" s="85"/>
      <c r="CF707" s="85"/>
      <c r="CG707" s="85"/>
      <c r="CH707" s="85"/>
      <c r="CI707" s="85"/>
      <c r="CJ707" s="85"/>
      <c r="CK707" s="85"/>
      <c r="CL707" s="85"/>
      <c r="CM707" s="85"/>
      <c r="CN707" s="85"/>
      <c r="CO707" s="85"/>
      <c r="CP707" s="85"/>
      <c r="CQ707" s="85"/>
      <c r="CR707" s="85"/>
    </row>
    <row r="708" spans="59:96">
      <c r="BG708" s="85"/>
      <c r="BH708" s="85"/>
      <c r="BI708" s="85"/>
      <c r="BJ708" s="85"/>
      <c r="BK708" s="85"/>
      <c r="BL708" s="85"/>
      <c r="BM708" s="85"/>
      <c r="BN708" s="85"/>
      <c r="BO708" s="85"/>
      <c r="BP708" s="85"/>
      <c r="BQ708" s="85"/>
      <c r="BR708" s="85"/>
      <c r="BS708" s="85"/>
      <c r="BT708" s="85"/>
      <c r="BU708" s="85"/>
      <c r="BV708" s="85"/>
      <c r="BW708" s="85"/>
      <c r="BX708" s="85"/>
      <c r="BY708" s="85"/>
      <c r="BZ708" s="85"/>
      <c r="CA708" s="85"/>
      <c r="CB708" s="85"/>
      <c r="CC708" s="85"/>
      <c r="CD708" s="85"/>
      <c r="CE708" s="85"/>
      <c r="CF708" s="85"/>
      <c r="CG708" s="85"/>
      <c r="CH708" s="85"/>
      <c r="CI708" s="85"/>
      <c r="CJ708" s="85"/>
      <c r="CK708" s="85"/>
      <c r="CL708" s="85"/>
      <c r="CM708" s="85"/>
      <c r="CN708" s="85"/>
      <c r="CO708" s="85"/>
      <c r="CP708" s="85"/>
      <c r="CQ708" s="85"/>
      <c r="CR708" s="85"/>
    </row>
    <row r="709" spans="59:96">
      <c r="BG709" s="85"/>
      <c r="BH709" s="85"/>
      <c r="BI709" s="85"/>
      <c r="BJ709" s="85"/>
      <c r="BK709" s="85"/>
      <c r="BL709" s="85"/>
      <c r="BM709" s="85"/>
      <c r="BN709" s="85"/>
      <c r="BO709" s="85"/>
      <c r="BP709" s="85"/>
      <c r="BQ709" s="85"/>
      <c r="BR709" s="85"/>
      <c r="BS709" s="85"/>
      <c r="BT709" s="85"/>
      <c r="BU709" s="85"/>
      <c r="BV709" s="85"/>
      <c r="BW709" s="85"/>
      <c r="BX709" s="85"/>
      <c r="BY709" s="85"/>
      <c r="BZ709" s="85"/>
      <c r="CA709" s="85"/>
      <c r="CB709" s="85"/>
      <c r="CC709" s="85"/>
      <c r="CD709" s="85"/>
      <c r="CE709" s="85"/>
      <c r="CF709" s="85"/>
      <c r="CG709" s="85"/>
      <c r="CH709" s="85"/>
      <c r="CI709" s="85"/>
      <c r="CJ709" s="85"/>
      <c r="CK709" s="85"/>
      <c r="CL709" s="85"/>
      <c r="CM709" s="85"/>
      <c r="CN709" s="85"/>
      <c r="CO709" s="85"/>
      <c r="CP709" s="85"/>
      <c r="CQ709" s="85"/>
      <c r="CR709" s="85"/>
    </row>
    <row r="710" spans="59:96">
      <c r="BG710" s="85"/>
      <c r="BH710" s="85"/>
      <c r="BI710" s="85"/>
      <c r="BJ710" s="85"/>
      <c r="BK710" s="85"/>
      <c r="BL710" s="85"/>
      <c r="BM710" s="85"/>
      <c r="BN710" s="85"/>
      <c r="BO710" s="85"/>
      <c r="BP710" s="85"/>
      <c r="BQ710" s="85"/>
      <c r="BR710" s="85"/>
      <c r="BS710" s="85"/>
      <c r="BT710" s="85"/>
      <c r="BU710" s="85"/>
      <c r="BV710" s="85"/>
      <c r="BW710" s="85"/>
      <c r="BX710" s="85"/>
      <c r="BY710" s="85"/>
      <c r="BZ710" s="85"/>
      <c r="CA710" s="85"/>
      <c r="CB710" s="85"/>
      <c r="CC710" s="85"/>
      <c r="CD710" s="85"/>
      <c r="CE710" s="85"/>
      <c r="CF710" s="85"/>
      <c r="CG710" s="85"/>
      <c r="CH710" s="85"/>
      <c r="CI710" s="85"/>
      <c r="CJ710" s="85"/>
      <c r="CK710" s="85"/>
      <c r="CL710" s="85"/>
      <c r="CM710" s="85"/>
      <c r="CN710" s="85"/>
      <c r="CO710" s="85"/>
      <c r="CP710" s="85"/>
      <c r="CQ710" s="85"/>
      <c r="CR710" s="85"/>
    </row>
    <row r="711" spans="59:96">
      <c r="BG711" s="85"/>
      <c r="BH711" s="85"/>
      <c r="BI711" s="85"/>
      <c r="BJ711" s="85"/>
      <c r="BK711" s="85"/>
      <c r="BL711" s="85"/>
      <c r="BM711" s="85"/>
      <c r="BN711" s="85"/>
      <c r="BO711" s="85"/>
      <c r="BP711" s="85"/>
      <c r="BQ711" s="85"/>
      <c r="BR711" s="85"/>
      <c r="BS711" s="85"/>
      <c r="BT711" s="85"/>
      <c r="BU711" s="85"/>
      <c r="BV711" s="85"/>
      <c r="BW711" s="85"/>
      <c r="BX711" s="85"/>
      <c r="BY711" s="85"/>
      <c r="BZ711" s="85"/>
      <c r="CA711" s="85"/>
      <c r="CB711" s="85"/>
      <c r="CC711" s="85"/>
      <c r="CD711" s="85"/>
      <c r="CE711" s="85"/>
      <c r="CF711" s="85"/>
      <c r="CG711" s="85"/>
      <c r="CH711" s="85"/>
      <c r="CI711" s="85"/>
      <c r="CJ711" s="85"/>
      <c r="CK711" s="85"/>
      <c r="CL711" s="85"/>
      <c r="CM711" s="85"/>
      <c r="CN711" s="85"/>
      <c r="CO711" s="85"/>
      <c r="CP711" s="85"/>
      <c r="CQ711" s="85"/>
      <c r="CR711" s="85"/>
    </row>
    <row r="712" spans="59:96">
      <c r="BG712" s="85"/>
      <c r="BH712" s="85"/>
      <c r="BI712" s="85"/>
      <c r="BJ712" s="85"/>
      <c r="BK712" s="85"/>
      <c r="BL712" s="85"/>
      <c r="BM712" s="85"/>
      <c r="BN712" s="85"/>
      <c r="BO712" s="85"/>
      <c r="BP712" s="85"/>
      <c r="BQ712" s="85"/>
      <c r="BR712" s="85"/>
      <c r="BS712" s="85"/>
      <c r="BT712" s="85"/>
      <c r="BU712" s="85"/>
      <c r="BV712" s="85"/>
      <c r="BW712" s="85"/>
      <c r="BX712" s="85"/>
      <c r="BY712" s="85"/>
      <c r="BZ712" s="85"/>
      <c r="CA712" s="85"/>
      <c r="CB712" s="85"/>
      <c r="CC712" s="85"/>
      <c r="CD712" s="85"/>
      <c r="CE712" s="85"/>
      <c r="CF712" s="85"/>
      <c r="CG712" s="85"/>
      <c r="CH712" s="85"/>
      <c r="CI712" s="85"/>
      <c r="CJ712" s="85"/>
      <c r="CK712" s="85"/>
      <c r="CL712" s="85"/>
      <c r="CM712" s="85"/>
      <c r="CN712" s="85"/>
      <c r="CO712" s="85"/>
      <c r="CP712" s="85"/>
      <c r="CQ712" s="85"/>
      <c r="CR712" s="85"/>
    </row>
    <row r="713" spans="59:96">
      <c r="BG713" s="85"/>
      <c r="BH713" s="85"/>
      <c r="BI713" s="85"/>
      <c r="BJ713" s="85"/>
      <c r="BK713" s="85"/>
      <c r="BL713" s="85"/>
      <c r="BM713" s="85"/>
      <c r="BN713" s="85"/>
      <c r="BO713" s="85"/>
      <c r="BP713" s="85"/>
      <c r="BQ713" s="85"/>
      <c r="BR713" s="85"/>
      <c r="BS713" s="85"/>
      <c r="BT713" s="85"/>
      <c r="BU713" s="85"/>
      <c r="BV713" s="85"/>
      <c r="BW713" s="85"/>
      <c r="BX713" s="85"/>
      <c r="BY713" s="85"/>
      <c r="BZ713" s="85"/>
      <c r="CA713" s="85"/>
      <c r="CB713" s="85"/>
      <c r="CC713" s="85"/>
      <c r="CD713" s="85"/>
      <c r="CE713" s="85"/>
      <c r="CF713" s="85"/>
      <c r="CG713" s="85"/>
      <c r="CH713" s="85"/>
      <c r="CI713" s="85"/>
      <c r="CJ713" s="85"/>
      <c r="CK713" s="85"/>
      <c r="CL713" s="85"/>
      <c r="CM713" s="85"/>
      <c r="CN713" s="85"/>
      <c r="CO713" s="85"/>
      <c r="CP713" s="85"/>
      <c r="CQ713" s="85"/>
      <c r="CR713" s="85"/>
    </row>
    <row r="714" spans="59:96">
      <c r="BG714" s="85"/>
      <c r="BH714" s="85"/>
      <c r="BI714" s="85"/>
      <c r="BJ714" s="85"/>
      <c r="BK714" s="85"/>
      <c r="BL714" s="85"/>
      <c r="BM714" s="85"/>
      <c r="BN714" s="85"/>
      <c r="BO714" s="85"/>
      <c r="BP714" s="85"/>
      <c r="BQ714" s="85"/>
      <c r="BR714" s="85"/>
      <c r="BS714" s="85"/>
      <c r="BT714" s="85"/>
      <c r="BU714" s="85"/>
      <c r="BV714" s="85"/>
      <c r="BW714" s="85"/>
      <c r="BX714" s="85"/>
      <c r="BY714" s="85"/>
      <c r="BZ714" s="85"/>
      <c r="CA714" s="85"/>
      <c r="CB714" s="85"/>
      <c r="CC714" s="85"/>
      <c r="CD714" s="85"/>
      <c r="CE714" s="85"/>
      <c r="CF714" s="85"/>
      <c r="CG714" s="85"/>
      <c r="CH714" s="85"/>
      <c r="CI714" s="85"/>
      <c r="CJ714" s="85"/>
      <c r="CK714" s="85"/>
      <c r="CL714" s="85"/>
      <c r="CM714" s="85"/>
      <c r="CN714" s="85"/>
      <c r="CO714" s="85"/>
      <c r="CP714" s="85"/>
      <c r="CQ714" s="85"/>
      <c r="CR714" s="85"/>
    </row>
    <row r="715" spans="59:96">
      <c r="BG715" s="85"/>
      <c r="BH715" s="85"/>
      <c r="BI715" s="85"/>
      <c r="BJ715" s="85"/>
      <c r="BK715" s="85"/>
      <c r="BL715" s="85"/>
      <c r="BM715" s="85"/>
      <c r="BN715" s="85"/>
      <c r="BO715" s="85"/>
      <c r="BP715" s="85"/>
      <c r="BQ715" s="85"/>
      <c r="BR715" s="85"/>
      <c r="BS715" s="85"/>
      <c r="BT715" s="85"/>
      <c r="BU715" s="85"/>
      <c r="BV715" s="85"/>
      <c r="BW715" s="85"/>
      <c r="BX715" s="85"/>
      <c r="BY715" s="85"/>
      <c r="BZ715" s="85"/>
      <c r="CA715" s="85"/>
      <c r="CB715" s="85"/>
      <c r="CC715" s="85"/>
      <c r="CD715" s="85"/>
      <c r="CE715" s="85"/>
      <c r="CF715" s="85"/>
      <c r="CG715" s="85"/>
      <c r="CH715" s="85"/>
      <c r="CI715" s="85"/>
      <c r="CJ715" s="85"/>
      <c r="CK715" s="85"/>
      <c r="CL715" s="85"/>
      <c r="CM715" s="85"/>
      <c r="CN715" s="85"/>
      <c r="CO715" s="85"/>
      <c r="CP715" s="85"/>
      <c r="CQ715" s="85"/>
      <c r="CR715" s="85"/>
    </row>
    <row r="716" spans="59:96">
      <c r="BG716" s="85"/>
      <c r="BH716" s="85"/>
      <c r="BI716" s="85"/>
      <c r="BJ716" s="85"/>
      <c r="BK716" s="85"/>
      <c r="BL716" s="85"/>
      <c r="BM716" s="85"/>
      <c r="BN716" s="85"/>
      <c r="BO716" s="85"/>
      <c r="BP716" s="85"/>
      <c r="BQ716" s="85"/>
      <c r="BR716" s="85"/>
      <c r="BS716" s="85"/>
      <c r="BT716" s="85"/>
      <c r="BU716" s="85"/>
      <c r="BV716" s="85"/>
      <c r="BW716" s="85"/>
      <c r="BX716" s="85"/>
      <c r="BY716" s="85"/>
      <c r="BZ716" s="85"/>
      <c r="CA716" s="85"/>
      <c r="CB716" s="85"/>
      <c r="CC716" s="85"/>
      <c r="CD716" s="85"/>
      <c r="CE716" s="85"/>
      <c r="CF716" s="85"/>
      <c r="CG716" s="85"/>
      <c r="CH716" s="85"/>
      <c r="CI716" s="85"/>
      <c r="CJ716" s="85"/>
      <c r="CK716" s="85"/>
      <c r="CL716" s="85"/>
      <c r="CM716" s="85"/>
      <c r="CN716" s="85"/>
      <c r="CO716" s="85"/>
      <c r="CP716" s="85"/>
      <c r="CQ716" s="85"/>
      <c r="CR716" s="85"/>
    </row>
    <row r="717" spans="59:96">
      <c r="BG717" s="85"/>
      <c r="BH717" s="85"/>
      <c r="BI717" s="85"/>
      <c r="BJ717" s="85"/>
      <c r="BK717" s="85"/>
      <c r="BL717" s="85"/>
      <c r="BM717" s="85"/>
      <c r="BN717" s="85"/>
      <c r="BO717" s="85"/>
      <c r="BP717" s="85"/>
      <c r="BQ717" s="85"/>
      <c r="BR717" s="85"/>
      <c r="BS717" s="85"/>
      <c r="BT717" s="85"/>
      <c r="BU717" s="85"/>
      <c r="BV717" s="85"/>
      <c r="BW717" s="85"/>
      <c r="BX717" s="85"/>
      <c r="BY717" s="85"/>
      <c r="BZ717" s="85"/>
      <c r="CA717" s="85"/>
      <c r="CB717" s="85"/>
      <c r="CC717" s="85"/>
      <c r="CD717" s="85"/>
      <c r="CE717" s="85"/>
      <c r="CF717" s="85"/>
      <c r="CG717" s="85"/>
      <c r="CH717" s="85"/>
      <c r="CI717" s="85"/>
      <c r="CJ717" s="85"/>
      <c r="CK717" s="85"/>
      <c r="CL717" s="85"/>
      <c r="CM717" s="85"/>
      <c r="CN717" s="85"/>
      <c r="CO717" s="85"/>
      <c r="CP717" s="85"/>
      <c r="CQ717" s="85"/>
      <c r="CR717" s="85"/>
    </row>
    <row r="718" spans="59:96">
      <c r="BG718" s="85"/>
      <c r="BH718" s="85"/>
      <c r="BI718" s="85"/>
      <c r="BJ718" s="85"/>
      <c r="BK718" s="85"/>
      <c r="BL718" s="85"/>
      <c r="BM718" s="85"/>
      <c r="BN718" s="85"/>
      <c r="BO718" s="85"/>
      <c r="BP718" s="85"/>
      <c r="BQ718" s="85"/>
      <c r="BR718" s="85"/>
      <c r="BS718" s="85"/>
      <c r="BT718" s="85"/>
      <c r="BU718" s="85"/>
      <c r="BV718" s="85"/>
      <c r="BW718" s="85"/>
      <c r="BX718" s="85"/>
      <c r="BY718" s="85"/>
      <c r="BZ718" s="85"/>
      <c r="CA718" s="85"/>
      <c r="CB718" s="85"/>
      <c r="CC718" s="85"/>
      <c r="CD718" s="85"/>
      <c r="CE718" s="85"/>
      <c r="CF718" s="85"/>
      <c r="CG718" s="85"/>
      <c r="CH718" s="85"/>
      <c r="CI718" s="85"/>
      <c r="CJ718" s="85"/>
      <c r="CK718" s="85"/>
      <c r="CL718" s="85"/>
      <c r="CM718" s="85"/>
      <c r="CN718" s="85"/>
      <c r="CO718" s="85"/>
      <c r="CP718" s="85"/>
      <c r="CQ718" s="85"/>
      <c r="CR718" s="85"/>
    </row>
    <row r="719" spans="59:96">
      <c r="BG719" s="85"/>
      <c r="BH719" s="85"/>
      <c r="BI719" s="85"/>
      <c r="BJ719" s="85"/>
      <c r="BK719" s="85"/>
      <c r="BL719" s="85"/>
      <c r="BM719" s="85"/>
      <c r="BN719" s="85"/>
      <c r="BO719" s="85"/>
      <c r="BP719" s="85"/>
      <c r="BQ719" s="85"/>
      <c r="BR719" s="85"/>
      <c r="BS719" s="85"/>
      <c r="BT719" s="85"/>
      <c r="BU719" s="85"/>
      <c r="BV719" s="85"/>
      <c r="BW719" s="85"/>
      <c r="BX719" s="85"/>
      <c r="BY719" s="85"/>
      <c r="BZ719" s="85"/>
      <c r="CA719" s="85"/>
      <c r="CB719" s="85"/>
      <c r="CC719" s="85"/>
      <c r="CD719" s="85"/>
      <c r="CE719" s="85"/>
      <c r="CF719" s="85"/>
      <c r="CG719" s="85"/>
      <c r="CH719" s="85"/>
      <c r="CI719" s="85"/>
      <c r="CJ719" s="85"/>
      <c r="CK719" s="85"/>
      <c r="CL719" s="85"/>
      <c r="CM719" s="85"/>
      <c r="CN719" s="85"/>
      <c r="CO719" s="85"/>
      <c r="CP719" s="85"/>
      <c r="CQ719" s="85"/>
      <c r="CR719" s="85"/>
    </row>
    <row r="720" spans="59:96">
      <c r="BG720" s="85"/>
      <c r="BH720" s="85"/>
      <c r="BI720" s="85"/>
      <c r="BJ720" s="85"/>
      <c r="BK720" s="85"/>
      <c r="BL720" s="85"/>
      <c r="BM720" s="85"/>
      <c r="BN720" s="85"/>
      <c r="BO720" s="85"/>
      <c r="BP720" s="85"/>
      <c r="BQ720" s="85"/>
      <c r="BR720" s="85"/>
      <c r="BS720" s="85"/>
      <c r="BT720" s="85"/>
      <c r="BU720" s="85"/>
      <c r="BV720" s="85"/>
      <c r="BW720" s="85"/>
      <c r="BX720" s="85"/>
      <c r="BY720" s="85"/>
      <c r="BZ720" s="85"/>
      <c r="CA720" s="85"/>
      <c r="CB720" s="85"/>
      <c r="CC720" s="85"/>
      <c r="CD720" s="85"/>
      <c r="CE720" s="85"/>
      <c r="CF720" s="85"/>
      <c r="CG720" s="85"/>
      <c r="CH720" s="85"/>
      <c r="CI720" s="85"/>
      <c r="CJ720" s="85"/>
      <c r="CK720" s="85"/>
      <c r="CL720" s="85"/>
      <c r="CM720" s="85"/>
      <c r="CN720" s="85"/>
      <c r="CO720" s="85"/>
      <c r="CP720" s="85"/>
      <c r="CQ720" s="85"/>
      <c r="CR720" s="85"/>
    </row>
    <row r="721" spans="59:96">
      <c r="BG721" s="85"/>
      <c r="BH721" s="85"/>
      <c r="BI721" s="85"/>
      <c r="BJ721" s="85"/>
      <c r="BK721" s="85"/>
      <c r="BL721" s="85"/>
      <c r="BM721" s="85"/>
      <c r="BN721" s="85"/>
      <c r="BO721" s="85"/>
      <c r="BP721" s="85"/>
      <c r="BQ721" s="85"/>
      <c r="BR721" s="85"/>
      <c r="BS721" s="85"/>
      <c r="BT721" s="85"/>
      <c r="BU721" s="85"/>
      <c r="BV721" s="85"/>
      <c r="BW721" s="85"/>
      <c r="BX721" s="85"/>
      <c r="BY721" s="85"/>
      <c r="BZ721" s="85"/>
      <c r="CA721" s="85"/>
      <c r="CB721" s="85"/>
      <c r="CC721" s="85"/>
      <c r="CD721" s="85"/>
      <c r="CE721" s="85"/>
      <c r="CF721" s="85"/>
      <c r="CG721" s="85"/>
      <c r="CH721" s="85"/>
      <c r="CI721" s="85"/>
      <c r="CJ721" s="85"/>
      <c r="CK721" s="85"/>
      <c r="CL721" s="85"/>
      <c r="CM721" s="85"/>
      <c r="CN721" s="85"/>
      <c r="CO721" s="85"/>
      <c r="CP721" s="85"/>
      <c r="CQ721" s="85"/>
      <c r="CR721" s="85"/>
    </row>
    <row r="722" spans="59:96">
      <c r="BG722" s="85"/>
      <c r="BH722" s="85"/>
      <c r="BI722" s="85"/>
      <c r="BJ722" s="85"/>
      <c r="BK722" s="85"/>
      <c r="BL722" s="85"/>
      <c r="BM722" s="85"/>
      <c r="BN722" s="85"/>
      <c r="BO722" s="85"/>
      <c r="BP722" s="85"/>
      <c r="BQ722" s="85"/>
      <c r="BR722" s="85"/>
      <c r="BS722" s="85"/>
      <c r="BT722" s="85"/>
      <c r="BU722" s="85"/>
      <c r="BV722" s="85"/>
      <c r="BW722" s="85"/>
      <c r="BX722" s="85"/>
      <c r="BY722" s="85"/>
      <c r="BZ722" s="85"/>
      <c r="CA722" s="85"/>
      <c r="CB722" s="85"/>
      <c r="CC722" s="85"/>
      <c r="CD722" s="85"/>
      <c r="CE722" s="85"/>
      <c r="CF722" s="85"/>
      <c r="CG722" s="85"/>
      <c r="CH722" s="85"/>
      <c r="CI722" s="85"/>
      <c r="CJ722" s="85"/>
      <c r="CK722" s="85"/>
      <c r="CL722" s="85"/>
      <c r="CM722" s="85"/>
      <c r="CN722" s="85"/>
      <c r="CO722" s="85"/>
      <c r="CP722" s="85"/>
      <c r="CQ722" s="85"/>
      <c r="CR722" s="85"/>
    </row>
    <row r="723" spans="59:96">
      <c r="BG723" s="85"/>
      <c r="BH723" s="85"/>
      <c r="BI723" s="85"/>
      <c r="BJ723" s="85"/>
      <c r="BK723" s="85"/>
      <c r="BL723" s="85"/>
      <c r="BM723" s="85"/>
      <c r="BN723" s="85"/>
      <c r="BO723" s="85"/>
      <c r="BP723" s="85"/>
      <c r="BQ723" s="85"/>
      <c r="BR723" s="85"/>
      <c r="BS723" s="85"/>
      <c r="BT723" s="85"/>
      <c r="BU723" s="85"/>
      <c r="BV723" s="85"/>
      <c r="BW723" s="85"/>
      <c r="BX723" s="85"/>
      <c r="BY723" s="85"/>
      <c r="BZ723" s="85"/>
      <c r="CA723" s="85"/>
      <c r="CB723" s="85"/>
      <c r="CC723" s="85"/>
      <c r="CD723" s="85"/>
      <c r="CE723" s="85"/>
      <c r="CF723" s="85"/>
      <c r="CG723" s="85"/>
      <c r="CH723" s="85"/>
      <c r="CI723" s="85"/>
      <c r="CJ723" s="85"/>
      <c r="CK723" s="85"/>
      <c r="CL723" s="85"/>
      <c r="CM723" s="85"/>
      <c r="CN723" s="85"/>
      <c r="CO723" s="85"/>
      <c r="CP723" s="85"/>
      <c r="CQ723" s="85"/>
      <c r="CR723" s="85"/>
    </row>
    <row r="724" spans="59:96">
      <c r="BG724" s="85"/>
      <c r="BH724" s="85"/>
      <c r="BI724" s="85"/>
      <c r="BJ724" s="85"/>
      <c r="BK724" s="85"/>
      <c r="BL724" s="85"/>
      <c r="BM724" s="85"/>
      <c r="BN724" s="85"/>
      <c r="BO724" s="85"/>
      <c r="BP724" s="85"/>
      <c r="BQ724" s="85"/>
      <c r="BR724" s="85"/>
      <c r="BS724" s="85"/>
      <c r="BT724" s="85"/>
      <c r="BU724" s="85"/>
      <c r="BV724" s="85"/>
      <c r="BW724" s="85"/>
      <c r="BX724" s="85"/>
      <c r="BY724" s="85"/>
      <c r="BZ724" s="85"/>
      <c r="CA724" s="85"/>
      <c r="CB724" s="85"/>
      <c r="CC724" s="85"/>
      <c r="CD724" s="85"/>
      <c r="CE724" s="85"/>
      <c r="CF724" s="85"/>
      <c r="CG724" s="85"/>
      <c r="CH724" s="85"/>
      <c r="CI724" s="85"/>
      <c r="CJ724" s="85"/>
      <c r="CK724" s="85"/>
      <c r="CL724" s="85"/>
      <c r="CM724" s="85"/>
      <c r="CN724" s="85"/>
      <c r="CO724" s="85"/>
      <c r="CP724" s="85"/>
      <c r="CQ724" s="85"/>
      <c r="CR724" s="85"/>
    </row>
    <row r="725" spans="59:96">
      <c r="BG725" s="85"/>
      <c r="BH725" s="85"/>
      <c r="BI725" s="85"/>
      <c r="BJ725" s="85"/>
      <c r="BK725" s="85"/>
      <c r="BL725" s="85"/>
      <c r="BM725" s="85"/>
      <c r="BN725" s="85"/>
      <c r="BO725" s="85"/>
      <c r="BP725" s="85"/>
      <c r="BQ725" s="85"/>
      <c r="BR725" s="85"/>
      <c r="BS725" s="85"/>
      <c r="BT725" s="85"/>
      <c r="BU725" s="85"/>
      <c r="BV725" s="85"/>
      <c r="BW725" s="85"/>
      <c r="BX725" s="85"/>
      <c r="BY725" s="85"/>
      <c r="BZ725" s="85"/>
      <c r="CA725" s="85"/>
      <c r="CB725" s="85"/>
      <c r="CC725" s="85"/>
      <c r="CD725" s="85"/>
      <c r="CE725" s="85"/>
      <c r="CF725" s="85"/>
      <c r="CG725" s="85"/>
      <c r="CH725" s="85"/>
      <c r="CI725" s="85"/>
      <c r="CJ725" s="85"/>
      <c r="CK725" s="85"/>
      <c r="CL725" s="85"/>
      <c r="CM725" s="85"/>
      <c r="CN725" s="85"/>
      <c r="CO725" s="85"/>
      <c r="CP725" s="85"/>
      <c r="CQ725" s="85"/>
      <c r="CR725" s="85"/>
    </row>
    <row r="726" spans="59:96">
      <c r="BG726" s="85"/>
      <c r="BH726" s="85"/>
      <c r="BI726" s="85"/>
      <c r="BJ726" s="85"/>
      <c r="BK726" s="85"/>
      <c r="BL726" s="85"/>
      <c r="BM726" s="85"/>
      <c r="BN726" s="85"/>
      <c r="BO726" s="85"/>
      <c r="BP726" s="85"/>
      <c r="BQ726" s="85"/>
      <c r="BR726" s="85"/>
      <c r="BS726" s="85"/>
      <c r="BT726" s="85"/>
      <c r="BU726" s="85"/>
      <c r="BV726" s="85"/>
      <c r="BW726" s="85"/>
      <c r="BX726" s="85"/>
      <c r="BY726" s="85"/>
      <c r="BZ726" s="85"/>
      <c r="CA726" s="85"/>
      <c r="CB726" s="85"/>
      <c r="CC726" s="85"/>
      <c r="CD726" s="85"/>
      <c r="CE726" s="85"/>
      <c r="CF726" s="85"/>
      <c r="CG726" s="85"/>
      <c r="CH726" s="85"/>
      <c r="CI726" s="85"/>
      <c r="CJ726" s="85"/>
      <c r="CK726" s="85"/>
      <c r="CL726" s="85"/>
      <c r="CM726" s="85"/>
      <c r="CN726" s="85"/>
      <c r="CO726" s="85"/>
      <c r="CP726" s="85"/>
      <c r="CQ726" s="85"/>
      <c r="CR726" s="85"/>
    </row>
    <row r="727" spans="59:96">
      <c r="BG727" s="85"/>
      <c r="BH727" s="85"/>
      <c r="BI727" s="85"/>
      <c r="BJ727" s="85"/>
      <c r="BK727" s="85"/>
      <c r="BL727" s="85"/>
      <c r="BM727" s="85"/>
      <c r="BN727" s="85"/>
      <c r="BO727" s="85"/>
      <c r="BP727" s="85"/>
      <c r="BQ727" s="85"/>
      <c r="BR727" s="85"/>
      <c r="BS727" s="85"/>
      <c r="BT727" s="85"/>
      <c r="BU727" s="85"/>
      <c r="BV727" s="85"/>
      <c r="BW727" s="85"/>
      <c r="BX727" s="85"/>
      <c r="BY727" s="85"/>
      <c r="BZ727" s="85"/>
      <c r="CA727" s="85"/>
      <c r="CB727" s="85"/>
      <c r="CC727" s="85"/>
      <c r="CD727" s="85"/>
      <c r="CE727" s="85"/>
      <c r="CF727" s="85"/>
      <c r="CG727" s="85"/>
      <c r="CH727" s="85"/>
      <c r="CI727" s="85"/>
      <c r="CJ727" s="85"/>
      <c r="CK727" s="85"/>
      <c r="CL727" s="85"/>
      <c r="CM727" s="85"/>
      <c r="CN727" s="85"/>
      <c r="CO727" s="85"/>
      <c r="CP727" s="85"/>
      <c r="CQ727" s="85"/>
      <c r="CR727" s="85"/>
    </row>
    <row r="728" spans="59:96">
      <c r="BG728" s="85"/>
      <c r="BH728" s="85"/>
      <c r="BI728" s="85"/>
      <c r="BJ728" s="85"/>
      <c r="BK728" s="85"/>
      <c r="BL728" s="85"/>
      <c r="BM728" s="85"/>
      <c r="BN728" s="85"/>
      <c r="BO728" s="85"/>
      <c r="BP728" s="85"/>
      <c r="BQ728" s="85"/>
      <c r="BR728" s="85"/>
      <c r="BS728" s="85"/>
      <c r="BT728" s="85"/>
      <c r="BU728" s="85"/>
      <c r="BV728" s="85"/>
      <c r="BW728" s="85"/>
      <c r="BX728" s="85"/>
      <c r="BY728" s="85"/>
      <c r="BZ728" s="85"/>
      <c r="CA728" s="85"/>
      <c r="CB728" s="85"/>
      <c r="CC728" s="85"/>
      <c r="CD728" s="85"/>
      <c r="CE728" s="85"/>
      <c r="CF728" s="85"/>
      <c r="CG728" s="85"/>
      <c r="CH728" s="85"/>
      <c r="CI728" s="85"/>
      <c r="CJ728" s="85"/>
      <c r="CK728" s="85"/>
      <c r="CL728" s="85"/>
      <c r="CM728" s="85"/>
      <c r="CN728" s="85"/>
      <c r="CO728" s="85"/>
      <c r="CP728" s="85"/>
      <c r="CQ728" s="85"/>
      <c r="CR728" s="85"/>
    </row>
    <row r="729" spans="59:96">
      <c r="BG729" s="85"/>
      <c r="BH729" s="85"/>
      <c r="BI729" s="85"/>
      <c r="BJ729" s="85"/>
      <c r="BK729" s="85"/>
      <c r="BL729" s="85"/>
      <c r="BM729" s="85"/>
      <c r="BN729" s="85"/>
      <c r="BO729" s="85"/>
      <c r="BP729" s="85"/>
      <c r="BQ729" s="85"/>
      <c r="BR729" s="85"/>
      <c r="BS729" s="85"/>
      <c r="BT729" s="85"/>
      <c r="BU729" s="85"/>
      <c r="BV729" s="85"/>
      <c r="BW729" s="85"/>
      <c r="BX729" s="85"/>
      <c r="BY729" s="85"/>
      <c r="BZ729" s="85"/>
      <c r="CA729" s="85"/>
      <c r="CB729" s="85"/>
      <c r="CC729" s="85"/>
      <c r="CD729" s="85"/>
      <c r="CE729" s="85"/>
      <c r="CF729" s="85"/>
      <c r="CG729" s="85"/>
      <c r="CH729" s="85"/>
      <c r="CI729" s="85"/>
      <c r="CJ729" s="85"/>
      <c r="CK729" s="85"/>
      <c r="CL729" s="85"/>
      <c r="CM729" s="85"/>
      <c r="CN729" s="85"/>
      <c r="CO729" s="85"/>
      <c r="CP729" s="85"/>
      <c r="CQ729" s="85"/>
      <c r="CR729" s="85"/>
    </row>
    <row r="730" spans="59:96">
      <c r="BG730" s="85"/>
      <c r="BH730" s="85"/>
      <c r="BI730" s="85"/>
      <c r="BJ730" s="85"/>
      <c r="BK730" s="85"/>
      <c r="BL730" s="85"/>
      <c r="BM730" s="85"/>
      <c r="BN730" s="85"/>
      <c r="BO730" s="85"/>
      <c r="BP730" s="85"/>
      <c r="BQ730" s="85"/>
      <c r="BR730" s="85"/>
      <c r="BS730" s="85"/>
      <c r="BT730" s="85"/>
      <c r="BU730" s="85"/>
      <c r="BV730" s="85"/>
      <c r="BW730" s="85"/>
      <c r="BX730" s="85"/>
      <c r="BY730" s="85"/>
      <c r="BZ730" s="85"/>
      <c r="CA730" s="85"/>
      <c r="CB730" s="85"/>
      <c r="CC730" s="85"/>
      <c r="CD730" s="85"/>
      <c r="CE730" s="85"/>
      <c r="CF730" s="85"/>
      <c r="CG730" s="85"/>
      <c r="CH730" s="85"/>
      <c r="CI730" s="85"/>
      <c r="CJ730" s="85"/>
      <c r="CK730" s="85"/>
      <c r="CL730" s="85"/>
      <c r="CM730" s="85"/>
      <c r="CN730" s="85"/>
      <c r="CO730" s="85"/>
      <c r="CP730" s="85"/>
      <c r="CQ730" s="85"/>
      <c r="CR730" s="85"/>
    </row>
    <row r="731" spans="59:96">
      <c r="BG731" s="85"/>
      <c r="BH731" s="85"/>
      <c r="BI731" s="85"/>
      <c r="BJ731" s="85"/>
      <c r="BK731" s="85"/>
      <c r="BL731" s="85"/>
      <c r="BM731" s="85"/>
      <c r="BN731" s="85"/>
      <c r="BO731" s="85"/>
      <c r="BP731" s="85"/>
      <c r="BQ731" s="85"/>
      <c r="BR731" s="85"/>
      <c r="BS731" s="85"/>
      <c r="BT731" s="85"/>
      <c r="BU731" s="85"/>
      <c r="BV731" s="85"/>
      <c r="BW731" s="85"/>
      <c r="BX731" s="85"/>
      <c r="BY731" s="85"/>
      <c r="BZ731" s="85"/>
      <c r="CA731" s="85"/>
      <c r="CB731" s="85"/>
      <c r="CC731" s="85"/>
      <c r="CD731" s="85"/>
      <c r="CE731" s="85"/>
      <c r="CF731" s="85"/>
      <c r="CG731" s="85"/>
      <c r="CH731" s="85"/>
      <c r="CI731" s="85"/>
      <c r="CJ731" s="85"/>
      <c r="CK731" s="85"/>
      <c r="CL731" s="85"/>
      <c r="CM731" s="85"/>
      <c r="CN731" s="85"/>
      <c r="CO731" s="85"/>
      <c r="CP731" s="85"/>
      <c r="CQ731" s="85"/>
      <c r="CR731" s="85"/>
    </row>
    <row r="732" spans="59:96">
      <c r="BG732" s="85"/>
      <c r="BH732" s="85"/>
      <c r="BI732" s="85"/>
      <c r="BJ732" s="85"/>
      <c r="BK732" s="85"/>
      <c r="BL732" s="85"/>
      <c r="BM732" s="85"/>
      <c r="BN732" s="85"/>
      <c r="BO732" s="85"/>
      <c r="BP732" s="85"/>
      <c r="BQ732" s="85"/>
      <c r="BR732" s="85"/>
      <c r="BS732" s="85"/>
      <c r="BT732" s="85"/>
      <c r="BU732" s="85"/>
      <c r="BV732" s="85"/>
      <c r="BW732" s="85"/>
      <c r="BX732" s="85"/>
      <c r="BY732" s="85"/>
      <c r="BZ732" s="85"/>
      <c r="CA732" s="85"/>
      <c r="CB732" s="85"/>
      <c r="CC732" s="85"/>
      <c r="CD732" s="85"/>
      <c r="CE732" s="85"/>
      <c r="CF732" s="85"/>
      <c r="CG732" s="85"/>
      <c r="CH732" s="85"/>
      <c r="CI732" s="85"/>
      <c r="CJ732" s="85"/>
      <c r="CK732" s="85"/>
      <c r="CL732" s="85"/>
      <c r="CM732" s="85"/>
      <c r="CN732" s="85"/>
      <c r="CO732" s="85"/>
      <c r="CP732" s="85"/>
      <c r="CQ732" s="85"/>
      <c r="CR732" s="85"/>
    </row>
    <row r="733" spans="59:96">
      <c r="BG733" s="85"/>
      <c r="BH733" s="85"/>
      <c r="BI733" s="85"/>
      <c r="BJ733" s="85"/>
      <c r="BK733" s="85"/>
      <c r="BL733" s="85"/>
      <c r="BM733" s="85"/>
      <c r="BN733" s="85"/>
      <c r="BO733" s="85"/>
      <c r="BP733" s="85"/>
      <c r="BQ733" s="85"/>
      <c r="BR733" s="85"/>
      <c r="BS733" s="85"/>
      <c r="BT733" s="85"/>
      <c r="BU733" s="85"/>
      <c r="BV733" s="85"/>
      <c r="BW733" s="85"/>
      <c r="BX733" s="85"/>
      <c r="BY733" s="85"/>
      <c r="BZ733" s="85"/>
      <c r="CA733" s="85"/>
      <c r="CB733" s="85"/>
      <c r="CC733" s="85"/>
      <c r="CD733" s="85"/>
      <c r="CE733" s="85"/>
      <c r="CF733" s="85"/>
      <c r="CG733" s="85"/>
      <c r="CH733" s="85"/>
      <c r="CI733" s="85"/>
      <c r="CJ733" s="85"/>
      <c r="CK733" s="85"/>
      <c r="CL733" s="85"/>
      <c r="CM733" s="85"/>
      <c r="CN733" s="85"/>
      <c r="CO733" s="85"/>
      <c r="CP733" s="85"/>
      <c r="CQ733" s="85"/>
      <c r="CR733" s="85"/>
    </row>
    <row r="734" spans="59:96">
      <c r="BG734" s="85"/>
      <c r="BH734" s="85"/>
      <c r="BI734" s="85"/>
      <c r="BJ734" s="85"/>
      <c r="BK734" s="85"/>
      <c r="BL734" s="85"/>
      <c r="BM734" s="85"/>
      <c r="BN734" s="85"/>
      <c r="BO734" s="85"/>
      <c r="BP734" s="85"/>
      <c r="BQ734" s="85"/>
      <c r="BR734" s="85"/>
      <c r="BS734" s="85"/>
      <c r="BT734" s="85"/>
      <c r="BU734" s="85"/>
      <c r="BV734" s="85"/>
      <c r="BW734" s="85"/>
      <c r="BX734" s="85"/>
      <c r="BY734" s="85"/>
      <c r="BZ734" s="85"/>
      <c r="CA734" s="85"/>
      <c r="CB734" s="85"/>
      <c r="CC734" s="85"/>
      <c r="CD734" s="85"/>
      <c r="CE734" s="85"/>
      <c r="CF734" s="85"/>
      <c r="CG734" s="85"/>
      <c r="CH734" s="85"/>
      <c r="CI734" s="85"/>
      <c r="CJ734" s="85"/>
      <c r="CK734" s="85"/>
      <c r="CL734" s="85"/>
      <c r="CM734" s="85"/>
      <c r="CN734" s="85"/>
      <c r="CO734" s="85"/>
      <c r="CP734" s="85"/>
      <c r="CQ734" s="85"/>
      <c r="CR734" s="85"/>
    </row>
    <row r="735" spans="59:96">
      <c r="BG735" s="85"/>
      <c r="BH735" s="85"/>
      <c r="BI735" s="85"/>
      <c r="BJ735" s="85"/>
      <c r="BK735" s="85"/>
      <c r="BL735" s="85"/>
      <c r="BM735" s="85"/>
      <c r="BN735" s="85"/>
      <c r="BO735" s="85"/>
      <c r="BP735" s="85"/>
      <c r="BQ735" s="85"/>
      <c r="BR735" s="85"/>
      <c r="BS735" s="85"/>
      <c r="BT735" s="85"/>
      <c r="BU735" s="85"/>
      <c r="BV735" s="85"/>
      <c r="BW735" s="85"/>
      <c r="BX735" s="85"/>
      <c r="BY735" s="85"/>
      <c r="BZ735" s="85"/>
      <c r="CA735" s="85"/>
      <c r="CB735" s="85"/>
      <c r="CC735" s="85"/>
      <c r="CD735" s="85"/>
      <c r="CE735" s="85"/>
      <c r="CF735" s="85"/>
      <c r="CG735" s="85"/>
      <c r="CH735" s="85"/>
      <c r="CI735" s="85"/>
      <c r="CJ735" s="85"/>
      <c r="CK735" s="85"/>
      <c r="CL735" s="85"/>
      <c r="CM735" s="85"/>
      <c r="CN735" s="85"/>
      <c r="CO735" s="85"/>
      <c r="CP735" s="85"/>
      <c r="CQ735" s="85"/>
      <c r="CR735" s="85"/>
    </row>
    <row r="736" spans="59:96">
      <c r="BG736" s="85"/>
      <c r="BH736" s="85"/>
      <c r="BI736" s="85"/>
      <c r="BJ736" s="85"/>
      <c r="BK736" s="85"/>
      <c r="BL736" s="85"/>
      <c r="BM736" s="85"/>
      <c r="BN736" s="85"/>
      <c r="BO736" s="85"/>
      <c r="BP736" s="85"/>
      <c r="BQ736" s="85"/>
      <c r="BR736" s="85"/>
      <c r="BS736" s="85"/>
      <c r="BT736" s="85"/>
      <c r="BU736" s="85"/>
      <c r="BV736" s="85"/>
      <c r="BW736" s="85"/>
      <c r="BX736" s="85"/>
      <c r="BY736" s="85"/>
      <c r="BZ736" s="85"/>
      <c r="CA736" s="85"/>
      <c r="CB736" s="85"/>
      <c r="CC736" s="85"/>
      <c r="CD736" s="85"/>
      <c r="CE736" s="85"/>
      <c r="CF736" s="85"/>
      <c r="CG736" s="85"/>
      <c r="CH736" s="85"/>
      <c r="CI736" s="85"/>
      <c r="CJ736" s="85"/>
      <c r="CK736" s="85"/>
      <c r="CL736" s="85"/>
      <c r="CM736" s="85"/>
      <c r="CN736" s="85"/>
      <c r="CO736" s="85"/>
      <c r="CP736" s="85"/>
      <c r="CQ736" s="85"/>
      <c r="CR736" s="85"/>
    </row>
    <row r="737" spans="59:96">
      <c r="BG737" s="85"/>
      <c r="BH737" s="85"/>
      <c r="BI737" s="85"/>
      <c r="BJ737" s="85"/>
      <c r="BK737" s="85"/>
      <c r="BL737" s="85"/>
      <c r="BM737" s="85"/>
      <c r="BN737" s="85"/>
      <c r="BO737" s="85"/>
      <c r="BP737" s="85"/>
      <c r="BQ737" s="85"/>
      <c r="BR737" s="85"/>
      <c r="BS737" s="85"/>
      <c r="BT737" s="85"/>
      <c r="BU737" s="85"/>
      <c r="BV737" s="85"/>
      <c r="BW737" s="85"/>
      <c r="BX737" s="85"/>
      <c r="BY737" s="85"/>
      <c r="BZ737" s="85"/>
      <c r="CA737" s="85"/>
      <c r="CB737" s="85"/>
      <c r="CC737" s="85"/>
      <c r="CD737" s="85"/>
      <c r="CE737" s="85"/>
      <c r="CF737" s="85"/>
      <c r="CG737" s="85"/>
      <c r="CH737" s="85"/>
      <c r="CI737" s="85"/>
      <c r="CJ737" s="85"/>
      <c r="CK737" s="85"/>
      <c r="CL737" s="85"/>
      <c r="CM737" s="85"/>
      <c r="CN737" s="85"/>
      <c r="CO737" s="85"/>
      <c r="CP737" s="85"/>
      <c r="CQ737" s="85"/>
      <c r="CR737" s="85"/>
    </row>
    <row r="738" spans="59:96">
      <c r="BG738" s="85"/>
      <c r="BH738" s="85"/>
      <c r="BI738" s="85"/>
      <c r="BJ738" s="85"/>
      <c r="BK738" s="85"/>
      <c r="BL738" s="85"/>
      <c r="BM738" s="85"/>
      <c r="BN738" s="85"/>
      <c r="BO738" s="85"/>
      <c r="BP738" s="85"/>
      <c r="BQ738" s="85"/>
      <c r="BR738" s="85"/>
      <c r="BS738" s="85"/>
      <c r="BT738" s="85"/>
      <c r="BU738" s="85"/>
      <c r="BV738" s="85"/>
      <c r="BW738" s="85"/>
      <c r="BX738" s="85"/>
      <c r="BY738" s="85"/>
      <c r="BZ738" s="85"/>
      <c r="CA738" s="85"/>
      <c r="CB738" s="85"/>
      <c r="CC738" s="85"/>
      <c r="CD738" s="85"/>
      <c r="CE738" s="85"/>
      <c r="CF738" s="85"/>
      <c r="CG738" s="85"/>
      <c r="CH738" s="85"/>
      <c r="CI738" s="85"/>
      <c r="CJ738" s="85"/>
      <c r="CK738" s="85"/>
      <c r="CL738" s="85"/>
      <c r="CM738" s="85"/>
      <c r="CN738" s="85"/>
      <c r="CO738" s="85"/>
      <c r="CP738" s="85"/>
      <c r="CQ738" s="85"/>
      <c r="CR738" s="85"/>
    </row>
    <row r="739" spans="59:96">
      <c r="BG739" s="85"/>
      <c r="BH739" s="85"/>
      <c r="BI739" s="85"/>
      <c r="BJ739" s="85"/>
      <c r="BK739" s="85"/>
      <c r="BL739" s="85"/>
      <c r="BM739" s="85"/>
      <c r="BN739" s="85"/>
      <c r="BO739" s="85"/>
      <c r="BP739" s="85"/>
      <c r="BQ739" s="85"/>
      <c r="BR739" s="85"/>
      <c r="BS739" s="85"/>
      <c r="BT739" s="85"/>
      <c r="BU739" s="85"/>
      <c r="BV739" s="85"/>
      <c r="BW739" s="85"/>
      <c r="BX739" s="85"/>
      <c r="BY739" s="85"/>
      <c r="BZ739" s="85"/>
      <c r="CA739" s="85"/>
      <c r="CB739" s="85"/>
      <c r="CC739" s="85"/>
      <c r="CD739" s="85"/>
      <c r="CE739" s="85"/>
      <c r="CF739" s="85"/>
      <c r="CG739" s="85"/>
      <c r="CH739" s="85"/>
      <c r="CI739" s="85"/>
      <c r="CJ739" s="85"/>
      <c r="CK739" s="85"/>
      <c r="CL739" s="85"/>
      <c r="CM739" s="85"/>
      <c r="CN739" s="85"/>
      <c r="CO739" s="85"/>
      <c r="CP739" s="85"/>
      <c r="CQ739" s="85"/>
      <c r="CR739" s="85"/>
    </row>
    <row r="740" spans="59:96">
      <c r="BG740" s="85"/>
      <c r="BH740" s="85"/>
      <c r="BI740" s="85"/>
      <c r="BJ740" s="85"/>
      <c r="BK740" s="85"/>
      <c r="BL740" s="85"/>
      <c r="BM740" s="85"/>
      <c r="BN740" s="85"/>
      <c r="BO740" s="85"/>
      <c r="BP740" s="85"/>
      <c r="BQ740" s="85"/>
      <c r="BR740" s="85"/>
      <c r="BS740" s="85"/>
      <c r="BT740" s="85"/>
      <c r="BU740" s="85"/>
      <c r="BV740" s="85"/>
      <c r="BW740" s="85"/>
      <c r="BX740" s="85"/>
      <c r="BY740" s="85"/>
      <c r="BZ740" s="85"/>
      <c r="CA740" s="85"/>
      <c r="CB740" s="85"/>
      <c r="CC740" s="85"/>
      <c r="CD740" s="85"/>
      <c r="CE740" s="85"/>
      <c r="CF740" s="85"/>
      <c r="CG740" s="85"/>
      <c r="CH740" s="85"/>
      <c r="CI740" s="85"/>
      <c r="CJ740" s="85"/>
      <c r="CK740" s="85"/>
      <c r="CL740" s="85"/>
      <c r="CM740" s="85"/>
      <c r="CN740" s="85"/>
      <c r="CO740" s="85"/>
      <c r="CP740" s="85"/>
      <c r="CQ740" s="85"/>
      <c r="CR740" s="85"/>
    </row>
    <row r="741" spans="59:96">
      <c r="BG741" s="85"/>
      <c r="BH741" s="85"/>
      <c r="BI741" s="85"/>
      <c r="BJ741" s="85"/>
      <c r="BK741" s="85"/>
      <c r="BL741" s="85"/>
      <c r="BM741" s="85"/>
      <c r="BN741" s="85"/>
      <c r="BO741" s="85"/>
      <c r="BP741" s="85"/>
      <c r="BQ741" s="85"/>
      <c r="BR741" s="85"/>
      <c r="BS741" s="85"/>
      <c r="BT741" s="85"/>
      <c r="BU741" s="85"/>
      <c r="BV741" s="85"/>
      <c r="BW741" s="85"/>
      <c r="BX741" s="85"/>
      <c r="BY741" s="85"/>
      <c r="BZ741" s="85"/>
      <c r="CA741" s="85"/>
      <c r="CB741" s="85"/>
      <c r="CC741" s="85"/>
      <c r="CD741" s="85"/>
      <c r="CE741" s="85"/>
      <c r="CF741" s="85"/>
      <c r="CG741" s="85"/>
      <c r="CH741" s="85"/>
      <c r="CI741" s="85"/>
      <c r="CJ741" s="85"/>
      <c r="CK741" s="85"/>
      <c r="CL741" s="85"/>
      <c r="CM741" s="85"/>
      <c r="CN741" s="85"/>
      <c r="CO741" s="85"/>
      <c r="CP741" s="85"/>
      <c r="CQ741" s="85"/>
      <c r="CR741" s="85"/>
    </row>
    <row r="742" spans="59:96">
      <c r="BG742" s="85"/>
      <c r="BH742" s="85"/>
      <c r="BI742" s="85"/>
      <c r="BJ742" s="85"/>
      <c r="BK742" s="85"/>
      <c r="BL742" s="85"/>
      <c r="BM742" s="85"/>
      <c r="BN742" s="85"/>
      <c r="BO742" s="85"/>
      <c r="BP742" s="85"/>
      <c r="BQ742" s="85"/>
      <c r="BR742" s="85"/>
      <c r="BS742" s="85"/>
      <c r="BT742" s="85"/>
      <c r="BU742" s="85"/>
      <c r="BV742" s="85"/>
      <c r="BW742" s="85"/>
      <c r="BX742" s="85"/>
      <c r="BY742" s="85"/>
      <c r="BZ742" s="85"/>
      <c r="CA742" s="85"/>
      <c r="CB742" s="85"/>
      <c r="CC742" s="85"/>
      <c r="CD742" s="85"/>
      <c r="CE742" s="85"/>
      <c r="CF742" s="85"/>
      <c r="CG742" s="85"/>
      <c r="CH742" s="85"/>
      <c r="CI742" s="85"/>
      <c r="CJ742" s="85"/>
      <c r="CK742" s="85"/>
      <c r="CL742" s="85"/>
      <c r="CM742" s="85"/>
      <c r="CN742" s="85"/>
      <c r="CO742" s="85"/>
      <c r="CP742" s="85"/>
      <c r="CQ742" s="85"/>
      <c r="CR742" s="85"/>
    </row>
    <row r="743" spans="59:96">
      <c r="BG743" s="85"/>
      <c r="BH743" s="85"/>
      <c r="BI743" s="85"/>
      <c r="BJ743" s="85"/>
      <c r="BK743" s="85"/>
      <c r="BL743" s="85"/>
      <c r="BM743" s="85"/>
      <c r="BN743" s="85"/>
      <c r="BO743" s="85"/>
      <c r="BP743" s="85"/>
      <c r="BQ743" s="85"/>
      <c r="BR743" s="85"/>
      <c r="BS743" s="85"/>
      <c r="BT743" s="85"/>
      <c r="BU743" s="85"/>
      <c r="BV743" s="85"/>
      <c r="BW743" s="85"/>
      <c r="BX743" s="85"/>
      <c r="BY743" s="85"/>
      <c r="BZ743" s="85"/>
      <c r="CA743" s="85"/>
      <c r="CB743" s="85"/>
      <c r="CC743" s="85"/>
      <c r="CD743" s="85"/>
      <c r="CE743" s="85"/>
      <c r="CF743" s="85"/>
      <c r="CG743" s="85"/>
      <c r="CH743" s="85"/>
      <c r="CI743" s="85"/>
      <c r="CJ743" s="85"/>
      <c r="CK743" s="85"/>
      <c r="CL743" s="85"/>
      <c r="CM743" s="85"/>
      <c r="CN743" s="85"/>
      <c r="CO743" s="85"/>
      <c r="CP743" s="85"/>
      <c r="CQ743" s="85"/>
      <c r="CR743" s="85"/>
    </row>
    <row r="744" spans="59:96">
      <c r="BG744" s="85"/>
      <c r="BH744" s="85"/>
      <c r="BI744" s="85"/>
      <c r="BJ744" s="85"/>
      <c r="BK744" s="85"/>
      <c r="BL744" s="85"/>
      <c r="BM744" s="85"/>
      <c r="BN744" s="85"/>
      <c r="BO744" s="85"/>
      <c r="BP744" s="85"/>
      <c r="BQ744" s="85"/>
      <c r="BR744" s="85"/>
      <c r="BS744" s="85"/>
      <c r="BT744" s="85"/>
      <c r="BU744" s="85"/>
      <c r="BV744" s="85"/>
      <c r="BW744" s="85"/>
      <c r="BX744" s="85"/>
      <c r="BY744" s="85"/>
      <c r="BZ744" s="85"/>
      <c r="CA744" s="85"/>
      <c r="CB744" s="85"/>
      <c r="CC744" s="85"/>
      <c r="CD744" s="85"/>
      <c r="CE744" s="85"/>
      <c r="CF744" s="85"/>
      <c r="CG744" s="85"/>
      <c r="CH744" s="85"/>
      <c r="CI744" s="85"/>
      <c r="CJ744" s="85"/>
      <c r="CK744" s="85"/>
      <c r="CL744" s="85"/>
      <c r="CM744" s="85"/>
      <c r="CN744" s="85"/>
      <c r="CO744" s="85"/>
      <c r="CP744" s="85"/>
      <c r="CQ744" s="85"/>
      <c r="CR744" s="85"/>
    </row>
    <row r="745" spans="59:96">
      <c r="BG745" s="85"/>
      <c r="BH745" s="85"/>
      <c r="BI745" s="85"/>
      <c r="BJ745" s="85"/>
      <c r="BK745" s="85"/>
      <c r="BL745" s="85"/>
      <c r="BM745" s="85"/>
      <c r="BN745" s="85"/>
      <c r="BO745" s="85"/>
      <c r="BP745" s="85"/>
      <c r="BQ745" s="85"/>
      <c r="BR745" s="85"/>
      <c r="BS745" s="85"/>
      <c r="BT745" s="85"/>
      <c r="BU745" s="85"/>
      <c r="BV745" s="85"/>
      <c r="BW745" s="85"/>
      <c r="BX745" s="85"/>
      <c r="BY745" s="85"/>
      <c r="BZ745" s="85"/>
      <c r="CA745" s="85"/>
      <c r="CB745" s="85"/>
      <c r="CC745" s="85"/>
      <c r="CD745" s="85"/>
      <c r="CE745" s="85"/>
      <c r="CF745" s="85"/>
      <c r="CG745" s="85"/>
      <c r="CH745" s="85"/>
      <c r="CI745" s="85"/>
      <c r="CJ745" s="85"/>
      <c r="CK745" s="85"/>
      <c r="CL745" s="85"/>
      <c r="CM745" s="85"/>
      <c r="CN745" s="85"/>
      <c r="CO745" s="85"/>
      <c r="CP745" s="85"/>
      <c r="CQ745" s="85"/>
      <c r="CR745" s="85"/>
    </row>
    <row r="746" spans="59:96">
      <c r="BG746" s="85"/>
      <c r="BH746" s="85"/>
      <c r="BI746" s="85"/>
      <c r="BJ746" s="85"/>
      <c r="BK746" s="85"/>
      <c r="BL746" s="85"/>
      <c r="BM746" s="85"/>
      <c r="BN746" s="85"/>
      <c r="BO746" s="85"/>
      <c r="BP746" s="85"/>
      <c r="BQ746" s="85"/>
      <c r="BR746" s="85"/>
      <c r="BS746" s="85"/>
      <c r="BT746" s="85"/>
      <c r="BU746" s="85"/>
      <c r="BV746" s="85"/>
      <c r="BW746" s="85"/>
      <c r="BX746" s="85"/>
      <c r="BY746" s="85"/>
      <c r="BZ746" s="85"/>
      <c r="CA746" s="85"/>
      <c r="CB746" s="85"/>
      <c r="CC746" s="85"/>
      <c r="CD746" s="85"/>
      <c r="CE746" s="85"/>
      <c r="CF746" s="85"/>
      <c r="CG746" s="85"/>
      <c r="CH746" s="85"/>
      <c r="CI746" s="85"/>
      <c r="CJ746" s="85"/>
      <c r="CK746" s="85"/>
      <c r="CL746" s="85"/>
      <c r="CM746" s="85"/>
      <c r="CN746" s="85"/>
      <c r="CO746" s="85"/>
      <c r="CP746" s="85"/>
      <c r="CQ746" s="85"/>
      <c r="CR746" s="85"/>
    </row>
    <row r="747" spans="59:96">
      <c r="BG747" s="85"/>
      <c r="BH747" s="85"/>
      <c r="BI747" s="85"/>
      <c r="BJ747" s="85"/>
      <c r="BK747" s="85"/>
      <c r="BL747" s="85"/>
      <c r="BM747" s="85"/>
      <c r="BN747" s="85"/>
      <c r="BO747" s="85"/>
      <c r="BP747" s="85"/>
      <c r="BQ747" s="85"/>
      <c r="BR747" s="85"/>
      <c r="BS747" s="85"/>
      <c r="BT747" s="85"/>
      <c r="BU747" s="85"/>
      <c r="BV747" s="85"/>
      <c r="BW747" s="85"/>
      <c r="BX747" s="85"/>
      <c r="BY747" s="85"/>
      <c r="BZ747" s="85"/>
      <c r="CA747" s="85"/>
      <c r="CB747" s="85"/>
      <c r="CC747" s="85"/>
      <c r="CD747" s="85"/>
      <c r="CE747" s="85"/>
      <c r="CF747" s="85"/>
      <c r="CG747" s="85"/>
      <c r="CH747" s="85"/>
      <c r="CI747" s="85"/>
      <c r="CJ747" s="85"/>
      <c r="CK747" s="85"/>
      <c r="CL747" s="85"/>
      <c r="CM747" s="85"/>
      <c r="CN747" s="85"/>
      <c r="CO747" s="85"/>
      <c r="CP747" s="85"/>
      <c r="CQ747" s="85"/>
      <c r="CR747" s="85"/>
    </row>
    <row r="748" spans="59:96">
      <c r="BG748" s="85"/>
      <c r="BH748" s="85"/>
      <c r="BI748" s="85"/>
      <c r="BJ748" s="85"/>
      <c r="BK748" s="85"/>
      <c r="BL748" s="85"/>
      <c r="BM748" s="85"/>
      <c r="BN748" s="85"/>
      <c r="BO748" s="85"/>
      <c r="BP748" s="85"/>
      <c r="BQ748" s="85"/>
      <c r="BR748" s="85"/>
      <c r="BS748" s="85"/>
      <c r="BT748" s="85"/>
      <c r="BU748" s="85"/>
      <c r="BV748" s="85"/>
      <c r="BW748" s="85"/>
      <c r="BX748" s="85"/>
      <c r="BY748" s="85"/>
      <c r="BZ748" s="85"/>
      <c r="CA748" s="85"/>
      <c r="CB748" s="85"/>
      <c r="CC748" s="85"/>
      <c r="CD748" s="85"/>
      <c r="CE748" s="85"/>
      <c r="CF748" s="85"/>
      <c r="CG748" s="85"/>
      <c r="CH748" s="85"/>
      <c r="CI748" s="85"/>
      <c r="CJ748" s="85"/>
      <c r="CK748" s="85"/>
      <c r="CL748" s="85"/>
      <c r="CM748" s="85"/>
      <c r="CN748" s="85"/>
      <c r="CO748" s="85"/>
      <c r="CP748" s="85"/>
      <c r="CQ748" s="85"/>
      <c r="CR748" s="85"/>
    </row>
    <row r="749" spans="59:96">
      <c r="BG749" s="85"/>
      <c r="BH749" s="85"/>
      <c r="BI749" s="85"/>
      <c r="BJ749" s="85"/>
      <c r="BK749" s="85"/>
      <c r="BL749" s="85"/>
      <c r="BM749" s="85"/>
      <c r="BN749" s="85"/>
      <c r="BO749" s="85"/>
      <c r="BP749" s="85"/>
      <c r="BQ749" s="85"/>
      <c r="BR749" s="85"/>
      <c r="BS749" s="85"/>
      <c r="BT749" s="85"/>
      <c r="BU749" s="85"/>
      <c r="BV749" s="85"/>
      <c r="BW749" s="85"/>
      <c r="BX749" s="85"/>
      <c r="BY749" s="85"/>
      <c r="BZ749" s="85"/>
      <c r="CA749" s="85"/>
      <c r="CB749" s="85"/>
      <c r="CC749" s="85"/>
      <c r="CD749" s="85"/>
      <c r="CE749" s="85"/>
      <c r="CF749" s="85"/>
      <c r="CG749" s="85"/>
      <c r="CH749" s="85"/>
      <c r="CI749" s="85"/>
      <c r="CJ749" s="85"/>
      <c r="CK749" s="85"/>
      <c r="CL749" s="85"/>
      <c r="CM749" s="85"/>
      <c r="CN749" s="85"/>
      <c r="CO749" s="85"/>
      <c r="CP749" s="85"/>
      <c r="CQ749" s="85"/>
      <c r="CR749" s="85"/>
    </row>
    <row r="750" spans="59:96">
      <c r="BG750" s="85"/>
      <c r="BH750" s="85"/>
      <c r="BI750" s="85"/>
      <c r="BJ750" s="85"/>
      <c r="BK750" s="85"/>
      <c r="BL750" s="85"/>
      <c r="BM750" s="85"/>
      <c r="BN750" s="85"/>
      <c r="BO750" s="85"/>
      <c r="BP750" s="85"/>
      <c r="BQ750" s="85"/>
      <c r="BR750" s="85"/>
      <c r="BS750" s="85"/>
      <c r="BT750" s="85"/>
      <c r="BU750" s="85"/>
      <c r="BV750" s="85"/>
      <c r="BW750" s="85"/>
      <c r="BX750" s="85"/>
      <c r="BY750" s="85"/>
      <c r="BZ750" s="85"/>
      <c r="CA750" s="85"/>
      <c r="CB750" s="85"/>
      <c r="CC750" s="85"/>
      <c r="CD750" s="85"/>
      <c r="CE750" s="85"/>
      <c r="CF750" s="85"/>
      <c r="CG750" s="85"/>
      <c r="CH750" s="85"/>
      <c r="CI750" s="85"/>
      <c r="CJ750" s="85"/>
      <c r="CK750" s="85"/>
      <c r="CL750" s="85"/>
      <c r="CM750" s="85"/>
      <c r="CN750" s="85"/>
      <c r="CO750" s="85"/>
      <c r="CP750" s="85"/>
      <c r="CQ750" s="85"/>
      <c r="CR750" s="85"/>
    </row>
    <row r="751" spans="59:96">
      <c r="BG751" s="85"/>
      <c r="BH751" s="85"/>
      <c r="BI751" s="85"/>
      <c r="BJ751" s="85"/>
      <c r="BK751" s="85"/>
      <c r="BL751" s="85"/>
      <c r="BM751" s="85"/>
      <c r="BN751" s="85"/>
      <c r="BO751" s="85"/>
      <c r="BP751" s="85"/>
      <c r="BQ751" s="85"/>
      <c r="BR751" s="85"/>
      <c r="BS751" s="85"/>
      <c r="BT751" s="85"/>
      <c r="BU751" s="85"/>
      <c r="BV751" s="85"/>
      <c r="BW751" s="85"/>
      <c r="BX751" s="85"/>
      <c r="BY751" s="85"/>
      <c r="BZ751" s="85"/>
      <c r="CA751" s="85"/>
      <c r="CB751" s="85"/>
      <c r="CC751" s="85"/>
      <c r="CD751" s="85"/>
      <c r="CE751" s="85"/>
      <c r="CF751" s="85"/>
      <c r="CG751" s="85"/>
      <c r="CH751" s="85"/>
      <c r="CI751" s="85"/>
      <c r="CJ751" s="85"/>
      <c r="CK751" s="85"/>
      <c r="CL751" s="85"/>
      <c r="CM751" s="85"/>
      <c r="CN751" s="85"/>
      <c r="CO751" s="85"/>
      <c r="CP751" s="85"/>
      <c r="CQ751" s="85"/>
      <c r="CR751" s="85"/>
    </row>
    <row r="752" spans="59:96">
      <c r="BG752" s="85"/>
      <c r="BH752" s="85"/>
      <c r="BI752" s="85"/>
      <c r="BJ752" s="85"/>
      <c r="BK752" s="85"/>
      <c r="BL752" s="85"/>
      <c r="BM752" s="85"/>
      <c r="BN752" s="85"/>
      <c r="BO752" s="85"/>
      <c r="BP752" s="85"/>
      <c r="BQ752" s="85"/>
      <c r="BR752" s="85"/>
      <c r="BS752" s="85"/>
      <c r="BT752" s="85"/>
      <c r="BU752" s="85"/>
      <c r="BV752" s="85"/>
      <c r="BW752" s="85"/>
      <c r="BX752" s="85"/>
      <c r="BY752" s="85"/>
      <c r="BZ752" s="85"/>
      <c r="CA752" s="85"/>
      <c r="CB752" s="85"/>
      <c r="CC752" s="85"/>
      <c r="CD752" s="85"/>
      <c r="CE752" s="85"/>
      <c r="CF752" s="85"/>
      <c r="CG752" s="85"/>
      <c r="CH752" s="85"/>
      <c r="CI752" s="85"/>
      <c r="CJ752" s="85"/>
      <c r="CK752" s="85"/>
      <c r="CL752" s="85"/>
      <c r="CM752" s="85"/>
      <c r="CN752" s="85"/>
      <c r="CO752" s="85"/>
      <c r="CP752" s="85"/>
      <c r="CQ752" s="85"/>
      <c r="CR752" s="85"/>
    </row>
    <row r="753" spans="59:96">
      <c r="BG753" s="85"/>
      <c r="BH753" s="85"/>
      <c r="BI753" s="85"/>
      <c r="BJ753" s="85"/>
      <c r="BK753" s="85"/>
      <c r="BL753" s="85"/>
      <c r="BM753" s="85"/>
      <c r="BN753" s="85"/>
      <c r="BO753" s="85"/>
      <c r="BP753" s="85"/>
      <c r="BQ753" s="85"/>
      <c r="BR753" s="85"/>
      <c r="BS753" s="85"/>
      <c r="BT753" s="85"/>
      <c r="BU753" s="85"/>
      <c r="BV753" s="85"/>
      <c r="BW753" s="85"/>
      <c r="BX753" s="85"/>
      <c r="BY753" s="85"/>
      <c r="BZ753" s="85"/>
      <c r="CA753" s="85"/>
      <c r="CB753" s="85"/>
      <c r="CC753" s="85"/>
      <c r="CD753" s="85"/>
      <c r="CE753" s="85"/>
      <c r="CF753" s="85"/>
      <c r="CG753" s="85"/>
      <c r="CH753" s="85"/>
      <c r="CI753" s="85"/>
      <c r="CJ753" s="85"/>
      <c r="CK753" s="85"/>
      <c r="CL753" s="85"/>
      <c r="CM753" s="85"/>
      <c r="CN753" s="85"/>
      <c r="CO753" s="85"/>
      <c r="CP753" s="85"/>
      <c r="CQ753" s="85"/>
      <c r="CR753" s="85"/>
    </row>
    <row r="754" spans="59:96">
      <c r="BG754" s="85"/>
      <c r="BH754" s="85"/>
      <c r="BI754" s="85"/>
      <c r="BJ754" s="85"/>
      <c r="BK754" s="85"/>
      <c r="BL754" s="85"/>
      <c r="BM754" s="85"/>
      <c r="BN754" s="85"/>
      <c r="BO754" s="85"/>
      <c r="BP754" s="85"/>
      <c r="BQ754" s="85"/>
      <c r="BR754" s="85"/>
      <c r="BS754" s="85"/>
      <c r="BT754" s="85"/>
      <c r="BU754" s="85"/>
      <c r="BV754" s="85"/>
      <c r="BW754" s="85"/>
      <c r="BX754" s="85"/>
      <c r="BY754" s="85"/>
      <c r="BZ754" s="85"/>
      <c r="CA754" s="85"/>
      <c r="CB754" s="85"/>
      <c r="CC754" s="85"/>
      <c r="CD754" s="85"/>
      <c r="CE754" s="85"/>
      <c r="CF754" s="85"/>
      <c r="CG754" s="85"/>
      <c r="CH754" s="85"/>
      <c r="CI754" s="85"/>
      <c r="CJ754" s="85"/>
      <c r="CK754" s="85"/>
      <c r="CL754" s="85"/>
      <c r="CM754" s="85"/>
      <c r="CN754" s="85"/>
      <c r="CO754" s="85"/>
      <c r="CP754" s="85"/>
      <c r="CQ754" s="85"/>
      <c r="CR754" s="85"/>
    </row>
    <row r="755" spans="59:96">
      <c r="BG755" s="85"/>
      <c r="BH755" s="85"/>
      <c r="BI755" s="85"/>
      <c r="BJ755" s="85"/>
      <c r="BK755" s="85"/>
      <c r="BL755" s="85"/>
      <c r="BM755" s="85"/>
      <c r="BN755" s="85"/>
      <c r="BO755" s="85"/>
      <c r="BP755" s="85"/>
      <c r="BQ755" s="85"/>
      <c r="BR755" s="85"/>
      <c r="BS755" s="85"/>
      <c r="BT755" s="85"/>
      <c r="BU755" s="85"/>
      <c r="BV755" s="85"/>
      <c r="BW755" s="85"/>
      <c r="BX755" s="85"/>
      <c r="BY755" s="85"/>
      <c r="BZ755" s="85"/>
      <c r="CA755" s="85"/>
      <c r="CB755" s="85"/>
      <c r="CC755" s="85"/>
      <c r="CD755" s="85"/>
      <c r="CE755" s="85"/>
      <c r="CF755" s="85"/>
      <c r="CG755" s="85"/>
      <c r="CH755" s="85"/>
      <c r="CI755" s="85"/>
      <c r="CJ755" s="85"/>
      <c r="CK755" s="85"/>
      <c r="CL755" s="85"/>
      <c r="CM755" s="85"/>
      <c r="CN755" s="85"/>
      <c r="CO755" s="85"/>
      <c r="CP755" s="85"/>
      <c r="CQ755" s="85"/>
      <c r="CR755" s="85"/>
    </row>
    <row r="756" spans="59:96">
      <c r="BG756" s="85"/>
      <c r="BH756" s="85"/>
      <c r="BI756" s="85"/>
      <c r="BJ756" s="85"/>
      <c r="BK756" s="85"/>
      <c r="BL756" s="85"/>
      <c r="BM756" s="85"/>
      <c r="BN756" s="85"/>
      <c r="BO756" s="85"/>
      <c r="BP756" s="85"/>
      <c r="BQ756" s="85"/>
      <c r="BR756" s="85"/>
      <c r="BS756" s="85"/>
      <c r="BT756" s="85"/>
      <c r="BU756" s="85"/>
      <c r="BV756" s="85"/>
      <c r="BW756" s="85"/>
      <c r="BX756" s="85"/>
      <c r="BY756" s="85"/>
      <c r="BZ756" s="85"/>
      <c r="CA756" s="85"/>
      <c r="CB756" s="85"/>
      <c r="CC756" s="85"/>
      <c r="CD756" s="85"/>
      <c r="CE756" s="85"/>
      <c r="CF756" s="85"/>
      <c r="CG756" s="85"/>
      <c r="CH756" s="85"/>
      <c r="CI756" s="85"/>
      <c r="CJ756" s="85"/>
      <c r="CK756" s="85"/>
      <c r="CL756" s="85"/>
      <c r="CM756" s="85"/>
      <c r="CN756" s="85"/>
      <c r="CO756" s="85"/>
      <c r="CP756" s="85"/>
      <c r="CQ756" s="85"/>
      <c r="CR756" s="85"/>
    </row>
    <row r="757" spans="59:96">
      <c r="BG757" s="85"/>
      <c r="BH757" s="85"/>
      <c r="BI757" s="85"/>
      <c r="BJ757" s="85"/>
      <c r="BK757" s="85"/>
      <c r="BL757" s="85"/>
      <c r="BM757" s="85"/>
      <c r="BN757" s="85"/>
      <c r="BO757" s="85"/>
      <c r="BP757" s="85"/>
      <c r="BQ757" s="85"/>
      <c r="BR757" s="85"/>
      <c r="BS757" s="85"/>
      <c r="BT757" s="85"/>
      <c r="BU757" s="85"/>
      <c r="BV757" s="85"/>
      <c r="BW757" s="85"/>
      <c r="BX757" s="85"/>
      <c r="BY757" s="85"/>
      <c r="BZ757" s="85"/>
      <c r="CA757" s="85"/>
      <c r="CB757" s="85"/>
      <c r="CC757" s="85"/>
      <c r="CD757" s="85"/>
      <c r="CE757" s="85"/>
      <c r="CF757" s="85"/>
      <c r="CG757" s="85"/>
      <c r="CH757" s="85"/>
      <c r="CI757" s="85"/>
      <c r="CJ757" s="85"/>
      <c r="CK757" s="85"/>
      <c r="CL757" s="85"/>
      <c r="CM757" s="85"/>
      <c r="CN757" s="85"/>
      <c r="CO757" s="85"/>
      <c r="CP757" s="85"/>
      <c r="CQ757" s="85"/>
      <c r="CR757" s="85"/>
    </row>
    <row r="758" spans="59:96">
      <c r="BG758" s="85"/>
      <c r="BH758" s="85"/>
      <c r="BI758" s="85"/>
      <c r="BJ758" s="85"/>
      <c r="BK758" s="85"/>
      <c r="BL758" s="85"/>
      <c r="BM758" s="85"/>
      <c r="BN758" s="85"/>
      <c r="BO758" s="85"/>
      <c r="BP758" s="85"/>
      <c r="BQ758" s="85"/>
      <c r="BR758" s="85"/>
      <c r="BS758" s="85"/>
      <c r="BT758" s="85"/>
      <c r="BU758" s="85"/>
      <c r="BV758" s="85"/>
      <c r="BW758" s="85"/>
      <c r="BX758" s="85"/>
      <c r="BY758" s="85"/>
      <c r="BZ758" s="85"/>
      <c r="CA758" s="85"/>
      <c r="CB758" s="85"/>
      <c r="CC758" s="85"/>
      <c r="CD758" s="85"/>
      <c r="CE758" s="85"/>
      <c r="CF758" s="85"/>
      <c r="CG758" s="85"/>
      <c r="CH758" s="85"/>
      <c r="CI758" s="85"/>
      <c r="CJ758" s="85"/>
      <c r="CK758" s="85"/>
      <c r="CL758" s="85"/>
      <c r="CM758" s="85"/>
      <c r="CN758" s="85"/>
      <c r="CO758" s="85"/>
      <c r="CP758" s="85"/>
      <c r="CQ758" s="85"/>
      <c r="CR758" s="85"/>
    </row>
    <row r="759" spans="59:96">
      <c r="BG759" s="85"/>
      <c r="BH759" s="85"/>
      <c r="BI759" s="85"/>
      <c r="BJ759" s="85"/>
      <c r="BK759" s="85"/>
      <c r="BL759" s="85"/>
      <c r="BM759" s="85"/>
      <c r="BN759" s="85"/>
      <c r="BO759" s="85"/>
      <c r="BP759" s="85"/>
      <c r="BQ759" s="85"/>
      <c r="BR759" s="85"/>
      <c r="BS759" s="85"/>
      <c r="BT759" s="85"/>
      <c r="BU759" s="85"/>
      <c r="BV759" s="85"/>
      <c r="BW759" s="85"/>
      <c r="BX759" s="85"/>
      <c r="BY759" s="85"/>
      <c r="BZ759" s="85"/>
      <c r="CA759" s="85"/>
      <c r="CB759" s="85"/>
      <c r="CC759" s="85"/>
      <c r="CD759" s="85"/>
      <c r="CE759" s="85"/>
      <c r="CF759" s="85"/>
      <c r="CG759" s="85"/>
      <c r="CH759" s="85"/>
      <c r="CI759" s="85"/>
      <c r="CJ759" s="85"/>
      <c r="CK759" s="85"/>
      <c r="CL759" s="85"/>
      <c r="CM759" s="85"/>
      <c r="CN759" s="85"/>
      <c r="CO759" s="85"/>
      <c r="CP759" s="85"/>
      <c r="CQ759" s="85"/>
      <c r="CR759" s="85"/>
    </row>
    <row r="760" spans="59:96">
      <c r="BG760" s="85"/>
      <c r="BH760" s="85"/>
      <c r="BI760" s="85"/>
      <c r="BJ760" s="85"/>
      <c r="BK760" s="85"/>
      <c r="BL760" s="85"/>
      <c r="BM760" s="85"/>
      <c r="BN760" s="85"/>
      <c r="BO760" s="85"/>
      <c r="BP760" s="85"/>
      <c r="BQ760" s="85"/>
      <c r="BR760" s="85"/>
      <c r="BS760" s="85"/>
      <c r="BT760" s="85"/>
      <c r="BU760" s="85"/>
      <c r="BV760" s="85"/>
      <c r="BW760" s="85"/>
      <c r="BX760" s="85"/>
      <c r="BY760" s="85"/>
      <c r="BZ760" s="85"/>
      <c r="CA760" s="85"/>
      <c r="CB760" s="85"/>
      <c r="CC760" s="85"/>
      <c r="CD760" s="85"/>
      <c r="CE760" s="85"/>
      <c r="CF760" s="85"/>
      <c r="CG760" s="85"/>
      <c r="CH760" s="85"/>
      <c r="CI760" s="85"/>
      <c r="CJ760" s="85"/>
      <c r="CK760" s="85"/>
      <c r="CL760" s="85"/>
      <c r="CM760" s="85"/>
      <c r="CN760" s="85"/>
      <c r="CO760" s="85"/>
      <c r="CP760" s="85"/>
      <c r="CQ760" s="85"/>
      <c r="CR760" s="85"/>
    </row>
    <row r="761" spans="59:96">
      <c r="BG761" s="85"/>
      <c r="BH761" s="85"/>
      <c r="BI761" s="85"/>
      <c r="BJ761" s="85"/>
      <c r="BK761" s="85"/>
      <c r="BL761" s="85"/>
      <c r="BM761" s="85"/>
      <c r="BN761" s="85"/>
      <c r="BO761" s="85"/>
      <c r="BP761" s="85"/>
      <c r="BQ761" s="85"/>
      <c r="BR761" s="85"/>
      <c r="BS761" s="85"/>
      <c r="BT761" s="85"/>
      <c r="BU761" s="85"/>
      <c r="BV761" s="85"/>
      <c r="BW761" s="85"/>
      <c r="BX761" s="85"/>
      <c r="BY761" s="85"/>
      <c r="BZ761" s="85"/>
      <c r="CA761" s="85"/>
      <c r="CB761" s="85"/>
      <c r="CC761" s="85"/>
      <c r="CD761" s="85"/>
      <c r="CE761" s="85"/>
      <c r="CF761" s="85"/>
      <c r="CG761" s="85"/>
      <c r="CH761" s="85"/>
      <c r="CI761" s="85"/>
      <c r="CJ761" s="85"/>
      <c r="CK761" s="85"/>
      <c r="CL761" s="85"/>
      <c r="CM761" s="85"/>
      <c r="CN761" s="85"/>
      <c r="CO761" s="85"/>
      <c r="CP761" s="85"/>
      <c r="CQ761" s="85"/>
      <c r="CR761" s="85"/>
    </row>
    <row r="762" spans="59:96">
      <c r="BG762" s="85"/>
      <c r="BH762" s="85"/>
      <c r="BI762" s="85"/>
      <c r="BJ762" s="85"/>
      <c r="BK762" s="85"/>
      <c r="BL762" s="85"/>
      <c r="BM762" s="85"/>
      <c r="BN762" s="85"/>
      <c r="BO762" s="85"/>
      <c r="BP762" s="85"/>
      <c r="BQ762" s="85"/>
      <c r="BR762" s="85"/>
      <c r="BS762" s="85"/>
      <c r="BT762" s="85"/>
      <c r="BU762" s="85"/>
      <c r="BV762" s="85"/>
      <c r="BW762" s="85"/>
      <c r="BX762" s="85"/>
      <c r="BY762" s="85"/>
      <c r="BZ762" s="85"/>
      <c r="CA762" s="85"/>
      <c r="CB762" s="85"/>
      <c r="CC762" s="85"/>
      <c r="CD762" s="85"/>
      <c r="CE762" s="85"/>
      <c r="CF762" s="85"/>
      <c r="CG762" s="85"/>
      <c r="CH762" s="85"/>
      <c r="CI762" s="85"/>
      <c r="CJ762" s="85"/>
      <c r="CK762" s="85"/>
      <c r="CL762" s="85"/>
      <c r="CM762" s="85"/>
      <c r="CN762" s="85"/>
      <c r="CO762" s="85"/>
      <c r="CP762" s="85"/>
      <c r="CQ762" s="85"/>
      <c r="CR762" s="85"/>
    </row>
    <row r="763" spans="59:96">
      <c r="BG763" s="85"/>
      <c r="BH763" s="85"/>
      <c r="BI763" s="85"/>
      <c r="BJ763" s="85"/>
      <c r="BK763" s="85"/>
      <c r="BL763" s="85"/>
      <c r="BM763" s="85"/>
      <c r="BN763" s="85"/>
      <c r="BO763" s="85"/>
      <c r="BP763" s="85"/>
      <c r="BQ763" s="85"/>
      <c r="BR763" s="85"/>
      <c r="BS763" s="85"/>
      <c r="BT763" s="85"/>
      <c r="BU763" s="85"/>
      <c r="BV763" s="85"/>
      <c r="BW763" s="85"/>
      <c r="BX763" s="85"/>
      <c r="BY763" s="85"/>
      <c r="BZ763" s="85"/>
      <c r="CA763" s="85"/>
      <c r="CB763" s="85"/>
      <c r="CC763" s="85"/>
      <c r="CD763" s="85"/>
      <c r="CE763" s="85"/>
      <c r="CF763" s="85"/>
      <c r="CG763" s="85"/>
      <c r="CH763" s="85"/>
      <c r="CI763" s="85"/>
      <c r="CJ763" s="85"/>
      <c r="CK763" s="85"/>
      <c r="CL763" s="85"/>
      <c r="CM763" s="85"/>
      <c r="CN763" s="85"/>
      <c r="CO763" s="85"/>
      <c r="CP763" s="85"/>
      <c r="CQ763" s="85"/>
      <c r="CR763" s="85"/>
    </row>
    <row r="764" spans="59:96">
      <c r="BG764" s="85"/>
      <c r="BH764" s="85"/>
      <c r="BI764" s="85"/>
      <c r="BJ764" s="85"/>
      <c r="BK764" s="85"/>
      <c r="BL764" s="85"/>
      <c r="BM764" s="85"/>
      <c r="BN764" s="85"/>
      <c r="BO764" s="85"/>
      <c r="BP764" s="85"/>
      <c r="BQ764" s="85"/>
      <c r="BR764" s="85"/>
      <c r="BS764" s="85"/>
      <c r="BT764" s="85"/>
      <c r="BU764" s="85"/>
      <c r="BV764" s="85"/>
      <c r="BW764" s="85"/>
      <c r="BX764" s="85"/>
      <c r="BY764" s="85"/>
      <c r="BZ764" s="85"/>
      <c r="CA764" s="85"/>
      <c r="CB764" s="85"/>
      <c r="CC764" s="85"/>
      <c r="CD764" s="85"/>
      <c r="CE764" s="85"/>
      <c r="CF764" s="85"/>
      <c r="CG764" s="85"/>
      <c r="CH764" s="85"/>
      <c r="CI764" s="85"/>
      <c r="CJ764" s="85"/>
      <c r="CK764" s="85"/>
      <c r="CL764" s="85"/>
      <c r="CM764" s="85"/>
      <c r="CN764" s="85"/>
      <c r="CO764" s="85"/>
      <c r="CP764" s="85"/>
      <c r="CQ764" s="85"/>
      <c r="CR764" s="85"/>
    </row>
    <row r="765" spans="59:96">
      <c r="BG765" s="85"/>
      <c r="BH765" s="85"/>
      <c r="BI765" s="85"/>
      <c r="BJ765" s="85"/>
      <c r="BK765" s="85"/>
      <c r="BL765" s="85"/>
      <c r="BM765" s="85"/>
      <c r="BN765" s="85"/>
      <c r="BO765" s="85"/>
      <c r="BP765" s="85"/>
      <c r="BQ765" s="85"/>
      <c r="BR765" s="85"/>
      <c r="BS765" s="85"/>
      <c r="BT765" s="85"/>
      <c r="BU765" s="85"/>
      <c r="BV765" s="85"/>
      <c r="BW765" s="85"/>
      <c r="BX765" s="85"/>
      <c r="BY765" s="85"/>
      <c r="BZ765" s="85"/>
      <c r="CA765" s="85"/>
      <c r="CB765" s="85"/>
      <c r="CC765" s="85"/>
      <c r="CD765" s="85"/>
      <c r="CE765" s="85"/>
      <c r="CF765" s="85"/>
      <c r="CG765" s="85"/>
      <c r="CH765" s="85"/>
      <c r="CI765" s="85"/>
      <c r="CJ765" s="85"/>
      <c r="CK765" s="85"/>
      <c r="CL765" s="85"/>
      <c r="CM765" s="85"/>
      <c r="CN765" s="85"/>
      <c r="CO765" s="85"/>
      <c r="CP765" s="85"/>
      <c r="CQ765" s="85"/>
      <c r="CR765" s="85"/>
    </row>
    <row r="766" spans="59:96">
      <c r="BG766" s="85"/>
      <c r="BH766" s="85"/>
      <c r="BI766" s="85"/>
      <c r="BJ766" s="85"/>
      <c r="BK766" s="85"/>
      <c r="BL766" s="85"/>
      <c r="BM766" s="85"/>
      <c r="BN766" s="85"/>
      <c r="BO766" s="85"/>
      <c r="BP766" s="85"/>
      <c r="BQ766" s="85"/>
      <c r="BR766" s="85"/>
      <c r="BS766" s="85"/>
      <c r="BT766" s="85"/>
      <c r="BU766" s="85"/>
      <c r="BV766" s="85"/>
      <c r="BW766" s="85"/>
      <c r="BX766" s="85"/>
      <c r="BY766" s="85"/>
      <c r="BZ766" s="85"/>
      <c r="CA766" s="85"/>
      <c r="CB766" s="85"/>
      <c r="CC766" s="85"/>
      <c r="CD766" s="85"/>
      <c r="CE766" s="85"/>
      <c r="CF766" s="85"/>
      <c r="CG766" s="85"/>
      <c r="CH766" s="85"/>
      <c r="CI766" s="85"/>
      <c r="CJ766" s="85"/>
      <c r="CK766" s="85"/>
      <c r="CL766" s="85"/>
      <c r="CM766" s="85"/>
      <c r="CN766" s="85"/>
      <c r="CO766" s="85"/>
      <c r="CP766" s="85"/>
      <c r="CQ766" s="85"/>
      <c r="CR766" s="85"/>
    </row>
    <row r="767" spans="59:96">
      <c r="BG767" s="85"/>
      <c r="BH767" s="85"/>
      <c r="BI767" s="85"/>
      <c r="BJ767" s="85"/>
      <c r="BK767" s="85"/>
      <c r="BL767" s="85"/>
      <c r="BM767" s="85"/>
      <c r="BN767" s="85"/>
      <c r="BO767" s="85"/>
      <c r="BP767" s="85"/>
      <c r="BQ767" s="85"/>
      <c r="BR767" s="85"/>
      <c r="BS767" s="85"/>
      <c r="BT767" s="85"/>
      <c r="BU767" s="85"/>
      <c r="BV767" s="85"/>
      <c r="BW767" s="85"/>
      <c r="BX767" s="85"/>
      <c r="BY767" s="85"/>
      <c r="BZ767" s="85"/>
      <c r="CA767" s="85"/>
      <c r="CB767" s="85"/>
      <c r="CC767" s="85"/>
      <c r="CD767" s="85"/>
      <c r="CE767" s="85"/>
      <c r="CF767" s="85"/>
      <c r="CG767" s="85"/>
      <c r="CH767" s="85"/>
      <c r="CI767" s="85"/>
      <c r="CJ767" s="85"/>
      <c r="CK767" s="85"/>
      <c r="CL767" s="85"/>
      <c r="CM767" s="85"/>
      <c r="CN767" s="85"/>
      <c r="CO767" s="85"/>
      <c r="CP767" s="85"/>
      <c r="CQ767" s="85"/>
      <c r="CR767" s="85"/>
    </row>
    <row r="768" spans="59:96">
      <c r="BG768" s="85"/>
      <c r="BH768" s="85"/>
      <c r="BI768" s="85"/>
      <c r="BJ768" s="85"/>
      <c r="BK768" s="85"/>
      <c r="BL768" s="85"/>
      <c r="BM768" s="85"/>
      <c r="BN768" s="85"/>
      <c r="BO768" s="85"/>
      <c r="BP768" s="85"/>
      <c r="BQ768" s="85"/>
      <c r="BR768" s="85"/>
      <c r="BS768" s="85"/>
      <c r="BT768" s="85"/>
      <c r="BU768" s="85"/>
      <c r="BV768" s="85"/>
      <c r="BW768" s="85"/>
      <c r="BX768" s="85"/>
      <c r="BY768" s="85"/>
      <c r="BZ768" s="85"/>
      <c r="CA768" s="85"/>
      <c r="CB768" s="85"/>
      <c r="CC768" s="85"/>
      <c r="CD768" s="85"/>
      <c r="CE768" s="85"/>
      <c r="CF768" s="85"/>
      <c r="CG768" s="85"/>
      <c r="CH768" s="85"/>
      <c r="CI768" s="85"/>
      <c r="CJ768" s="85"/>
      <c r="CK768" s="85"/>
      <c r="CL768" s="85"/>
      <c r="CM768" s="85"/>
      <c r="CN768" s="85"/>
      <c r="CO768" s="85"/>
      <c r="CP768" s="85"/>
      <c r="CQ768" s="85"/>
      <c r="CR768" s="85"/>
    </row>
    <row r="769" spans="59:96">
      <c r="BG769" s="85"/>
      <c r="BH769" s="85"/>
      <c r="BI769" s="85"/>
      <c r="BJ769" s="85"/>
      <c r="BK769" s="85"/>
      <c r="BL769" s="85"/>
      <c r="BM769" s="85"/>
      <c r="BN769" s="85"/>
      <c r="BO769" s="85"/>
      <c r="BP769" s="85"/>
      <c r="BQ769" s="85"/>
      <c r="BR769" s="85"/>
      <c r="BS769" s="85"/>
      <c r="BT769" s="85"/>
      <c r="BU769" s="85"/>
      <c r="BV769" s="85"/>
      <c r="BW769" s="85"/>
      <c r="BX769" s="85"/>
      <c r="BY769" s="85"/>
      <c r="BZ769" s="85"/>
      <c r="CA769" s="85"/>
      <c r="CB769" s="85"/>
      <c r="CC769" s="85"/>
      <c r="CD769" s="85"/>
      <c r="CE769" s="85"/>
      <c r="CF769" s="85"/>
      <c r="CG769" s="85"/>
      <c r="CH769" s="85"/>
      <c r="CI769" s="85"/>
      <c r="CJ769" s="85"/>
      <c r="CK769" s="85"/>
      <c r="CL769" s="85"/>
      <c r="CM769" s="85"/>
      <c r="CN769" s="85"/>
      <c r="CO769" s="85"/>
      <c r="CP769" s="85"/>
      <c r="CQ769" s="85"/>
      <c r="CR769" s="85"/>
    </row>
    <row r="770" spans="59:96">
      <c r="BG770" s="85"/>
      <c r="BH770" s="85"/>
      <c r="BI770" s="85"/>
      <c r="BJ770" s="85"/>
      <c r="BK770" s="85"/>
      <c r="BL770" s="85"/>
      <c r="BM770" s="85"/>
      <c r="BN770" s="85"/>
      <c r="BO770" s="85"/>
      <c r="BP770" s="85"/>
      <c r="BQ770" s="85"/>
      <c r="BR770" s="85"/>
      <c r="BS770" s="85"/>
      <c r="BT770" s="85"/>
      <c r="BU770" s="85"/>
      <c r="BV770" s="85"/>
      <c r="BW770" s="85"/>
      <c r="BX770" s="85"/>
      <c r="BY770" s="85"/>
      <c r="BZ770" s="85"/>
      <c r="CA770" s="85"/>
      <c r="CB770" s="85"/>
      <c r="CC770" s="85"/>
      <c r="CD770" s="85"/>
      <c r="CE770" s="85"/>
      <c r="CF770" s="85"/>
      <c r="CG770" s="85"/>
      <c r="CH770" s="85"/>
      <c r="CI770" s="85"/>
      <c r="CJ770" s="85"/>
      <c r="CK770" s="85"/>
      <c r="CL770" s="85"/>
      <c r="CM770" s="85"/>
      <c r="CN770" s="85"/>
      <c r="CO770" s="85"/>
      <c r="CP770" s="85"/>
      <c r="CQ770" s="85"/>
      <c r="CR770" s="85"/>
    </row>
    <row r="771" spans="59:96">
      <c r="BG771" s="85"/>
      <c r="BH771" s="85"/>
      <c r="BI771" s="85"/>
      <c r="BJ771" s="85"/>
      <c r="BK771" s="85"/>
      <c r="BL771" s="85"/>
      <c r="BM771" s="85"/>
      <c r="BN771" s="85"/>
      <c r="BO771" s="85"/>
      <c r="BP771" s="85"/>
      <c r="BQ771" s="85"/>
      <c r="BR771" s="85"/>
      <c r="BS771" s="85"/>
      <c r="BT771" s="85"/>
      <c r="BU771" s="85"/>
      <c r="BV771" s="85"/>
      <c r="BW771" s="85"/>
      <c r="BX771" s="85"/>
      <c r="BY771" s="85"/>
      <c r="BZ771" s="85"/>
      <c r="CA771" s="85"/>
      <c r="CB771" s="85"/>
      <c r="CC771" s="85"/>
      <c r="CD771" s="85"/>
      <c r="CE771" s="85"/>
      <c r="CF771" s="85"/>
      <c r="CG771" s="85"/>
      <c r="CH771" s="85"/>
      <c r="CI771" s="85"/>
      <c r="CJ771" s="85"/>
      <c r="CK771" s="85"/>
      <c r="CL771" s="85"/>
      <c r="CM771" s="85"/>
      <c r="CN771" s="85"/>
      <c r="CO771" s="85"/>
      <c r="CP771" s="85"/>
      <c r="CQ771" s="85"/>
      <c r="CR771" s="85"/>
    </row>
    <row r="772" spans="59:96">
      <c r="BG772" s="85"/>
      <c r="BH772" s="85"/>
      <c r="BI772" s="85"/>
      <c r="BJ772" s="85"/>
      <c r="BK772" s="85"/>
      <c r="BL772" s="85"/>
      <c r="BM772" s="85"/>
      <c r="BN772" s="85"/>
      <c r="BO772" s="85"/>
      <c r="BP772" s="85"/>
      <c r="BQ772" s="85"/>
      <c r="BR772" s="85"/>
      <c r="BS772" s="85"/>
      <c r="BT772" s="85"/>
      <c r="BU772" s="85"/>
      <c r="BV772" s="85"/>
      <c r="BW772" s="85"/>
      <c r="BX772" s="85"/>
      <c r="BY772" s="85"/>
      <c r="BZ772" s="85"/>
      <c r="CA772" s="85"/>
      <c r="CB772" s="85"/>
      <c r="CC772" s="85"/>
      <c r="CD772" s="85"/>
      <c r="CE772" s="85"/>
      <c r="CF772" s="85"/>
      <c r="CG772" s="85"/>
      <c r="CH772" s="85"/>
      <c r="CI772" s="85"/>
      <c r="CJ772" s="85"/>
      <c r="CK772" s="85"/>
      <c r="CL772" s="85"/>
      <c r="CM772" s="85"/>
      <c r="CN772" s="85"/>
      <c r="CO772" s="85"/>
      <c r="CP772" s="85"/>
      <c r="CQ772" s="85"/>
      <c r="CR772" s="85"/>
    </row>
    <row r="773" spans="59:96">
      <c r="BG773" s="85"/>
      <c r="BH773" s="85"/>
      <c r="BI773" s="85"/>
      <c r="BJ773" s="85"/>
      <c r="BK773" s="85"/>
      <c r="BL773" s="85"/>
      <c r="BM773" s="85"/>
      <c r="BN773" s="85"/>
      <c r="BO773" s="85"/>
      <c r="BP773" s="85"/>
      <c r="BQ773" s="85"/>
      <c r="BR773" s="85"/>
      <c r="BS773" s="85"/>
      <c r="BT773" s="85"/>
      <c r="BU773" s="85"/>
      <c r="BV773" s="85"/>
      <c r="BW773" s="85"/>
      <c r="BX773" s="85"/>
      <c r="BY773" s="85"/>
      <c r="BZ773" s="85"/>
      <c r="CA773" s="85"/>
      <c r="CB773" s="85"/>
      <c r="CC773" s="85"/>
      <c r="CD773" s="85"/>
      <c r="CE773" s="85"/>
      <c r="CF773" s="85"/>
      <c r="CG773" s="85"/>
      <c r="CH773" s="85"/>
      <c r="CI773" s="85"/>
      <c r="CJ773" s="85"/>
      <c r="CK773" s="85"/>
      <c r="CL773" s="85"/>
      <c r="CM773" s="85"/>
      <c r="CN773" s="85"/>
      <c r="CO773" s="85"/>
      <c r="CP773" s="85"/>
      <c r="CQ773" s="85"/>
      <c r="CR773" s="85"/>
    </row>
    <row r="774" spans="59:96">
      <c r="BG774" s="85"/>
      <c r="BH774" s="85"/>
      <c r="BI774" s="85"/>
      <c r="BJ774" s="85"/>
      <c r="BK774" s="85"/>
      <c r="BL774" s="85"/>
      <c r="BM774" s="85"/>
      <c r="BN774" s="85"/>
      <c r="BO774" s="85"/>
      <c r="BP774" s="85"/>
      <c r="BQ774" s="85"/>
      <c r="BR774" s="85"/>
      <c r="BS774" s="85"/>
      <c r="BT774" s="85"/>
      <c r="BU774" s="85"/>
      <c r="BV774" s="85"/>
      <c r="BW774" s="85"/>
      <c r="BX774" s="85"/>
      <c r="BY774" s="85"/>
      <c r="BZ774" s="85"/>
      <c r="CA774" s="85"/>
      <c r="CB774" s="85"/>
      <c r="CC774" s="85"/>
      <c r="CD774" s="85"/>
      <c r="CE774" s="85"/>
      <c r="CF774" s="85"/>
      <c r="CG774" s="85"/>
      <c r="CH774" s="85"/>
      <c r="CI774" s="85"/>
      <c r="CJ774" s="85"/>
      <c r="CK774" s="85"/>
      <c r="CL774" s="85"/>
      <c r="CM774" s="85"/>
      <c r="CN774" s="85"/>
      <c r="CO774" s="85"/>
      <c r="CP774" s="85"/>
      <c r="CQ774" s="85"/>
      <c r="CR774" s="85"/>
    </row>
    <row r="775" spans="59:96">
      <c r="BG775" s="85"/>
      <c r="BH775" s="85"/>
      <c r="BI775" s="85"/>
      <c r="BJ775" s="85"/>
      <c r="BK775" s="85"/>
      <c r="BL775" s="85"/>
      <c r="BM775" s="85"/>
      <c r="BN775" s="85"/>
      <c r="BO775" s="85"/>
      <c r="BP775" s="85"/>
      <c r="BQ775" s="85"/>
      <c r="BR775" s="85"/>
      <c r="BS775" s="85"/>
      <c r="BT775" s="85"/>
      <c r="BU775" s="85"/>
      <c r="BV775" s="85"/>
      <c r="BW775" s="85"/>
      <c r="BX775" s="85"/>
      <c r="BY775" s="85"/>
      <c r="BZ775" s="85"/>
      <c r="CA775" s="85"/>
      <c r="CB775" s="85"/>
      <c r="CC775" s="85"/>
      <c r="CD775" s="85"/>
      <c r="CE775" s="85"/>
      <c r="CF775" s="85"/>
      <c r="CG775" s="85"/>
      <c r="CH775" s="85"/>
      <c r="CI775" s="85"/>
      <c r="CJ775" s="85"/>
      <c r="CK775" s="85"/>
      <c r="CL775" s="85"/>
      <c r="CM775" s="85"/>
      <c r="CN775" s="85"/>
      <c r="CO775" s="85"/>
      <c r="CP775" s="85"/>
      <c r="CQ775" s="85"/>
      <c r="CR775" s="85"/>
    </row>
    <row r="776" spans="59:96">
      <c r="BG776" s="85"/>
      <c r="BH776" s="85"/>
      <c r="BI776" s="85"/>
      <c r="BJ776" s="85"/>
      <c r="BK776" s="85"/>
      <c r="BL776" s="85"/>
      <c r="BM776" s="85"/>
      <c r="BN776" s="85"/>
      <c r="BO776" s="85"/>
      <c r="BP776" s="85"/>
      <c r="BQ776" s="85"/>
      <c r="BR776" s="85"/>
      <c r="BS776" s="85"/>
      <c r="BT776" s="85"/>
      <c r="BU776" s="85"/>
      <c r="BV776" s="85"/>
      <c r="BW776" s="85"/>
      <c r="BX776" s="85"/>
      <c r="BY776" s="85"/>
      <c r="BZ776" s="85"/>
      <c r="CA776" s="85"/>
      <c r="CB776" s="85"/>
      <c r="CC776" s="85"/>
      <c r="CD776" s="85"/>
      <c r="CE776" s="85"/>
      <c r="CF776" s="85"/>
      <c r="CG776" s="85"/>
      <c r="CH776" s="85"/>
      <c r="CI776" s="85"/>
      <c r="CJ776" s="85"/>
      <c r="CK776" s="85"/>
      <c r="CL776" s="85"/>
      <c r="CM776" s="85"/>
      <c r="CN776" s="85"/>
      <c r="CO776" s="85"/>
      <c r="CP776" s="85"/>
      <c r="CQ776" s="85"/>
      <c r="CR776" s="85"/>
    </row>
    <row r="777" spans="59:96">
      <c r="BG777" s="85"/>
      <c r="BH777" s="85"/>
      <c r="BI777" s="85"/>
      <c r="BJ777" s="85"/>
      <c r="BK777" s="85"/>
      <c r="BL777" s="85"/>
      <c r="BM777" s="85"/>
      <c r="BN777" s="85"/>
      <c r="BO777" s="85"/>
      <c r="BP777" s="85"/>
      <c r="BQ777" s="85"/>
      <c r="BR777" s="85"/>
      <c r="BS777" s="85"/>
      <c r="BT777" s="85"/>
      <c r="BU777" s="85"/>
      <c r="BV777" s="85"/>
      <c r="BW777" s="85"/>
      <c r="BX777" s="85"/>
      <c r="BY777" s="85"/>
      <c r="BZ777" s="85"/>
      <c r="CA777" s="85"/>
      <c r="CB777" s="85"/>
      <c r="CC777" s="85"/>
      <c r="CD777" s="85"/>
      <c r="CE777" s="85"/>
      <c r="CF777" s="85"/>
      <c r="CG777" s="85"/>
      <c r="CH777" s="85"/>
      <c r="CI777" s="85"/>
      <c r="CJ777" s="85"/>
      <c r="CK777" s="85"/>
      <c r="CL777" s="85"/>
      <c r="CM777" s="85"/>
      <c r="CN777" s="85"/>
      <c r="CO777" s="85"/>
      <c r="CP777" s="85"/>
      <c r="CQ777" s="85"/>
      <c r="CR777" s="85"/>
    </row>
    <row r="778" spans="59:96">
      <c r="BG778" s="85"/>
      <c r="BH778" s="85"/>
      <c r="BI778" s="85"/>
      <c r="BJ778" s="85"/>
      <c r="BK778" s="85"/>
      <c r="BL778" s="85"/>
      <c r="BM778" s="85"/>
      <c r="BN778" s="85"/>
      <c r="BO778" s="85"/>
      <c r="BP778" s="85"/>
      <c r="BQ778" s="85"/>
      <c r="BR778" s="85"/>
      <c r="BS778" s="85"/>
      <c r="BT778" s="85"/>
      <c r="BU778" s="85"/>
      <c r="BV778" s="85"/>
      <c r="BW778" s="85"/>
      <c r="BX778" s="85"/>
      <c r="BY778" s="85"/>
      <c r="BZ778" s="85"/>
      <c r="CA778" s="85"/>
      <c r="CB778" s="85"/>
      <c r="CC778" s="85"/>
      <c r="CD778" s="85"/>
      <c r="CE778" s="85"/>
      <c r="CF778" s="85"/>
      <c r="CG778" s="85"/>
      <c r="CH778" s="85"/>
      <c r="CI778" s="85"/>
      <c r="CJ778" s="85"/>
      <c r="CK778" s="85"/>
      <c r="CL778" s="85"/>
      <c r="CM778" s="85"/>
      <c r="CN778" s="85"/>
      <c r="CO778" s="85"/>
      <c r="CP778" s="85"/>
      <c r="CQ778" s="85"/>
      <c r="CR778" s="85"/>
    </row>
    <row r="779" spans="59:96">
      <c r="BG779" s="85"/>
      <c r="BH779" s="85"/>
      <c r="BI779" s="85"/>
      <c r="BJ779" s="85"/>
      <c r="BK779" s="85"/>
      <c r="BL779" s="85"/>
      <c r="BM779" s="85"/>
      <c r="BN779" s="85"/>
      <c r="BO779" s="85"/>
      <c r="BP779" s="85"/>
      <c r="BQ779" s="85"/>
      <c r="BR779" s="85"/>
      <c r="BS779" s="85"/>
      <c r="BT779" s="85"/>
      <c r="BU779" s="85"/>
      <c r="BV779" s="85"/>
      <c r="BW779" s="85"/>
      <c r="BX779" s="85"/>
      <c r="BY779" s="85"/>
      <c r="BZ779" s="85"/>
      <c r="CA779" s="85"/>
      <c r="CB779" s="85"/>
      <c r="CC779" s="85"/>
      <c r="CD779" s="85"/>
      <c r="CE779" s="85"/>
      <c r="CF779" s="85"/>
      <c r="CG779" s="85"/>
      <c r="CH779" s="85"/>
      <c r="CI779" s="85"/>
      <c r="CJ779" s="85"/>
      <c r="CK779" s="85"/>
      <c r="CL779" s="85"/>
      <c r="CM779" s="85"/>
      <c r="CN779" s="85"/>
      <c r="CO779" s="85"/>
      <c r="CP779" s="85"/>
      <c r="CQ779" s="85"/>
      <c r="CR779" s="85"/>
    </row>
    <row r="780" spans="59:96">
      <c r="BG780" s="85"/>
      <c r="BH780" s="85"/>
      <c r="BI780" s="85"/>
      <c r="BJ780" s="85"/>
      <c r="BK780" s="85"/>
      <c r="BL780" s="85"/>
      <c r="BM780" s="85"/>
      <c r="BN780" s="85"/>
      <c r="BO780" s="85"/>
      <c r="BP780" s="85"/>
      <c r="BQ780" s="85"/>
      <c r="BR780" s="85"/>
      <c r="BS780" s="85"/>
      <c r="BT780" s="85"/>
      <c r="BU780" s="85"/>
      <c r="BV780" s="85"/>
      <c r="BW780" s="85"/>
      <c r="BX780" s="85"/>
      <c r="BY780" s="85"/>
      <c r="BZ780" s="85"/>
      <c r="CA780" s="85"/>
      <c r="CB780" s="85"/>
      <c r="CC780" s="85"/>
      <c r="CD780" s="85"/>
      <c r="CE780" s="85"/>
      <c r="CF780" s="85"/>
      <c r="CG780" s="85"/>
      <c r="CH780" s="85"/>
      <c r="CI780" s="85"/>
      <c r="CJ780" s="85"/>
      <c r="CK780" s="85"/>
      <c r="CL780" s="85"/>
      <c r="CM780" s="85"/>
      <c r="CN780" s="85"/>
      <c r="CO780" s="85"/>
      <c r="CP780" s="85"/>
      <c r="CQ780" s="85"/>
      <c r="CR780" s="85"/>
    </row>
    <row r="781" spans="59:96">
      <c r="BG781" s="85"/>
      <c r="BH781" s="85"/>
      <c r="BI781" s="85"/>
      <c r="BJ781" s="85"/>
      <c r="BK781" s="85"/>
      <c r="BL781" s="85"/>
      <c r="BM781" s="85"/>
      <c r="BN781" s="85"/>
      <c r="BO781" s="85"/>
      <c r="BP781" s="85"/>
      <c r="BQ781" s="85"/>
      <c r="BR781" s="85"/>
      <c r="BS781" s="85"/>
      <c r="BT781" s="85"/>
      <c r="BU781" s="85"/>
      <c r="BV781" s="85"/>
      <c r="BW781" s="85"/>
      <c r="BX781" s="85"/>
      <c r="BY781" s="85"/>
      <c r="BZ781" s="85"/>
      <c r="CA781" s="85"/>
      <c r="CB781" s="85"/>
      <c r="CC781" s="85"/>
      <c r="CD781" s="85"/>
      <c r="CE781" s="85"/>
      <c r="CF781" s="85"/>
      <c r="CG781" s="85"/>
      <c r="CH781" s="85"/>
      <c r="CI781" s="85"/>
      <c r="CJ781" s="85"/>
      <c r="CK781" s="85"/>
      <c r="CL781" s="85"/>
      <c r="CM781" s="85"/>
      <c r="CN781" s="85"/>
      <c r="CO781" s="85"/>
      <c r="CP781" s="85"/>
      <c r="CQ781" s="85"/>
      <c r="CR781" s="85"/>
    </row>
    <row r="782" spans="59:96">
      <c r="BG782" s="85"/>
      <c r="BH782" s="85"/>
      <c r="BI782" s="85"/>
      <c r="BJ782" s="85"/>
      <c r="BK782" s="85"/>
      <c r="BL782" s="85"/>
      <c r="BM782" s="85"/>
      <c r="BN782" s="85"/>
      <c r="BO782" s="85"/>
      <c r="BP782" s="85"/>
      <c r="BQ782" s="85"/>
      <c r="BR782" s="85"/>
      <c r="BS782" s="85"/>
      <c r="BT782" s="85"/>
      <c r="BU782" s="85"/>
      <c r="BV782" s="85"/>
      <c r="BW782" s="85"/>
      <c r="BX782" s="85"/>
      <c r="BY782" s="85"/>
      <c r="BZ782" s="85"/>
      <c r="CA782" s="85"/>
      <c r="CB782" s="85"/>
      <c r="CC782" s="85"/>
      <c r="CD782" s="85"/>
      <c r="CE782" s="85"/>
      <c r="CF782" s="85"/>
      <c r="CG782" s="85"/>
      <c r="CH782" s="85"/>
      <c r="CI782" s="85"/>
      <c r="CJ782" s="85"/>
      <c r="CK782" s="85"/>
      <c r="CL782" s="85"/>
      <c r="CM782" s="85"/>
      <c r="CN782" s="85"/>
      <c r="CO782" s="85"/>
      <c r="CP782" s="85"/>
      <c r="CQ782" s="85"/>
      <c r="CR782" s="85"/>
    </row>
    <row r="783" spans="59:96">
      <c r="BG783" s="85"/>
      <c r="BH783" s="85"/>
      <c r="BI783" s="85"/>
      <c r="BJ783" s="85"/>
      <c r="BK783" s="85"/>
      <c r="BL783" s="85"/>
      <c r="BM783" s="85"/>
      <c r="BN783" s="85"/>
      <c r="BO783" s="85"/>
      <c r="BP783" s="85"/>
      <c r="BQ783" s="85"/>
      <c r="BR783" s="85"/>
      <c r="BS783" s="85"/>
      <c r="BT783" s="85"/>
      <c r="BU783" s="85"/>
      <c r="BV783" s="85"/>
      <c r="BW783" s="85"/>
      <c r="BX783" s="85"/>
      <c r="BY783" s="85"/>
      <c r="BZ783" s="85"/>
      <c r="CA783" s="85"/>
      <c r="CB783" s="85"/>
      <c r="CC783" s="85"/>
      <c r="CD783" s="85"/>
      <c r="CE783" s="85"/>
      <c r="CF783" s="85"/>
      <c r="CG783" s="85"/>
      <c r="CH783" s="85"/>
      <c r="CI783" s="85"/>
      <c r="CJ783" s="85"/>
      <c r="CK783" s="85"/>
      <c r="CL783" s="85"/>
      <c r="CM783" s="85"/>
      <c r="CN783" s="85"/>
      <c r="CO783" s="85"/>
      <c r="CP783" s="85"/>
      <c r="CQ783" s="85"/>
      <c r="CR783" s="85"/>
    </row>
    <row r="784" spans="59:96">
      <c r="BG784" s="85"/>
      <c r="BH784" s="85"/>
      <c r="BI784" s="85"/>
      <c r="BJ784" s="85"/>
      <c r="BK784" s="85"/>
      <c r="BL784" s="85"/>
      <c r="BM784" s="85"/>
      <c r="BN784" s="85"/>
      <c r="BO784" s="85"/>
      <c r="BP784" s="85"/>
      <c r="BQ784" s="85"/>
      <c r="BR784" s="85"/>
      <c r="BS784" s="85"/>
      <c r="BT784" s="85"/>
      <c r="BU784" s="85"/>
      <c r="BV784" s="85"/>
      <c r="BW784" s="85"/>
      <c r="BX784" s="85"/>
      <c r="BY784" s="85"/>
      <c r="BZ784" s="85"/>
      <c r="CA784" s="85"/>
      <c r="CB784" s="85"/>
      <c r="CC784" s="85"/>
      <c r="CD784" s="85"/>
      <c r="CE784" s="85"/>
      <c r="CF784" s="85"/>
      <c r="CG784" s="85"/>
      <c r="CH784" s="85"/>
      <c r="CI784" s="85"/>
      <c r="CJ784" s="85"/>
      <c r="CK784" s="85"/>
      <c r="CL784" s="85"/>
      <c r="CM784" s="85"/>
      <c r="CN784" s="85"/>
      <c r="CO784" s="85"/>
      <c r="CP784" s="85"/>
      <c r="CQ784" s="85"/>
      <c r="CR784" s="85"/>
    </row>
    <row r="785" spans="59:96">
      <c r="BG785" s="85"/>
      <c r="BH785" s="85"/>
      <c r="BI785" s="85"/>
      <c r="BJ785" s="85"/>
      <c r="BK785" s="85"/>
      <c r="BL785" s="85"/>
      <c r="BM785" s="85"/>
      <c r="BN785" s="85"/>
      <c r="BO785" s="85"/>
      <c r="BP785" s="85"/>
      <c r="BQ785" s="85"/>
      <c r="BR785" s="85"/>
      <c r="BS785" s="85"/>
      <c r="BT785" s="85"/>
      <c r="BU785" s="85"/>
      <c r="BV785" s="85"/>
      <c r="BW785" s="85"/>
      <c r="BX785" s="85"/>
      <c r="BY785" s="85"/>
      <c r="BZ785" s="85"/>
      <c r="CA785" s="85"/>
      <c r="CB785" s="85"/>
      <c r="CC785" s="85"/>
      <c r="CD785" s="85"/>
      <c r="CE785" s="85"/>
      <c r="CF785" s="85"/>
      <c r="CG785" s="85"/>
      <c r="CH785" s="85"/>
      <c r="CI785" s="85"/>
      <c r="CJ785" s="85"/>
      <c r="CK785" s="85"/>
      <c r="CL785" s="85"/>
      <c r="CM785" s="85"/>
      <c r="CN785" s="85"/>
      <c r="CO785" s="85"/>
      <c r="CP785" s="85"/>
      <c r="CQ785" s="85"/>
      <c r="CR785" s="85"/>
    </row>
    <row r="786" spans="59:96">
      <c r="BG786" s="85"/>
      <c r="BH786" s="85"/>
      <c r="BI786" s="85"/>
      <c r="BJ786" s="85"/>
      <c r="BK786" s="85"/>
      <c r="BL786" s="85"/>
      <c r="BM786" s="85"/>
      <c r="BN786" s="85"/>
      <c r="BO786" s="85"/>
      <c r="BP786" s="85"/>
      <c r="BQ786" s="85"/>
      <c r="BR786" s="85"/>
      <c r="BS786" s="85"/>
      <c r="BT786" s="85"/>
      <c r="BU786" s="85"/>
      <c r="BV786" s="85"/>
      <c r="BW786" s="85"/>
      <c r="BX786" s="85"/>
      <c r="BY786" s="85"/>
      <c r="BZ786" s="85"/>
      <c r="CA786" s="85"/>
      <c r="CB786" s="85"/>
      <c r="CC786" s="85"/>
      <c r="CD786" s="85"/>
      <c r="CE786" s="85"/>
      <c r="CF786" s="85"/>
      <c r="CG786" s="85"/>
      <c r="CH786" s="85"/>
      <c r="CI786" s="85"/>
      <c r="CJ786" s="85"/>
      <c r="CK786" s="85"/>
      <c r="CL786" s="85"/>
      <c r="CM786" s="85"/>
      <c r="CN786" s="85"/>
      <c r="CO786" s="85"/>
      <c r="CP786" s="85"/>
      <c r="CQ786" s="85"/>
      <c r="CR786" s="85"/>
    </row>
    <row r="787" spans="59:96">
      <c r="BG787" s="85"/>
      <c r="BH787" s="85"/>
      <c r="BI787" s="85"/>
      <c r="BJ787" s="85"/>
      <c r="BK787" s="85"/>
      <c r="BL787" s="85"/>
      <c r="BM787" s="85"/>
      <c r="BN787" s="85"/>
      <c r="BO787" s="85"/>
      <c r="BP787" s="85"/>
      <c r="BQ787" s="85"/>
      <c r="BR787" s="85"/>
      <c r="BS787" s="85"/>
      <c r="BT787" s="85"/>
      <c r="BU787" s="85"/>
      <c r="BV787" s="85"/>
      <c r="BW787" s="85"/>
      <c r="BX787" s="85"/>
      <c r="BY787" s="85"/>
      <c r="BZ787" s="85"/>
      <c r="CA787" s="85"/>
      <c r="CB787" s="85"/>
      <c r="CC787" s="85"/>
      <c r="CD787" s="85"/>
      <c r="CE787" s="85"/>
      <c r="CF787" s="85"/>
      <c r="CG787" s="85"/>
      <c r="CH787" s="85"/>
      <c r="CI787" s="85"/>
      <c r="CJ787" s="85"/>
      <c r="CK787" s="85"/>
      <c r="CL787" s="85"/>
      <c r="CM787" s="85"/>
      <c r="CN787" s="85"/>
      <c r="CO787" s="85"/>
      <c r="CP787" s="85"/>
      <c r="CQ787" s="85"/>
      <c r="CR787" s="85"/>
    </row>
    <row r="788" spans="59:96">
      <c r="BG788" s="85"/>
      <c r="BH788" s="85"/>
      <c r="BI788" s="85"/>
      <c r="BJ788" s="85"/>
      <c r="BK788" s="85"/>
      <c r="BL788" s="85"/>
      <c r="BM788" s="85"/>
      <c r="BN788" s="85"/>
      <c r="BO788" s="85"/>
      <c r="BP788" s="85"/>
      <c r="BQ788" s="85"/>
      <c r="BR788" s="85"/>
      <c r="BS788" s="85"/>
      <c r="BT788" s="85"/>
      <c r="BU788" s="85"/>
      <c r="BV788" s="85"/>
      <c r="BW788" s="85"/>
      <c r="BX788" s="85"/>
      <c r="BY788" s="85"/>
      <c r="BZ788" s="85"/>
      <c r="CA788" s="85"/>
      <c r="CB788" s="85"/>
      <c r="CC788" s="85"/>
      <c r="CD788" s="85"/>
      <c r="CE788" s="85"/>
      <c r="CF788" s="85"/>
      <c r="CG788" s="85"/>
      <c r="CH788" s="85"/>
      <c r="CI788" s="85"/>
      <c r="CJ788" s="85"/>
      <c r="CK788" s="85"/>
      <c r="CL788" s="85"/>
      <c r="CM788" s="85"/>
      <c r="CN788" s="85"/>
      <c r="CO788" s="85"/>
      <c r="CP788" s="85"/>
      <c r="CQ788" s="85"/>
      <c r="CR788" s="85"/>
    </row>
    <row r="789" spans="59:96">
      <c r="BG789" s="85"/>
      <c r="BH789" s="85"/>
      <c r="BI789" s="85"/>
      <c r="BJ789" s="85"/>
      <c r="BK789" s="85"/>
      <c r="BL789" s="85"/>
      <c r="BM789" s="85"/>
      <c r="BN789" s="85"/>
      <c r="BO789" s="85"/>
      <c r="BP789" s="85"/>
      <c r="BQ789" s="85"/>
      <c r="BR789" s="85"/>
      <c r="BS789" s="85"/>
      <c r="BT789" s="85"/>
      <c r="BU789" s="85"/>
      <c r="BV789" s="85"/>
      <c r="BW789" s="85"/>
      <c r="BX789" s="85"/>
      <c r="BY789" s="85"/>
      <c r="BZ789" s="85"/>
      <c r="CA789" s="85"/>
      <c r="CB789" s="85"/>
      <c r="CC789" s="85"/>
      <c r="CD789" s="85"/>
      <c r="CE789" s="85"/>
      <c r="CF789" s="85"/>
      <c r="CG789" s="85"/>
      <c r="CH789" s="85"/>
      <c r="CI789" s="85"/>
      <c r="CJ789" s="85"/>
      <c r="CK789" s="85"/>
      <c r="CL789" s="85"/>
      <c r="CM789" s="85"/>
      <c r="CN789" s="85"/>
      <c r="CO789" s="85"/>
      <c r="CP789" s="85"/>
      <c r="CQ789" s="85"/>
      <c r="CR789" s="85"/>
    </row>
    <row r="790" spans="59:96">
      <c r="BG790" s="85"/>
      <c r="BH790" s="85"/>
      <c r="BI790" s="85"/>
      <c r="BJ790" s="85"/>
      <c r="BK790" s="85"/>
      <c r="BL790" s="85"/>
      <c r="BM790" s="85"/>
      <c r="BN790" s="85"/>
      <c r="BO790" s="85"/>
      <c r="BP790" s="85"/>
      <c r="BQ790" s="85"/>
      <c r="BR790" s="85"/>
      <c r="BS790" s="85"/>
      <c r="BT790" s="85"/>
      <c r="BU790" s="85"/>
      <c r="BV790" s="85"/>
      <c r="BW790" s="85"/>
      <c r="BX790" s="85"/>
      <c r="BY790" s="85"/>
      <c r="BZ790" s="85"/>
      <c r="CA790" s="85"/>
      <c r="CB790" s="85"/>
      <c r="CC790" s="85"/>
      <c r="CD790" s="85"/>
      <c r="CE790" s="85"/>
      <c r="CF790" s="85"/>
      <c r="CG790" s="85"/>
      <c r="CH790" s="85"/>
      <c r="CI790" s="85"/>
      <c r="CJ790" s="85"/>
      <c r="CK790" s="85"/>
      <c r="CL790" s="85"/>
      <c r="CM790" s="85"/>
      <c r="CN790" s="85"/>
      <c r="CO790" s="85"/>
      <c r="CP790" s="85"/>
      <c r="CQ790" s="85"/>
      <c r="CR790" s="85"/>
    </row>
    <row r="791" spans="59:96">
      <c r="BG791" s="85"/>
      <c r="BH791" s="85"/>
      <c r="BI791" s="85"/>
      <c r="BJ791" s="85"/>
      <c r="BK791" s="85"/>
      <c r="BL791" s="85"/>
      <c r="BM791" s="85"/>
      <c r="BN791" s="85"/>
      <c r="BO791" s="85"/>
      <c r="BP791" s="85"/>
      <c r="BQ791" s="85"/>
      <c r="BR791" s="85"/>
      <c r="BS791" s="85"/>
      <c r="BT791" s="85"/>
      <c r="BU791" s="85"/>
      <c r="BV791" s="85"/>
      <c r="BW791" s="85"/>
      <c r="BX791" s="85"/>
      <c r="BY791" s="85"/>
      <c r="BZ791" s="85"/>
      <c r="CA791" s="85"/>
      <c r="CB791" s="85"/>
      <c r="CC791" s="85"/>
      <c r="CD791" s="85"/>
      <c r="CE791" s="85"/>
      <c r="CF791" s="85"/>
      <c r="CG791" s="85"/>
      <c r="CH791" s="85"/>
      <c r="CI791" s="85"/>
      <c r="CJ791" s="85"/>
      <c r="CK791" s="85"/>
      <c r="CL791" s="85"/>
      <c r="CM791" s="85"/>
      <c r="CN791" s="85"/>
      <c r="CO791" s="85"/>
      <c r="CP791" s="85"/>
      <c r="CQ791" s="85"/>
      <c r="CR791" s="85"/>
    </row>
    <row r="792" spans="59:96">
      <c r="BG792" s="85"/>
      <c r="BH792" s="85"/>
      <c r="BI792" s="85"/>
      <c r="BJ792" s="85"/>
      <c r="BK792" s="85"/>
      <c r="BL792" s="85"/>
      <c r="BM792" s="85"/>
      <c r="BN792" s="85"/>
      <c r="BO792" s="85"/>
      <c r="BP792" s="85"/>
      <c r="BQ792" s="85"/>
      <c r="BR792" s="85"/>
      <c r="BS792" s="85"/>
      <c r="BT792" s="85"/>
      <c r="BU792" s="85"/>
      <c r="BV792" s="85"/>
      <c r="BW792" s="85"/>
      <c r="BX792" s="85"/>
      <c r="BY792" s="85"/>
      <c r="BZ792" s="85"/>
      <c r="CA792" s="85"/>
      <c r="CB792" s="85"/>
      <c r="CC792" s="85"/>
      <c r="CD792" s="85"/>
      <c r="CE792" s="85"/>
      <c r="CF792" s="85"/>
      <c r="CG792" s="85"/>
      <c r="CH792" s="85"/>
      <c r="CI792" s="85"/>
      <c r="CJ792" s="85"/>
      <c r="CK792" s="85"/>
      <c r="CL792" s="85"/>
      <c r="CM792" s="85"/>
      <c r="CN792" s="85"/>
      <c r="CO792" s="85"/>
      <c r="CP792" s="85"/>
      <c r="CQ792" s="85"/>
      <c r="CR792" s="85"/>
    </row>
    <row r="793" spans="59:96">
      <c r="BG793" s="85"/>
      <c r="BH793" s="85"/>
      <c r="BI793" s="85"/>
      <c r="BJ793" s="85"/>
      <c r="BK793" s="85"/>
      <c r="BL793" s="85"/>
      <c r="BM793" s="85"/>
      <c r="BN793" s="85"/>
      <c r="BO793" s="85"/>
      <c r="BP793" s="85"/>
      <c r="BQ793" s="85"/>
      <c r="BR793" s="85"/>
      <c r="BS793" s="85"/>
      <c r="BT793" s="85"/>
      <c r="BU793" s="85"/>
      <c r="BV793" s="85"/>
      <c r="BW793" s="85"/>
      <c r="BX793" s="85"/>
      <c r="BY793" s="85"/>
      <c r="BZ793" s="85"/>
      <c r="CA793" s="85"/>
      <c r="CB793" s="85"/>
      <c r="CC793" s="85"/>
      <c r="CD793" s="85"/>
      <c r="CE793" s="85"/>
      <c r="CF793" s="85"/>
      <c r="CG793" s="85"/>
      <c r="CH793" s="85"/>
      <c r="CI793" s="85"/>
      <c r="CJ793" s="85"/>
      <c r="CK793" s="85"/>
      <c r="CL793" s="85"/>
      <c r="CM793" s="85"/>
      <c r="CN793" s="85"/>
      <c r="CO793" s="85"/>
      <c r="CP793" s="85"/>
      <c r="CQ793" s="85"/>
      <c r="CR793" s="85"/>
    </row>
    <row r="794" spans="59:96">
      <c r="BG794" s="85"/>
      <c r="BH794" s="85"/>
      <c r="BI794" s="85"/>
      <c r="BJ794" s="85"/>
      <c r="BK794" s="85"/>
      <c r="BL794" s="85"/>
      <c r="BM794" s="85"/>
      <c r="BN794" s="85"/>
      <c r="BO794" s="85"/>
      <c r="BP794" s="85"/>
      <c r="BQ794" s="85"/>
      <c r="BR794" s="85"/>
      <c r="BS794" s="85"/>
      <c r="BT794" s="85"/>
      <c r="BU794" s="85"/>
      <c r="BV794" s="85"/>
      <c r="BW794" s="85"/>
      <c r="BX794" s="85"/>
      <c r="BY794" s="85"/>
      <c r="BZ794" s="85"/>
      <c r="CA794" s="85"/>
      <c r="CB794" s="85"/>
      <c r="CC794" s="85"/>
      <c r="CD794" s="85"/>
      <c r="CE794" s="85"/>
      <c r="CF794" s="85"/>
      <c r="CG794" s="85"/>
      <c r="CH794" s="85"/>
      <c r="CI794" s="85"/>
      <c r="CJ794" s="85"/>
      <c r="CK794" s="85"/>
      <c r="CL794" s="85"/>
      <c r="CM794" s="85"/>
      <c r="CN794" s="85"/>
      <c r="CO794" s="85"/>
      <c r="CP794" s="85"/>
      <c r="CQ794" s="85"/>
      <c r="CR794" s="85"/>
    </row>
    <row r="795" spans="59:96">
      <c r="BG795" s="85"/>
      <c r="BH795" s="85"/>
      <c r="BI795" s="85"/>
      <c r="BJ795" s="85"/>
      <c r="BK795" s="85"/>
      <c r="BL795" s="85"/>
      <c r="BM795" s="85"/>
      <c r="BN795" s="85"/>
      <c r="BO795" s="85"/>
      <c r="BP795" s="85"/>
      <c r="BQ795" s="85"/>
      <c r="BR795" s="85"/>
      <c r="BS795" s="85"/>
      <c r="BT795" s="85"/>
      <c r="BU795" s="85"/>
      <c r="BV795" s="85"/>
      <c r="BW795" s="85"/>
      <c r="BX795" s="85"/>
      <c r="BY795" s="85"/>
      <c r="BZ795" s="85"/>
      <c r="CA795" s="85"/>
      <c r="CB795" s="85"/>
      <c r="CC795" s="85"/>
      <c r="CD795" s="85"/>
      <c r="CE795" s="85"/>
      <c r="CF795" s="85"/>
      <c r="CG795" s="85"/>
      <c r="CH795" s="85"/>
      <c r="CI795" s="85"/>
      <c r="CJ795" s="85"/>
      <c r="CK795" s="85"/>
      <c r="CL795" s="85"/>
      <c r="CM795" s="85"/>
      <c r="CN795" s="85"/>
      <c r="CO795" s="85"/>
      <c r="CP795" s="85"/>
      <c r="CQ795" s="85"/>
      <c r="CR795" s="85"/>
    </row>
    <row r="796" spans="59:96">
      <c r="BG796" s="85"/>
      <c r="BH796" s="85"/>
      <c r="BI796" s="85"/>
      <c r="BJ796" s="85"/>
      <c r="BK796" s="85"/>
      <c r="BL796" s="85"/>
      <c r="BM796" s="85"/>
      <c r="BN796" s="85"/>
      <c r="BO796" s="85"/>
      <c r="BP796" s="85"/>
      <c r="BQ796" s="85"/>
      <c r="BR796" s="85"/>
      <c r="BS796" s="85"/>
      <c r="BT796" s="85"/>
      <c r="BU796" s="85"/>
      <c r="BV796" s="85"/>
      <c r="BW796" s="85"/>
      <c r="BX796" s="85"/>
      <c r="BY796" s="85"/>
      <c r="BZ796" s="85"/>
      <c r="CA796" s="85"/>
      <c r="CB796" s="85"/>
      <c r="CC796" s="85"/>
      <c r="CD796" s="85"/>
      <c r="CE796" s="85"/>
      <c r="CF796" s="85"/>
      <c r="CG796" s="85"/>
      <c r="CH796" s="85"/>
      <c r="CI796" s="85"/>
      <c r="CJ796" s="85"/>
      <c r="CK796" s="85"/>
      <c r="CL796" s="85"/>
      <c r="CM796" s="85"/>
      <c r="CN796" s="85"/>
      <c r="CO796" s="85"/>
      <c r="CP796" s="85"/>
      <c r="CQ796" s="85"/>
      <c r="CR796" s="85"/>
    </row>
    <row r="797" spans="59:96">
      <c r="BG797" s="85"/>
      <c r="BH797" s="85"/>
      <c r="BI797" s="85"/>
      <c r="BJ797" s="85"/>
      <c r="BK797" s="85"/>
      <c r="BL797" s="85"/>
      <c r="BM797" s="85"/>
      <c r="BN797" s="85"/>
      <c r="BO797" s="85"/>
      <c r="BP797" s="85"/>
      <c r="BQ797" s="85"/>
      <c r="BR797" s="85"/>
      <c r="BS797" s="85"/>
      <c r="BT797" s="85"/>
      <c r="BU797" s="85"/>
      <c r="BV797" s="85"/>
      <c r="BW797" s="85"/>
      <c r="BX797" s="85"/>
      <c r="BY797" s="85"/>
      <c r="BZ797" s="85"/>
      <c r="CA797" s="85"/>
      <c r="CB797" s="85"/>
      <c r="CC797" s="85"/>
      <c r="CD797" s="85"/>
      <c r="CE797" s="85"/>
      <c r="CF797" s="85"/>
      <c r="CG797" s="85"/>
      <c r="CH797" s="85"/>
      <c r="CI797" s="85"/>
      <c r="CJ797" s="85"/>
      <c r="CK797" s="85"/>
      <c r="CL797" s="85"/>
      <c r="CM797" s="85"/>
      <c r="CN797" s="85"/>
      <c r="CO797" s="85"/>
      <c r="CP797" s="85"/>
      <c r="CQ797" s="85"/>
      <c r="CR797" s="85"/>
    </row>
    <row r="798" spans="59:96">
      <c r="BG798" s="85"/>
      <c r="BH798" s="85"/>
      <c r="BI798" s="85"/>
      <c r="BJ798" s="85"/>
      <c r="BK798" s="85"/>
      <c r="BL798" s="85"/>
      <c r="BM798" s="85"/>
      <c r="BN798" s="85"/>
      <c r="BO798" s="85"/>
      <c r="BP798" s="85"/>
      <c r="BQ798" s="85"/>
      <c r="BR798" s="85"/>
      <c r="BS798" s="85"/>
      <c r="BT798" s="85"/>
      <c r="BU798" s="85"/>
      <c r="BV798" s="85"/>
      <c r="BW798" s="85"/>
      <c r="BX798" s="85"/>
      <c r="BY798" s="85"/>
      <c r="BZ798" s="85"/>
      <c r="CA798" s="85"/>
      <c r="CB798" s="85"/>
      <c r="CC798" s="85"/>
      <c r="CD798" s="85"/>
      <c r="CE798" s="85"/>
      <c r="CF798" s="85"/>
      <c r="CG798" s="85"/>
      <c r="CH798" s="85"/>
      <c r="CI798" s="85"/>
      <c r="CJ798" s="85"/>
      <c r="CK798" s="85"/>
      <c r="CL798" s="85"/>
      <c r="CM798" s="85"/>
      <c r="CN798" s="85"/>
      <c r="CO798" s="85"/>
      <c r="CP798" s="85"/>
      <c r="CQ798" s="85"/>
      <c r="CR798" s="85"/>
    </row>
    <row r="799" spans="59:96">
      <c r="BG799" s="85"/>
      <c r="BH799" s="85"/>
      <c r="BI799" s="85"/>
      <c r="BJ799" s="85"/>
      <c r="BK799" s="85"/>
      <c r="BL799" s="85"/>
      <c r="BM799" s="85"/>
      <c r="BN799" s="85"/>
      <c r="BO799" s="85"/>
      <c r="BP799" s="85"/>
      <c r="BQ799" s="85"/>
      <c r="BR799" s="85"/>
      <c r="BS799" s="85"/>
      <c r="BT799" s="85"/>
      <c r="BU799" s="85"/>
      <c r="BV799" s="85"/>
      <c r="BW799" s="85"/>
      <c r="BX799" s="85"/>
      <c r="BY799" s="85"/>
      <c r="BZ799" s="85"/>
      <c r="CA799" s="85"/>
      <c r="CB799" s="85"/>
      <c r="CC799" s="85"/>
      <c r="CD799" s="85"/>
      <c r="CE799" s="85"/>
      <c r="CF799" s="85"/>
      <c r="CG799" s="85"/>
      <c r="CH799" s="85"/>
      <c r="CI799" s="85"/>
      <c r="CJ799" s="85"/>
      <c r="CK799" s="85"/>
      <c r="CL799" s="85"/>
      <c r="CM799" s="85"/>
      <c r="CN799" s="85"/>
      <c r="CO799" s="85"/>
      <c r="CP799" s="85"/>
      <c r="CQ799" s="85"/>
      <c r="CR799" s="85"/>
    </row>
    <row r="800" spans="59:96">
      <c r="BG800" s="85"/>
      <c r="BH800" s="85"/>
      <c r="BI800" s="85"/>
      <c r="BJ800" s="85"/>
      <c r="BK800" s="85"/>
      <c r="BL800" s="85"/>
      <c r="BM800" s="85"/>
      <c r="BN800" s="85"/>
      <c r="BO800" s="85"/>
      <c r="BP800" s="85"/>
      <c r="BQ800" s="85"/>
      <c r="BR800" s="85"/>
      <c r="BS800" s="85"/>
      <c r="BT800" s="85"/>
      <c r="BU800" s="85"/>
      <c r="BV800" s="85"/>
      <c r="BW800" s="85"/>
      <c r="BX800" s="85"/>
      <c r="BY800" s="85"/>
      <c r="BZ800" s="85"/>
      <c r="CA800" s="85"/>
      <c r="CB800" s="85"/>
      <c r="CC800" s="85"/>
      <c r="CD800" s="85"/>
      <c r="CE800" s="85"/>
      <c r="CF800" s="85"/>
      <c r="CG800" s="85"/>
      <c r="CH800" s="85"/>
      <c r="CI800" s="85"/>
      <c r="CJ800" s="85"/>
      <c r="CK800" s="85"/>
      <c r="CL800" s="85"/>
      <c r="CM800" s="85"/>
      <c r="CN800" s="85"/>
      <c r="CO800" s="85"/>
      <c r="CP800" s="85"/>
      <c r="CQ800" s="85"/>
      <c r="CR800" s="85"/>
    </row>
    <row r="801" spans="59:96">
      <c r="BG801" s="85"/>
      <c r="BH801" s="85"/>
      <c r="BI801" s="85"/>
      <c r="BJ801" s="85"/>
      <c r="BK801" s="85"/>
      <c r="BL801" s="85"/>
      <c r="BM801" s="85"/>
      <c r="BN801" s="85"/>
      <c r="BO801" s="85"/>
      <c r="BP801" s="85"/>
      <c r="BQ801" s="85"/>
      <c r="BR801" s="85"/>
      <c r="BS801" s="85"/>
      <c r="BT801" s="85"/>
      <c r="BU801" s="85"/>
      <c r="BV801" s="85"/>
      <c r="BW801" s="85"/>
      <c r="BX801" s="85"/>
      <c r="BY801" s="85"/>
      <c r="BZ801" s="85"/>
      <c r="CA801" s="85"/>
      <c r="CB801" s="85"/>
      <c r="CC801" s="85"/>
      <c r="CD801" s="85"/>
      <c r="CE801" s="85"/>
      <c r="CF801" s="85"/>
      <c r="CG801" s="85"/>
      <c r="CH801" s="85"/>
      <c r="CI801" s="85"/>
      <c r="CJ801" s="85"/>
      <c r="CK801" s="85"/>
      <c r="CL801" s="85"/>
      <c r="CM801" s="85"/>
      <c r="CN801" s="85"/>
      <c r="CO801" s="85"/>
      <c r="CP801" s="85"/>
      <c r="CQ801" s="85"/>
      <c r="CR801" s="85"/>
    </row>
    <row r="802" spans="59:96">
      <c r="BG802" s="85"/>
      <c r="BH802" s="85"/>
      <c r="BI802" s="85"/>
      <c r="BJ802" s="85"/>
      <c r="BK802" s="85"/>
      <c r="BL802" s="85"/>
      <c r="BM802" s="85"/>
      <c r="BN802" s="85"/>
      <c r="BO802" s="85"/>
      <c r="BP802" s="85"/>
      <c r="BQ802" s="85"/>
      <c r="BR802" s="85"/>
      <c r="BS802" s="85"/>
      <c r="BT802" s="85"/>
      <c r="BU802" s="85"/>
      <c r="BV802" s="85"/>
      <c r="BW802" s="85"/>
      <c r="BX802" s="85"/>
      <c r="BY802" s="85"/>
      <c r="BZ802" s="85"/>
      <c r="CA802" s="85"/>
      <c r="CB802" s="85"/>
      <c r="CC802" s="85"/>
      <c r="CD802" s="85"/>
      <c r="CE802" s="85"/>
      <c r="CF802" s="85"/>
      <c r="CG802" s="85"/>
      <c r="CH802" s="85"/>
      <c r="CI802" s="85"/>
      <c r="CJ802" s="85"/>
      <c r="CK802" s="85"/>
      <c r="CL802" s="85"/>
      <c r="CM802" s="85"/>
      <c r="CN802" s="85"/>
      <c r="CO802" s="85"/>
      <c r="CP802" s="85"/>
      <c r="CQ802" s="85"/>
      <c r="CR802" s="85"/>
    </row>
    <row r="803" spans="59:96">
      <c r="BG803" s="85"/>
      <c r="BH803" s="85"/>
      <c r="BI803" s="85"/>
      <c r="BJ803" s="85"/>
      <c r="BK803" s="85"/>
      <c r="BL803" s="85"/>
      <c r="BM803" s="85"/>
      <c r="BN803" s="85"/>
      <c r="BO803" s="85"/>
      <c r="BP803" s="85"/>
      <c r="BQ803" s="85"/>
      <c r="BR803" s="85"/>
      <c r="BS803" s="85"/>
      <c r="BT803" s="85"/>
      <c r="BU803" s="85"/>
      <c r="BV803" s="85"/>
      <c r="BW803" s="85"/>
      <c r="BX803" s="85"/>
      <c r="BY803" s="85"/>
      <c r="BZ803" s="85"/>
      <c r="CA803" s="85"/>
      <c r="CB803" s="85"/>
      <c r="CC803" s="85"/>
      <c r="CD803" s="85"/>
      <c r="CE803" s="85"/>
      <c r="CF803" s="85"/>
      <c r="CG803" s="85"/>
      <c r="CH803" s="85"/>
      <c r="CI803" s="85"/>
      <c r="CJ803" s="85"/>
      <c r="CK803" s="85"/>
      <c r="CL803" s="85"/>
      <c r="CM803" s="85"/>
      <c r="CN803" s="85"/>
      <c r="CO803" s="85"/>
      <c r="CP803" s="85"/>
      <c r="CQ803" s="85"/>
      <c r="CR803" s="85"/>
    </row>
    <row r="804" spans="59:96">
      <c r="BG804" s="85"/>
      <c r="BH804" s="85"/>
      <c r="BI804" s="85"/>
      <c r="BJ804" s="85"/>
      <c r="BK804" s="85"/>
      <c r="BL804" s="85"/>
      <c r="BM804" s="85"/>
      <c r="BN804" s="85"/>
      <c r="BO804" s="85"/>
      <c r="BP804" s="85"/>
      <c r="BQ804" s="85"/>
      <c r="BR804" s="85"/>
      <c r="BS804" s="85"/>
      <c r="BT804" s="85"/>
      <c r="BU804" s="85"/>
      <c r="BV804" s="85"/>
      <c r="BW804" s="85"/>
      <c r="BX804" s="85"/>
      <c r="BY804" s="85"/>
      <c r="BZ804" s="85"/>
      <c r="CA804" s="85"/>
      <c r="CB804" s="85"/>
      <c r="CC804" s="85"/>
      <c r="CD804" s="85"/>
      <c r="CE804" s="85"/>
      <c r="CF804" s="85"/>
      <c r="CG804" s="85"/>
      <c r="CH804" s="85"/>
      <c r="CI804" s="85"/>
      <c r="CJ804" s="85"/>
      <c r="CK804" s="85"/>
      <c r="CL804" s="85"/>
      <c r="CM804" s="85"/>
      <c r="CN804" s="85"/>
      <c r="CO804" s="85"/>
      <c r="CP804" s="85"/>
      <c r="CQ804" s="85"/>
      <c r="CR804" s="85"/>
    </row>
    <row r="805" spans="59:96">
      <c r="BG805" s="85"/>
      <c r="BH805" s="85"/>
      <c r="BI805" s="85"/>
      <c r="BJ805" s="85"/>
      <c r="BK805" s="85"/>
      <c r="BL805" s="85"/>
      <c r="BM805" s="85"/>
      <c r="BN805" s="85"/>
      <c r="BO805" s="85"/>
      <c r="BP805" s="85"/>
      <c r="BQ805" s="85"/>
      <c r="BR805" s="85"/>
      <c r="BS805" s="85"/>
      <c r="BT805" s="85"/>
      <c r="BU805" s="85"/>
      <c r="BV805" s="85"/>
      <c r="BW805" s="85"/>
      <c r="BX805" s="85"/>
      <c r="BY805" s="85"/>
      <c r="BZ805" s="85"/>
      <c r="CA805" s="85"/>
      <c r="CB805" s="85"/>
      <c r="CC805" s="85"/>
      <c r="CD805" s="85"/>
      <c r="CE805" s="85"/>
      <c r="CF805" s="85"/>
      <c r="CG805" s="85"/>
      <c r="CH805" s="85"/>
      <c r="CI805" s="85"/>
      <c r="CJ805" s="85"/>
      <c r="CK805" s="85"/>
      <c r="CL805" s="85"/>
      <c r="CM805" s="85"/>
      <c r="CN805" s="85"/>
      <c r="CO805" s="85"/>
      <c r="CP805" s="85"/>
      <c r="CQ805" s="85"/>
      <c r="CR805" s="85"/>
    </row>
    <row r="806" spans="59:96">
      <c r="BG806" s="85"/>
      <c r="BH806" s="85"/>
      <c r="BI806" s="85"/>
      <c r="BJ806" s="85"/>
      <c r="BK806" s="85"/>
      <c r="BL806" s="85"/>
      <c r="BM806" s="85"/>
      <c r="BN806" s="85"/>
      <c r="BO806" s="85"/>
      <c r="BP806" s="85"/>
      <c r="BQ806" s="85"/>
      <c r="BR806" s="85"/>
      <c r="BS806" s="85"/>
      <c r="BT806" s="85"/>
      <c r="BU806" s="85"/>
      <c r="BV806" s="85"/>
      <c r="BW806" s="85"/>
      <c r="BX806" s="85"/>
      <c r="BY806" s="85"/>
      <c r="BZ806" s="85"/>
      <c r="CA806" s="85"/>
      <c r="CB806" s="85"/>
      <c r="CC806" s="85"/>
      <c r="CD806" s="85"/>
      <c r="CE806" s="85"/>
      <c r="CF806" s="85"/>
      <c r="CG806" s="85"/>
      <c r="CH806" s="85"/>
      <c r="CI806" s="85"/>
      <c r="CJ806" s="85"/>
      <c r="CK806" s="85"/>
      <c r="CL806" s="85"/>
      <c r="CM806" s="85"/>
      <c r="CN806" s="85"/>
      <c r="CO806" s="85"/>
      <c r="CP806" s="85"/>
      <c r="CQ806" s="85"/>
      <c r="CR806" s="85"/>
    </row>
    <row r="807" spans="59:96">
      <c r="BG807" s="85"/>
      <c r="BH807" s="85"/>
      <c r="BI807" s="85"/>
      <c r="BJ807" s="85"/>
      <c r="BK807" s="85"/>
      <c r="BL807" s="85"/>
      <c r="BM807" s="85"/>
      <c r="BN807" s="85"/>
      <c r="BO807" s="85"/>
      <c r="BP807" s="85"/>
      <c r="BQ807" s="85"/>
      <c r="BR807" s="85"/>
      <c r="BS807" s="85"/>
      <c r="BT807" s="85"/>
      <c r="BU807" s="85"/>
      <c r="BV807" s="85"/>
      <c r="BW807" s="85"/>
      <c r="BX807" s="85"/>
      <c r="BY807" s="85"/>
      <c r="BZ807" s="85"/>
      <c r="CA807" s="85"/>
      <c r="CB807" s="85"/>
      <c r="CC807" s="85"/>
      <c r="CD807" s="85"/>
      <c r="CE807" s="85"/>
      <c r="CF807" s="85"/>
      <c r="CG807" s="85"/>
      <c r="CH807" s="85"/>
      <c r="CI807" s="85"/>
      <c r="CJ807" s="85"/>
      <c r="CK807" s="85"/>
      <c r="CL807" s="85"/>
      <c r="CM807" s="85"/>
      <c r="CN807" s="85"/>
      <c r="CO807" s="85"/>
      <c r="CP807" s="85"/>
      <c r="CQ807" s="85"/>
      <c r="CR807" s="85"/>
    </row>
    <row r="808" spans="59:96">
      <c r="BG808" s="85"/>
      <c r="BH808" s="85"/>
      <c r="BI808" s="85"/>
      <c r="BJ808" s="85"/>
      <c r="BK808" s="85"/>
      <c r="BL808" s="85"/>
      <c r="BM808" s="85"/>
      <c r="BN808" s="85"/>
      <c r="BO808" s="85"/>
      <c r="BP808" s="85"/>
      <c r="BQ808" s="85"/>
      <c r="BR808" s="85"/>
      <c r="BS808" s="85"/>
      <c r="BT808" s="85"/>
      <c r="BU808" s="85"/>
      <c r="BV808" s="85"/>
      <c r="BW808" s="85"/>
      <c r="BX808" s="85"/>
      <c r="BY808" s="85"/>
      <c r="BZ808" s="85"/>
      <c r="CA808" s="85"/>
      <c r="CB808" s="85"/>
      <c r="CC808" s="85"/>
      <c r="CD808" s="85"/>
      <c r="CE808" s="85"/>
      <c r="CF808" s="85"/>
      <c r="CG808" s="85"/>
      <c r="CH808" s="85"/>
      <c r="CI808" s="85"/>
      <c r="CJ808" s="85"/>
      <c r="CK808" s="85"/>
      <c r="CL808" s="85"/>
      <c r="CM808" s="85"/>
      <c r="CN808" s="85"/>
      <c r="CO808" s="85"/>
      <c r="CP808" s="85"/>
      <c r="CQ808" s="85"/>
      <c r="CR808" s="85"/>
    </row>
    <row r="809" spans="59:96">
      <c r="BG809" s="85"/>
      <c r="BH809" s="85"/>
      <c r="BI809" s="85"/>
      <c r="BJ809" s="85"/>
      <c r="BK809" s="85"/>
      <c r="BL809" s="85"/>
      <c r="BM809" s="85"/>
      <c r="BN809" s="85"/>
      <c r="BO809" s="85"/>
      <c r="BP809" s="85"/>
      <c r="BQ809" s="85"/>
      <c r="BR809" s="85"/>
      <c r="BS809" s="85"/>
      <c r="BT809" s="85"/>
      <c r="BU809" s="85"/>
      <c r="BV809" s="85"/>
      <c r="BW809" s="85"/>
      <c r="BX809" s="85"/>
      <c r="BY809" s="85"/>
      <c r="BZ809" s="85"/>
      <c r="CA809" s="85"/>
      <c r="CB809" s="85"/>
      <c r="CC809" s="85"/>
      <c r="CD809" s="85"/>
      <c r="CE809" s="85"/>
      <c r="CF809" s="85"/>
      <c r="CG809" s="85"/>
      <c r="CH809" s="85"/>
      <c r="CI809" s="85"/>
      <c r="CJ809" s="85"/>
      <c r="CK809" s="85"/>
      <c r="CL809" s="85"/>
      <c r="CM809" s="85"/>
      <c r="CN809" s="85"/>
      <c r="CO809" s="85"/>
      <c r="CP809" s="85"/>
      <c r="CQ809" s="85"/>
      <c r="CR809" s="85"/>
    </row>
    <row r="810" spans="59:96">
      <c r="BG810" s="85"/>
      <c r="BH810" s="85"/>
      <c r="BI810" s="85"/>
      <c r="BJ810" s="85"/>
      <c r="BK810" s="85"/>
      <c r="BL810" s="85"/>
      <c r="BM810" s="85"/>
      <c r="BN810" s="85"/>
      <c r="BO810" s="85"/>
      <c r="BP810" s="85"/>
      <c r="BQ810" s="85"/>
      <c r="BR810" s="85"/>
      <c r="BS810" s="85"/>
      <c r="BT810" s="85"/>
      <c r="BU810" s="85"/>
      <c r="BV810" s="85"/>
      <c r="BW810" s="85"/>
      <c r="BX810" s="85"/>
      <c r="BY810" s="85"/>
      <c r="BZ810" s="85"/>
      <c r="CA810" s="85"/>
      <c r="CB810" s="85"/>
      <c r="CC810" s="85"/>
      <c r="CD810" s="85"/>
      <c r="CE810" s="85"/>
      <c r="CF810" s="85"/>
      <c r="CG810" s="85"/>
      <c r="CH810" s="85"/>
      <c r="CI810" s="85"/>
      <c r="CJ810" s="85"/>
      <c r="CK810" s="85"/>
      <c r="CL810" s="85"/>
      <c r="CM810" s="85"/>
      <c r="CN810" s="85"/>
      <c r="CO810" s="85"/>
      <c r="CP810" s="85"/>
      <c r="CQ810" s="85"/>
      <c r="CR810" s="85"/>
    </row>
    <row r="811" spans="59:96">
      <c r="BG811" s="85"/>
      <c r="BH811" s="85"/>
      <c r="BI811" s="85"/>
      <c r="BJ811" s="85"/>
      <c r="BK811" s="85"/>
      <c r="BL811" s="85"/>
      <c r="BM811" s="85"/>
      <c r="BN811" s="85"/>
      <c r="BO811" s="85"/>
      <c r="BP811" s="85"/>
      <c r="BQ811" s="85"/>
      <c r="BR811" s="85"/>
      <c r="BS811" s="85"/>
      <c r="BT811" s="85"/>
      <c r="BU811" s="85"/>
      <c r="BV811" s="85"/>
      <c r="BW811" s="85"/>
      <c r="BX811" s="85"/>
      <c r="BY811" s="85"/>
      <c r="BZ811" s="85"/>
      <c r="CA811" s="85"/>
      <c r="CB811" s="85"/>
      <c r="CC811" s="85"/>
      <c r="CD811" s="85"/>
      <c r="CE811" s="85"/>
      <c r="CF811" s="85"/>
      <c r="CG811" s="85"/>
      <c r="CH811" s="85"/>
      <c r="CI811" s="85"/>
      <c r="CJ811" s="85"/>
      <c r="CK811" s="85"/>
      <c r="CL811" s="85"/>
      <c r="CM811" s="85"/>
      <c r="CN811" s="85"/>
      <c r="CO811" s="85"/>
      <c r="CP811" s="85"/>
      <c r="CQ811" s="85"/>
      <c r="CR811" s="85"/>
    </row>
    <row r="812" spans="59:96">
      <c r="BG812" s="85"/>
      <c r="BH812" s="85"/>
      <c r="BI812" s="85"/>
      <c r="BJ812" s="85"/>
      <c r="BK812" s="85"/>
      <c r="BL812" s="85"/>
      <c r="BM812" s="85"/>
      <c r="BN812" s="85"/>
      <c r="BO812" s="85"/>
      <c r="BP812" s="85"/>
      <c r="BQ812" s="85"/>
      <c r="BR812" s="85"/>
      <c r="BS812" s="85"/>
      <c r="BT812" s="85"/>
      <c r="BU812" s="85"/>
      <c r="BV812" s="85"/>
      <c r="BW812" s="85"/>
      <c r="BX812" s="85"/>
      <c r="BY812" s="85"/>
      <c r="BZ812" s="85"/>
      <c r="CA812" s="85"/>
      <c r="CB812" s="85"/>
      <c r="CC812" s="85"/>
      <c r="CD812" s="85"/>
      <c r="CE812" s="85"/>
      <c r="CF812" s="85"/>
      <c r="CG812" s="85"/>
      <c r="CH812" s="85"/>
      <c r="CI812" s="85"/>
      <c r="CJ812" s="85"/>
      <c r="CK812" s="85"/>
      <c r="CL812" s="85"/>
      <c r="CM812" s="85"/>
      <c r="CN812" s="85"/>
      <c r="CO812" s="85"/>
      <c r="CP812" s="85"/>
      <c r="CQ812" s="85"/>
      <c r="CR812" s="85"/>
    </row>
    <row r="813" spans="59:96">
      <c r="BG813" s="85"/>
      <c r="BH813" s="85"/>
      <c r="BI813" s="85"/>
      <c r="BJ813" s="85"/>
      <c r="BK813" s="85"/>
      <c r="BL813" s="85"/>
      <c r="BM813" s="85"/>
      <c r="BN813" s="85"/>
      <c r="BO813" s="85"/>
      <c r="BP813" s="85"/>
      <c r="BQ813" s="85"/>
      <c r="BR813" s="85"/>
      <c r="BS813" s="85"/>
      <c r="BT813" s="85"/>
      <c r="BU813" s="85"/>
      <c r="BV813" s="85"/>
      <c r="BW813" s="85"/>
      <c r="BX813" s="85"/>
      <c r="BY813" s="85"/>
      <c r="BZ813" s="85"/>
      <c r="CA813" s="85"/>
      <c r="CB813" s="85"/>
      <c r="CC813" s="85"/>
      <c r="CD813" s="85"/>
      <c r="CE813" s="85"/>
      <c r="CF813" s="85"/>
      <c r="CG813" s="85"/>
      <c r="CH813" s="85"/>
      <c r="CI813" s="85"/>
      <c r="CJ813" s="85"/>
      <c r="CK813" s="85"/>
      <c r="CL813" s="85"/>
      <c r="CM813" s="85"/>
      <c r="CN813" s="85"/>
      <c r="CO813" s="85"/>
      <c r="CP813" s="85"/>
      <c r="CQ813" s="85"/>
      <c r="CR813" s="85"/>
    </row>
    <row r="814" spans="59:96">
      <c r="BG814" s="85"/>
      <c r="BH814" s="85"/>
      <c r="BI814" s="85"/>
      <c r="BJ814" s="85"/>
      <c r="BK814" s="85"/>
      <c r="BL814" s="85"/>
      <c r="BM814" s="85"/>
      <c r="BN814" s="85"/>
      <c r="BO814" s="85"/>
      <c r="BP814" s="85"/>
      <c r="BQ814" s="85"/>
      <c r="BR814" s="85"/>
      <c r="BS814" s="85"/>
      <c r="BT814" s="85"/>
      <c r="BU814" s="85"/>
      <c r="BV814" s="85"/>
      <c r="BW814" s="85"/>
      <c r="BX814" s="85"/>
      <c r="BY814" s="85"/>
      <c r="BZ814" s="85"/>
      <c r="CA814" s="85"/>
      <c r="CB814" s="85"/>
      <c r="CC814" s="85"/>
      <c r="CD814" s="85"/>
      <c r="CE814" s="85"/>
      <c r="CF814" s="85"/>
      <c r="CG814" s="85"/>
      <c r="CH814" s="85"/>
      <c r="CI814" s="85"/>
      <c r="CJ814" s="85"/>
      <c r="CK814" s="85"/>
      <c r="CL814" s="85"/>
      <c r="CM814" s="85"/>
      <c r="CN814" s="85"/>
      <c r="CO814" s="85"/>
      <c r="CP814" s="85"/>
      <c r="CQ814" s="85"/>
      <c r="CR814" s="85"/>
    </row>
    <row r="815" spans="59:96">
      <c r="BG815" s="85"/>
      <c r="BH815" s="85"/>
      <c r="BI815" s="85"/>
      <c r="BJ815" s="85"/>
      <c r="BK815" s="85"/>
      <c r="BL815" s="85"/>
      <c r="BM815" s="85"/>
      <c r="BN815" s="85"/>
      <c r="BO815" s="85"/>
      <c r="BP815" s="85"/>
      <c r="BQ815" s="85"/>
      <c r="BR815" s="85"/>
      <c r="BS815" s="85"/>
      <c r="BT815" s="85"/>
      <c r="BU815" s="85"/>
      <c r="BV815" s="85"/>
      <c r="BW815" s="85"/>
      <c r="BX815" s="85"/>
      <c r="BY815" s="85"/>
      <c r="BZ815" s="85"/>
      <c r="CA815" s="85"/>
      <c r="CB815" s="85"/>
      <c r="CC815" s="85"/>
      <c r="CD815" s="85"/>
      <c r="CE815" s="85"/>
      <c r="CF815" s="85"/>
      <c r="CG815" s="85"/>
      <c r="CH815" s="85"/>
      <c r="CI815" s="85"/>
      <c r="CJ815" s="85"/>
      <c r="CK815" s="85"/>
      <c r="CL815" s="85"/>
      <c r="CM815" s="85"/>
      <c r="CN815" s="85"/>
      <c r="CO815" s="85"/>
      <c r="CP815" s="85"/>
      <c r="CQ815" s="85"/>
      <c r="CR815" s="85"/>
    </row>
    <row r="816" spans="59:96">
      <c r="BG816" s="85"/>
      <c r="BH816" s="85"/>
      <c r="BI816" s="85"/>
      <c r="BJ816" s="85"/>
      <c r="BK816" s="85"/>
      <c r="BL816" s="85"/>
      <c r="BM816" s="85"/>
      <c r="BN816" s="85"/>
      <c r="BO816" s="85"/>
      <c r="BP816" s="85"/>
      <c r="BQ816" s="85"/>
      <c r="BR816" s="85"/>
      <c r="BS816" s="85"/>
      <c r="BT816" s="85"/>
      <c r="BU816" s="85"/>
      <c r="BV816" s="85"/>
      <c r="BW816" s="85"/>
      <c r="BX816" s="85"/>
      <c r="BY816" s="85"/>
      <c r="BZ816" s="85"/>
      <c r="CA816" s="85"/>
      <c r="CB816" s="85"/>
      <c r="CC816" s="85"/>
      <c r="CD816" s="85"/>
      <c r="CE816" s="85"/>
      <c r="CF816" s="85"/>
      <c r="CG816" s="85"/>
      <c r="CH816" s="85"/>
      <c r="CI816" s="85"/>
      <c r="CJ816" s="85"/>
      <c r="CK816" s="85"/>
      <c r="CL816" s="85"/>
      <c r="CM816" s="85"/>
      <c r="CN816" s="85"/>
      <c r="CO816" s="85"/>
      <c r="CP816" s="85"/>
      <c r="CQ816" s="85"/>
      <c r="CR816" s="85"/>
    </row>
    <row r="817" spans="59:96">
      <c r="BG817" s="85"/>
      <c r="BH817" s="85"/>
      <c r="BI817" s="85"/>
      <c r="BJ817" s="85"/>
      <c r="BK817" s="85"/>
      <c r="BL817" s="85"/>
      <c r="BM817" s="85"/>
      <c r="BN817" s="85"/>
      <c r="BO817" s="85"/>
      <c r="BP817" s="85"/>
      <c r="BQ817" s="85"/>
      <c r="BR817" s="85"/>
      <c r="BS817" s="85"/>
      <c r="BT817" s="85"/>
      <c r="BU817" s="85"/>
      <c r="BV817" s="85"/>
      <c r="BW817" s="85"/>
      <c r="BX817" s="85"/>
      <c r="BY817" s="85"/>
      <c r="BZ817" s="85"/>
      <c r="CA817" s="85"/>
      <c r="CB817" s="85"/>
      <c r="CC817" s="85"/>
      <c r="CD817" s="85"/>
      <c r="CE817" s="85"/>
      <c r="CF817" s="85"/>
      <c r="CG817" s="85"/>
      <c r="CH817" s="85"/>
      <c r="CI817" s="85"/>
      <c r="CJ817" s="85"/>
      <c r="CK817" s="85"/>
      <c r="CL817" s="85"/>
      <c r="CM817" s="85"/>
      <c r="CN817" s="85"/>
      <c r="CO817" s="85"/>
      <c r="CP817" s="85"/>
      <c r="CQ817" s="85"/>
      <c r="CR817" s="85"/>
    </row>
    <row r="818" spans="59:96">
      <c r="BG818" s="85"/>
      <c r="BH818" s="85"/>
      <c r="BI818" s="85"/>
      <c r="BJ818" s="85"/>
      <c r="BK818" s="85"/>
      <c r="BL818" s="85"/>
      <c r="BM818" s="85"/>
      <c r="BN818" s="85"/>
      <c r="BO818" s="85"/>
      <c r="BP818" s="85"/>
      <c r="BQ818" s="85"/>
      <c r="BR818" s="85"/>
      <c r="BS818" s="85"/>
      <c r="BT818" s="85"/>
      <c r="BU818" s="85"/>
      <c r="BV818" s="85"/>
      <c r="BW818" s="85"/>
      <c r="BX818" s="85"/>
      <c r="BY818" s="85"/>
      <c r="BZ818" s="85"/>
      <c r="CA818" s="85"/>
      <c r="CB818" s="85"/>
      <c r="CC818" s="85"/>
      <c r="CD818" s="85"/>
      <c r="CE818" s="85"/>
      <c r="CF818" s="85"/>
      <c r="CG818" s="85"/>
      <c r="CH818" s="85"/>
      <c r="CI818" s="85"/>
      <c r="CJ818" s="85"/>
      <c r="CK818" s="85"/>
      <c r="CL818" s="85"/>
      <c r="CM818" s="85"/>
      <c r="CN818" s="85"/>
      <c r="CO818" s="85"/>
      <c r="CP818" s="85"/>
      <c r="CQ818" s="85"/>
      <c r="CR818" s="85"/>
    </row>
    <row r="819" spans="59:96">
      <c r="BG819" s="85"/>
      <c r="BH819" s="85"/>
      <c r="BI819" s="85"/>
      <c r="BJ819" s="85"/>
      <c r="BK819" s="85"/>
      <c r="BL819" s="85"/>
      <c r="BM819" s="85"/>
      <c r="BN819" s="85"/>
      <c r="BO819" s="85"/>
      <c r="BP819" s="85"/>
      <c r="BQ819" s="85"/>
      <c r="BR819" s="85"/>
      <c r="BS819" s="85"/>
      <c r="BT819" s="85"/>
      <c r="BU819" s="85"/>
      <c r="BV819" s="85"/>
      <c r="BW819" s="85"/>
      <c r="BX819" s="85"/>
      <c r="BY819" s="85"/>
      <c r="BZ819" s="85"/>
      <c r="CA819" s="85"/>
      <c r="CB819" s="85"/>
      <c r="CC819" s="85"/>
      <c r="CD819" s="85"/>
      <c r="CE819" s="85"/>
      <c r="CF819" s="85"/>
      <c r="CG819" s="85"/>
      <c r="CH819" s="85"/>
      <c r="CI819" s="85"/>
      <c r="CJ819" s="85"/>
      <c r="CK819" s="85"/>
      <c r="CL819" s="85"/>
      <c r="CM819" s="85"/>
      <c r="CN819" s="85"/>
      <c r="CO819" s="85"/>
      <c r="CP819" s="85"/>
      <c r="CQ819" s="85"/>
      <c r="CR819" s="85"/>
    </row>
    <row r="820" spans="59:96">
      <c r="BG820" s="85"/>
      <c r="BH820" s="85"/>
      <c r="BI820" s="85"/>
      <c r="BJ820" s="85"/>
      <c r="BK820" s="85"/>
      <c r="BL820" s="85"/>
      <c r="BM820" s="85"/>
      <c r="BN820" s="85"/>
      <c r="BO820" s="85"/>
      <c r="BP820" s="85"/>
      <c r="BQ820" s="85"/>
      <c r="BR820" s="85"/>
      <c r="BS820" s="85"/>
      <c r="BT820" s="85"/>
      <c r="BU820" s="85"/>
      <c r="BV820" s="85"/>
      <c r="BW820" s="85"/>
      <c r="BX820" s="85"/>
      <c r="BY820" s="85"/>
      <c r="BZ820" s="85"/>
      <c r="CA820" s="85"/>
      <c r="CB820" s="85"/>
      <c r="CC820" s="85"/>
      <c r="CD820" s="85"/>
      <c r="CE820" s="85"/>
      <c r="CF820" s="85"/>
      <c r="CG820" s="85"/>
      <c r="CH820" s="85"/>
      <c r="CI820" s="85"/>
      <c r="CJ820" s="85"/>
      <c r="CK820" s="85"/>
      <c r="CL820" s="85"/>
      <c r="CM820" s="85"/>
      <c r="CN820" s="85"/>
      <c r="CO820" s="85"/>
      <c r="CP820" s="85"/>
      <c r="CQ820" s="85"/>
      <c r="CR820" s="85"/>
    </row>
    <row r="821" spans="59:96">
      <c r="BG821" s="85"/>
      <c r="BH821" s="85"/>
      <c r="BI821" s="85"/>
      <c r="BJ821" s="85"/>
      <c r="BK821" s="85"/>
      <c r="BL821" s="85"/>
      <c r="BM821" s="85"/>
      <c r="BN821" s="85"/>
      <c r="BO821" s="85"/>
      <c r="BP821" s="85"/>
      <c r="BQ821" s="85"/>
      <c r="BR821" s="85"/>
      <c r="BS821" s="85"/>
      <c r="BT821" s="85"/>
      <c r="BU821" s="85"/>
      <c r="BV821" s="85"/>
      <c r="BW821" s="85"/>
      <c r="BX821" s="85"/>
      <c r="BY821" s="85"/>
      <c r="BZ821" s="85"/>
      <c r="CA821" s="85"/>
      <c r="CB821" s="85"/>
      <c r="CC821" s="85"/>
      <c r="CD821" s="85"/>
      <c r="CE821" s="85"/>
      <c r="CF821" s="85"/>
      <c r="CG821" s="85"/>
      <c r="CH821" s="85"/>
      <c r="CI821" s="85"/>
      <c r="CJ821" s="85"/>
      <c r="CK821" s="85"/>
      <c r="CL821" s="85"/>
      <c r="CM821" s="85"/>
      <c r="CN821" s="85"/>
      <c r="CO821" s="85"/>
      <c r="CP821" s="85"/>
      <c r="CQ821" s="85"/>
      <c r="CR821" s="85"/>
    </row>
    <row r="822" spans="59:96">
      <c r="BG822" s="85"/>
      <c r="BH822" s="85"/>
      <c r="BI822" s="85"/>
      <c r="BJ822" s="85"/>
      <c r="BK822" s="85"/>
      <c r="BL822" s="85"/>
      <c r="BM822" s="85"/>
      <c r="BN822" s="85"/>
      <c r="BO822" s="85"/>
      <c r="BP822" s="85"/>
      <c r="BQ822" s="85"/>
      <c r="BR822" s="85"/>
      <c r="BS822" s="85"/>
      <c r="BT822" s="85"/>
      <c r="BU822" s="85"/>
      <c r="BV822" s="85"/>
      <c r="BW822" s="85"/>
      <c r="BX822" s="85"/>
      <c r="BY822" s="85"/>
      <c r="BZ822" s="85"/>
      <c r="CA822" s="85"/>
      <c r="CB822" s="85"/>
      <c r="CC822" s="85"/>
      <c r="CD822" s="85"/>
      <c r="CE822" s="85"/>
      <c r="CF822" s="85"/>
      <c r="CG822" s="85"/>
      <c r="CH822" s="85"/>
      <c r="CI822" s="85"/>
      <c r="CJ822" s="85"/>
      <c r="CK822" s="85"/>
      <c r="CL822" s="85"/>
      <c r="CM822" s="85"/>
      <c r="CN822" s="85"/>
      <c r="CO822" s="85"/>
      <c r="CP822" s="85"/>
      <c r="CQ822" s="85"/>
      <c r="CR822" s="85"/>
    </row>
    <row r="823" spans="59:96">
      <c r="BG823" s="85"/>
      <c r="BH823" s="85"/>
      <c r="BI823" s="85"/>
      <c r="BJ823" s="85"/>
      <c r="BK823" s="85"/>
      <c r="BL823" s="85"/>
      <c r="BM823" s="85"/>
      <c r="BN823" s="85"/>
      <c r="BO823" s="85"/>
      <c r="BP823" s="85"/>
      <c r="BQ823" s="85"/>
      <c r="BR823" s="85"/>
      <c r="BS823" s="85"/>
      <c r="BT823" s="85"/>
      <c r="BU823" s="85"/>
      <c r="BV823" s="85"/>
      <c r="BW823" s="85"/>
      <c r="BX823" s="85"/>
      <c r="BY823" s="85"/>
      <c r="BZ823" s="85"/>
      <c r="CA823" s="85"/>
      <c r="CB823" s="85"/>
      <c r="CC823" s="85"/>
      <c r="CD823" s="85"/>
      <c r="CE823" s="85"/>
      <c r="CF823" s="85"/>
      <c r="CG823" s="85"/>
      <c r="CH823" s="85"/>
      <c r="CI823" s="85"/>
      <c r="CJ823" s="85"/>
      <c r="CK823" s="85"/>
      <c r="CL823" s="85"/>
      <c r="CM823" s="85"/>
      <c r="CN823" s="85"/>
      <c r="CO823" s="85"/>
      <c r="CP823" s="85"/>
      <c r="CQ823" s="85"/>
      <c r="CR823" s="85"/>
    </row>
    <row r="824" spans="59:96">
      <c r="BG824" s="85"/>
      <c r="BH824" s="85"/>
      <c r="BI824" s="85"/>
      <c r="BJ824" s="85"/>
      <c r="BK824" s="85"/>
      <c r="BL824" s="85"/>
      <c r="BM824" s="85"/>
      <c r="BN824" s="85"/>
      <c r="BO824" s="85"/>
      <c r="BP824" s="85"/>
      <c r="BQ824" s="85"/>
      <c r="BR824" s="85"/>
      <c r="BS824" s="85"/>
      <c r="BT824" s="85"/>
      <c r="BU824" s="85"/>
      <c r="BV824" s="85"/>
      <c r="BW824" s="85"/>
      <c r="BX824" s="85"/>
      <c r="BY824" s="85"/>
      <c r="BZ824" s="85"/>
      <c r="CA824" s="85"/>
      <c r="CB824" s="85"/>
      <c r="CC824" s="85"/>
      <c r="CD824" s="85"/>
      <c r="CE824" s="85"/>
      <c r="CF824" s="85"/>
      <c r="CG824" s="85"/>
      <c r="CH824" s="85"/>
      <c r="CI824" s="85"/>
      <c r="CJ824" s="85"/>
      <c r="CK824" s="85"/>
      <c r="CL824" s="85"/>
      <c r="CM824" s="85"/>
      <c r="CN824" s="85"/>
      <c r="CO824" s="85"/>
      <c r="CP824" s="85"/>
      <c r="CQ824" s="85"/>
      <c r="CR824" s="85"/>
    </row>
    <row r="825" spans="59:96">
      <c r="BG825" s="85"/>
      <c r="BH825" s="85"/>
      <c r="BI825" s="85"/>
      <c r="BJ825" s="85"/>
      <c r="BK825" s="85"/>
      <c r="BL825" s="85"/>
      <c r="BM825" s="85"/>
      <c r="BN825" s="85"/>
      <c r="BO825" s="85"/>
      <c r="BP825" s="85"/>
      <c r="BQ825" s="85"/>
      <c r="BR825" s="85"/>
      <c r="BS825" s="85"/>
      <c r="BT825" s="85"/>
      <c r="BU825" s="85"/>
      <c r="BV825" s="85"/>
      <c r="BW825" s="85"/>
      <c r="BX825" s="85"/>
      <c r="BY825" s="85"/>
      <c r="BZ825" s="85"/>
      <c r="CA825" s="85"/>
      <c r="CB825" s="85"/>
      <c r="CC825" s="85"/>
      <c r="CD825" s="85"/>
      <c r="CE825" s="85"/>
      <c r="CF825" s="85"/>
      <c r="CG825" s="85"/>
      <c r="CH825" s="85"/>
      <c r="CI825" s="85"/>
      <c r="CJ825" s="85"/>
      <c r="CK825" s="85"/>
      <c r="CL825" s="85"/>
      <c r="CM825" s="85"/>
      <c r="CN825" s="85"/>
      <c r="CO825" s="85"/>
      <c r="CP825" s="85"/>
      <c r="CQ825" s="85"/>
      <c r="CR825" s="85"/>
    </row>
    <row r="826" spans="59:96">
      <c r="BG826" s="85"/>
      <c r="BH826" s="85"/>
      <c r="BI826" s="85"/>
      <c r="BJ826" s="85"/>
      <c r="BK826" s="85"/>
      <c r="BL826" s="85"/>
      <c r="BM826" s="85"/>
      <c r="BN826" s="85"/>
      <c r="BO826" s="85"/>
      <c r="BP826" s="85"/>
      <c r="BQ826" s="85"/>
      <c r="BR826" s="85"/>
      <c r="BS826" s="85"/>
      <c r="BT826" s="85"/>
      <c r="BU826" s="85"/>
      <c r="BV826" s="85"/>
      <c r="BW826" s="85"/>
      <c r="BX826" s="85"/>
      <c r="BY826" s="85"/>
      <c r="BZ826" s="85"/>
      <c r="CA826" s="85"/>
      <c r="CB826" s="85"/>
      <c r="CC826" s="85"/>
      <c r="CD826" s="85"/>
      <c r="CE826" s="85"/>
      <c r="CF826" s="85"/>
      <c r="CG826" s="85"/>
      <c r="CH826" s="85"/>
      <c r="CI826" s="85"/>
      <c r="CJ826" s="85"/>
      <c r="CK826" s="85"/>
      <c r="CL826" s="85"/>
      <c r="CM826" s="85"/>
      <c r="CN826" s="85"/>
      <c r="CO826" s="85"/>
      <c r="CP826" s="85"/>
      <c r="CQ826" s="85"/>
      <c r="CR826" s="85"/>
    </row>
    <row r="827" spans="59:96">
      <c r="BG827" s="85"/>
      <c r="BH827" s="85"/>
      <c r="BI827" s="85"/>
      <c r="BJ827" s="85"/>
      <c r="BK827" s="85"/>
      <c r="BL827" s="85"/>
      <c r="BM827" s="85"/>
      <c r="BN827" s="85"/>
      <c r="BO827" s="85"/>
      <c r="BP827" s="85"/>
      <c r="BQ827" s="85"/>
      <c r="BR827" s="85"/>
      <c r="BS827" s="85"/>
      <c r="BT827" s="85"/>
      <c r="BU827" s="85"/>
      <c r="BV827" s="85"/>
      <c r="BW827" s="85"/>
      <c r="BX827" s="85"/>
      <c r="BY827" s="85"/>
      <c r="BZ827" s="85"/>
      <c r="CA827" s="85"/>
      <c r="CB827" s="85"/>
      <c r="CC827" s="85"/>
      <c r="CD827" s="85"/>
      <c r="CE827" s="85"/>
      <c r="CF827" s="85"/>
      <c r="CG827" s="85"/>
      <c r="CH827" s="85"/>
      <c r="CI827" s="85"/>
      <c r="CJ827" s="85"/>
      <c r="CK827" s="85"/>
      <c r="CL827" s="85"/>
      <c r="CM827" s="85"/>
      <c r="CN827" s="85"/>
      <c r="CO827" s="85"/>
      <c r="CP827" s="85"/>
      <c r="CQ827" s="85"/>
      <c r="CR827" s="85"/>
    </row>
    <row r="828" spans="59:96">
      <c r="BG828" s="85"/>
      <c r="BH828" s="85"/>
      <c r="BI828" s="85"/>
      <c r="BJ828" s="85"/>
      <c r="BK828" s="85"/>
      <c r="BL828" s="85"/>
      <c r="BM828" s="85"/>
      <c r="BN828" s="85"/>
      <c r="BO828" s="85"/>
      <c r="BP828" s="85"/>
      <c r="BQ828" s="85"/>
      <c r="BR828" s="85"/>
      <c r="BS828" s="85"/>
      <c r="BT828" s="85"/>
      <c r="BU828" s="85"/>
      <c r="BV828" s="85"/>
      <c r="BW828" s="85"/>
      <c r="BX828" s="85"/>
      <c r="BY828" s="85"/>
      <c r="BZ828" s="85"/>
      <c r="CA828" s="85"/>
      <c r="CB828" s="85"/>
      <c r="CC828" s="85"/>
      <c r="CD828" s="85"/>
      <c r="CE828" s="85"/>
      <c r="CF828" s="85"/>
      <c r="CG828" s="85"/>
      <c r="CH828" s="85"/>
      <c r="CI828" s="85"/>
      <c r="CJ828" s="85"/>
      <c r="CK828" s="85"/>
      <c r="CL828" s="85"/>
      <c r="CM828" s="85"/>
      <c r="CN828" s="85"/>
      <c r="CO828" s="85"/>
      <c r="CP828" s="85"/>
      <c r="CQ828" s="85"/>
      <c r="CR828" s="85"/>
    </row>
    <row r="829" spans="59:96">
      <c r="BG829" s="85"/>
      <c r="BH829" s="85"/>
      <c r="BI829" s="85"/>
      <c r="BJ829" s="85"/>
      <c r="BK829" s="85"/>
      <c r="BL829" s="85"/>
      <c r="BM829" s="85"/>
      <c r="BN829" s="85"/>
      <c r="BO829" s="85"/>
      <c r="BP829" s="85"/>
      <c r="BQ829" s="85"/>
      <c r="BR829" s="85"/>
      <c r="BS829" s="85"/>
      <c r="BT829" s="85"/>
      <c r="BU829" s="85"/>
      <c r="BV829" s="85"/>
      <c r="BW829" s="85"/>
      <c r="BX829" s="85"/>
      <c r="BY829" s="85"/>
      <c r="BZ829" s="85"/>
      <c r="CA829" s="85"/>
      <c r="CB829" s="85"/>
      <c r="CC829" s="85"/>
      <c r="CD829" s="85"/>
      <c r="CE829" s="85"/>
      <c r="CF829" s="85"/>
      <c r="CG829" s="85"/>
      <c r="CH829" s="85"/>
      <c r="CI829" s="85"/>
      <c r="CJ829" s="85"/>
      <c r="CK829" s="85"/>
      <c r="CL829" s="85"/>
      <c r="CM829" s="85"/>
      <c r="CN829" s="85"/>
      <c r="CO829" s="85"/>
      <c r="CP829" s="85"/>
      <c r="CQ829" s="85"/>
      <c r="CR829" s="85"/>
    </row>
    <row r="830" spans="59:96">
      <c r="BG830" s="85"/>
      <c r="BH830" s="85"/>
      <c r="BI830" s="85"/>
      <c r="BJ830" s="85"/>
      <c r="BK830" s="85"/>
      <c r="BL830" s="85"/>
      <c r="BM830" s="85"/>
      <c r="BN830" s="85"/>
      <c r="BO830" s="85"/>
      <c r="BP830" s="85"/>
      <c r="BQ830" s="85"/>
      <c r="BR830" s="85"/>
      <c r="BS830" s="85"/>
      <c r="BT830" s="85"/>
      <c r="BU830" s="85"/>
      <c r="BV830" s="85"/>
      <c r="BW830" s="85"/>
      <c r="BX830" s="85"/>
      <c r="BY830" s="85"/>
      <c r="BZ830" s="85"/>
      <c r="CA830" s="85"/>
      <c r="CB830" s="85"/>
      <c r="CC830" s="85"/>
      <c r="CD830" s="85"/>
      <c r="CE830" s="85"/>
      <c r="CF830" s="85"/>
      <c r="CG830" s="85"/>
      <c r="CH830" s="85"/>
      <c r="CI830" s="85"/>
      <c r="CJ830" s="85"/>
      <c r="CK830" s="85"/>
      <c r="CL830" s="85"/>
      <c r="CM830" s="85"/>
      <c r="CN830" s="85"/>
      <c r="CO830" s="85"/>
      <c r="CP830" s="85"/>
      <c r="CQ830" s="85"/>
      <c r="CR830" s="85"/>
    </row>
    <row r="831" spans="59:96">
      <c r="BG831" s="85"/>
      <c r="BH831" s="85"/>
      <c r="BI831" s="85"/>
      <c r="BJ831" s="85"/>
      <c r="BK831" s="85"/>
      <c r="BL831" s="85"/>
      <c r="BM831" s="85"/>
      <c r="BN831" s="85"/>
      <c r="BO831" s="85"/>
      <c r="BP831" s="85"/>
      <c r="BQ831" s="85"/>
      <c r="BR831" s="85"/>
      <c r="BS831" s="85"/>
      <c r="BT831" s="85"/>
      <c r="BU831" s="85"/>
      <c r="BV831" s="85"/>
      <c r="BW831" s="85"/>
      <c r="BX831" s="85"/>
      <c r="BY831" s="85"/>
      <c r="BZ831" s="85"/>
      <c r="CA831" s="85"/>
      <c r="CB831" s="85"/>
      <c r="CC831" s="85"/>
      <c r="CD831" s="85"/>
      <c r="CE831" s="85"/>
      <c r="CF831" s="85"/>
      <c r="CG831" s="85"/>
      <c r="CH831" s="85"/>
      <c r="CI831" s="85"/>
      <c r="CJ831" s="85"/>
      <c r="CK831" s="85"/>
      <c r="CL831" s="85"/>
      <c r="CM831" s="85"/>
      <c r="CN831" s="85"/>
      <c r="CO831" s="85"/>
      <c r="CP831" s="85"/>
      <c r="CQ831" s="85"/>
      <c r="CR831" s="85"/>
    </row>
    <row r="832" spans="59:96">
      <c r="BG832" s="85"/>
      <c r="BH832" s="85"/>
      <c r="BI832" s="85"/>
      <c r="BJ832" s="85"/>
      <c r="BK832" s="85"/>
      <c r="BL832" s="85"/>
      <c r="BM832" s="85"/>
      <c r="BN832" s="85"/>
      <c r="BO832" s="85"/>
      <c r="BP832" s="85"/>
      <c r="BQ832" s="85"/>
      <c r="BR832" s="85"/>
      <c r="BS832" s="85"/>
      <c r="BT832" s="85"/>
      <c r="BU832" s="85"/>
      <c r="BV832" s="85"/>
      <c r="BW832" s="85"/>
      <c r="BX832" s="85"/>
      <c r="BY832" s="85"/>
      <c r="BZ832" s="85"/>
      <c r="CA832" s="85"/>
      <c r="CB832" s="85"/>
      <c r="CC832" s="85"/>
      <c r="CD832" s="85"/>
      <c r="CE832" s="85"/>
      <c r="CF832" s="85"/>
      <c r="CG832" s="85"/>
      <c r="CH832" s="85"/>
      <c r="CI832" s="85"/>
      <c r="CJ832" s="85"/>
      <c r="CK832" s="85"/>
      <c r="CL832" s="85"/>
      <c r="CM832" s="85"/>
      <c r="CN832" s="85"/>
      <c r="CO832" s="85"/>
      <c r="CP832" s="85"/>
      <c r="CQ832" s="85"/>
      <c r="CR832" s="85"/>
    </row>
    <row r="833" spans="59:96">
      <c r="BG833" s="85"/>
      <c r="BH833" s="85"/>
      <c r="BI833" s="85"/>
      <c r="BJ833" s="85"/>
      <c r="BK833" s="85"/>
      <c r="BL833" s="85"/>
      <c r="BM833" s="85"/>
      <c r="BN833" s="85"/>
      <c r="BO833" s="85"/>
      <c r="BP833" s="85"/>
      <c r="BQ833" s="85"/>
      <c r="BR833" s="85"/>
      <c r="BS833" s="85"/>
      <c r="BT833" s="85"/>
      <c r="BU833" s="85"/>
      <c r="BV833" s="85"/>
      <c r="BW833" s="85"/>
      <c r="BX833" s="85"/>
      <c r="BY833" s="85"/>
      <c r="BZ833" s="85"/>
      <c r="CA833" s="85"/>
      <c r="CB833" s="85"/>
      <c r="CC833" s="85"/>
      <c r="CD833" s="85"/>
      <c r="CE833" s="85"/>
      <c r="CF833" s="85"/>
      <c r="CG833" s="85"/>
      <c r="CH833" s="85"/>
      <c r="CI833" s="85"/>
      <c r="CJ833" s="85"/>
      <c r="CK833" s="85"/>
      <c r="CL833" s="85"/>
      <c r="CM833" s="85"/>
      <c r="CN833" s="85"/>
      <c r="CO833" s="85"/>
      <c r="CP833" s="85"/>
      <c r="CQ833" s="85"/>
      <c r="CR833" s="85"/>
    </row>
    <row r="834" spans="59:96">
      <c r="BG834" s="85"/>
      <c r="BH834" s="85"/>
      <c r="BI834" s="85"/>
      <c r="BJ834" s="85"/>
      <c r="BK834" s="85"/>
      <c r="BL834" s="85"/>
      <c r="BM834" s="85"/>
      <c r="BN834" s="85"/>
      <c r="BO834" s="85"/>
      <c r="BP834" s="85"/>
      <c r="BQ834" s="85"/>
      <c r="BR834" s="85"/>
      <c r="BS834" s="85"/>
      <c r="BT834" s="85"/>
      <c r="BU834" s="85"/>
      <c r="BV834" s="85"/>
      <c r="BW834" s="85"/>
      <c r="BX834" s="85"/>
      <c r="BY834" s="85"/>
      <c r="BZ834" s="85"/>
      <c r="CA834" s="85"/>
      <c r="CB834" s="85"/>
      <c r="CC834" s="85"/>
      <c r="CD834" s="85"/>
      <c r="CE834" s="85"/>
      <c r="CF834" s="85"/>
      <c r="CG834" s="85"/>
      <c r="CH834" s="85"/>
      <c r="CI834" s="85"/>
      <c r="CJ834" s="85"/>
      <c r="CK834" s="85"/>
      <c r="CL834" s="85"/>
      <c r="CM834" s="85"/>
      <c r="CN834" s="85"/>
      <c r="CO834" s="85"/>
      <c r="CP834" s="85"/>
      <c r="CQ834" s="85"/>
      <c r="CR834" s="85"/>
    </row>
    <row r="835" spans="59:96">
      <c r="BG835" s="85"/>
      <c r="BH835" s="85"/>
      <c r="BI835" s="85"/>
      <c r="BJ835" s="85"/>
      <c r="BK835" s="85"/>
      <c r="BL835" s="85"/>
      <c r="BM835" s="85"/>
      <c r="BN835" s="85"/>
      <c r="BO835" s="85"/>
      <c r="BP835" s="85"/>
      <c r="BQ835" s="85"/>
      <c r="BR835" s="85"/>
      <c r="BS835" s="85"/>
      <c r="BT835" s="85"/>
      <c r="BU835" s="85"/>
      <c r="BV835" s="85"/>
      <c r="BW835" s="85"/>
      <c r="BX835" s="85"/>
      <c r="BY835" s="85"/>
      <c r="BZ835" s="85"/>
      <c r="CA835" s="85"/>
      <c r="CB835" s="85"/>
      <c r="CC835" s="85"/>
      <c r="CD835" s="85"/>
      <c r="CE835" s="85"/>
      <c r="CF835" s="85"/>
      <c r="CG835" s="85"/>
      <c r="CH835" s="85"/>
      <c r="CI835" s="85"/>
      <c r="CJ835" s="85"/>
      <c r="CK835" s="85"/>
      <c r="CL835" s="85"/>
      <c r="CM835" s="85"/>
      <c r="CN835" s="85"/>
      <c r="CO835" s="85"/>
      <c r="CP835" s="85"/>
      <c r="CQ835" s="85"/>
      <c r="CR835" s="85"/>
    </row>
    <row r="836" spans="59:96">
      <c r="BG836" s="85"/>
      <c r="BH836" s="85"/>
      <c r="BI836" s="85"/>
      <c r="BJ836" s="85"/>
      <c r="BK836" s="85"/>
      <c r="BL836" s="85"/>
      <c r="BM836" s="85"/>
      <c r="BN836" s="85"/>
      <c r="BO836" s="85"/>
      <c r="BP836" s="85"/>
      <c r="BQ836" s="85"/>
      <c r="BR836" s="85"/>
      <c r="BS836" s="85"/>
      <c r="BT836" s="85"/>
      <c r="BU836" s="85"/>
      <c r="BV836" s="85"/>
      <c r="BW836" s="85"/>
      <c r="BX836" s="85"/>
      <c r="BY836" s="85"/>
      <c r="BZ836" s="85"/>
      <c r="CA836" s="85"/>
      <c r="CB836" s="85"/>
      <c r="CC836" s="85"/>
      <c r="CD836" s="85"/>
      <c r="CE836" s="85"/>
      <c r="CF836" s="85"/>
      <c r="CG836" s="85"/>
      <c r="CH836" s="85"/>
      <c r="CI836" s="85"/>
      <c r="CJ836" s="85"/>
      <c r="CK836" s="85"/>
      <c r="CL836" s="85"/>
      <c r="CM836" s="85"/>
      <c r="CN836" s="85"/>
      <c r="CO836" s="85"/>
      <c r="CP836" s="85"/>
      <c r="CQ836" s="85"/>
      <c r="CR836" s="85"/>
    </row>
    <row r="837" spans="59:96">
      <c r="BG837" s="85"/>
      <c r="BH837" s="85"/>
      <c r="BI837" s="85"/>
      <c r="BJ837" s="85"/>
      <c r="BK837" s="85"/>
      <c r="BL837" s="85"/>
      <c r="BM837" s="85"/>
      <c r="BN837" s="85"/>
      <c r="BO837" s="85"/>
      <c r="BP837" s="85"/>
      <c r="BQ837" s="85"/>
      <c r="BR837" s="85"/>
      <c r="BS837" s="85"/>
      <c r="BT837" s="85"/>
      <c r="BU837" s="85"/>
      <c r="BV837" s="85"/>
      <c r="BW837" s="85"/>
      <c r="BX837" s="85"/>
      <c r="BY837" s="85"/>
      <c r="BZ837" s="85"/>
      <c r="CA837" s="85"/>
      <c r="CB837" s="85"/>
      <c r="CC837" s="85"/>
      <c r="CD837" s="85"/>
      <c r="CE837" s="85"/>
      <c r="CF837" s="85"/>
      <c r="CG837" s="85"/>
      <c r="CH837" s="85"/>
      <c r="CI837" s="85"/>
      <c r="CJ837" s="85"/>
      <c r="CK837" s="85"/>
      <c r="CL837" s="85"/>
      <c r="CM837" s="85"/>
      <c r="CN837" s="85"/>
      <c r="CO837" s="85"/>
      <c r="CP837" s="85"/>
      <c r="CQ837" s="85"/>
      <c r="CR837" s="85"/>
    </row>
    <row r="838" spans="59:96">
      <c r="BG838" s="85"/>
      <c r="BH838" s="85"/>
      <c r="BI838" s="85"/>
      <c r="BJ838" s="85"/>
      <c r="BK838" s="85"/>
      <c r="BL838" s="85"/>
      <c r="BM838" s="85"/>
      <c r="BN838" s="85"/>
      <c r="BO838" s="85"/>
      <c r="BP838" s="85"/>
      <c r="BQ838" s="85"/>
      <c r="BR838" s="85"/>
      <c r="BS838" s="85"/>
      <c r="BT838" s="85"/>
      <c r="BU838" s="85"/>
      <c r="BV838" s="85"/>
      <c r="BW838" s="85"/>
      <c r="BX838" s="85"/>
      <c r="BY838" s="85"/>
      <c r="BZ838" s="85"/>
      <c r="CA838" s="85"/>
      <c r="CB838" s="85"/>
      <c r="CC838" s="85"/>
      <c r="CD838" s="85"/>
      <c r="CE838" s="85"/>
      <c r="CF838" s="85"/>
      <c r="CG838" s="85"/>
      <c r="CH838" s="85"/>
      <c r="CI838" s="85"/>
      <c r="CJ838" s="85"/>
      <c r="CK838" s="85"/>
      <c r="CL838" s="85"/>
      <c r="CM838" s="85"/>
      <c r="CN838" s="85"/>
      <c r="CO838" s="85"/>
      <c r="CP838" s="85"/>
      <c r="CQ838" s="85"/>
      <c r="CR838" s="85"/>
    </row>
    <row r="839" spans="59:96">
      <c r="BG839" s="85"/>
      <c r="BH839" s="85"/>
      <c r="BI839" s="85"/>
      <c r="BJ839" s="85"/>
      <c r="BK839" s="85"/>
      <c r="BL839" s="85"/>
      <c r="BM839" s="85"/>
      <c r="BN839" s="85"/>
      <c r="BO839" s="85"/>
      <c r="BP839" s="85"/>
      <c r="BQ839" s="85"/>
      <c r="BR839" s="85"/>
      <c r="BS839" s="85"/>
      <c r="BT839" s="85"/>
      <c r="BU839" s="85"/>
      <c r="BV839" s="85"/>
      <c r="BW839" s="85"/>
      <c r="BX839" s="85"/>
      <c r="BY839" s="85"/>
      <c r="BZ839" s="85"/>
      <c r="CA839" s="85"/>
      <c r="CB839" s="85"/>
      <c r="CC839" s="85"/>
      <c r="CD839" s="85"/>
      <c r="CE839" s="85"/>
      <c r="CF839" s="85"/>
      <c r="CG839" s="85"/>
      <c r="CH839" s="85"/>
      <c r="CI839" s="85"/>
      <c r="CJ839" s="85"/>
      <c r="CK839" s="85"/>
      <c r="CL839" s="85"/>
      <c r="CM839" s="85"/>
      <c r="CN839" s="85"/>
      <c r="CO839" s="85"/>
      <c r="CP839" s="85"/>
      <c r="CQ839" s="85"/>
      <c r="CR839" s="85"/>
    </row>
    <row r="840" spans="59:96">
      <c r="BG840" s="85"/>
      <c r="BH840" s="85"/>
      <c r="BI840" s="85"/>
      <c r="BJ840" s="85"/>
      <c r="BK840" s="85"/>
      <c r="BL840" s="85"/>
      <c r="BM840" s="85"/>
      <c r="BN840" s="85"/>
      <c r="BO840" s="85"/>
      <c r="BP840" s="85"/>
      <c r="BQ840" s="85"/>
      <c r="BR840" s="85"/>
      <c r="BS840" s="85"/>
      <c r="BT840" s="85"/>
      <c r="BU840" s="85"/>
      <c r="BV840" s="85"/>
      <c r="BW840" s="85"/>
      <c r="BX840" s="85"/>
      <c r="BY840" s="85"/>
      <c r="BZ840" s="85"/>
      <c r="CA840" s="85"/>
      <c r="CB840" s="85"/>
      <c r="CC840" s="85"/>
      <c r="CD840" s="85"/>
      <c r="CE840" s="85"/>
      <c r="CF840" s="85"/>
      <c r="CG840" s="85"/>
      <c r="CH840" s="85"/>
      <c r="CI840" s="85"/>
      <c r="CJ840" s="85"/>
      <c r="CK840" s="85"/>
      <c r="CL840" s="85"/>
      <c r="CM840" s="85"/>
      <c r="CN840" s="85"/>
      <c r="CO840" s="85"/>
      <c r="CP840" s="85"/>
      <c r="CQ840" s="85"/>
      <c r="CR840" s="85"/>
    </row>
    <row r="841" spans="59:96">
      <c r="BG841" s="85"/>
      <c r="BH841" s="85"/>
      <c r="BI841" s="85"/>
      <c r="BJ841" s="85"/>
      <c r="BK841" s="85"/>
      <c r="BL841" s="85"/>
      <c r="BM841" s="85"/>
      <c r="BN841" s="85"/>
      <c r="BO841" s="85"/>
      <c r="BP841" s="85"/>
      <c r="BQ841" s="85"/>
      <c r="BR841" s="85"/>
      <c r="BS841" s="85"/>
      <c r="BT841" s="85"/>
      <c r="BU841" s="85"/>
      <c r="BV841" s="85"/>
      <c r="BW841" s="85"/>
      <c r="BX841" s="85"/>
      <c r="BY841" s="85"/>
      <c r="BZ841" s="85"/>
      <c r="CA841" s="85"/>
      <c r="CB841" s="85"/>
      <c r="CC841" s="85"/>
      <c r="CD841" s="85"/>
      <c r="CE841" s="85"/>
      <c r="CF841" s="85"/>
      <c r="CG841" s="85"/>
      <c r="CH841" s="85"/>
      <c r="CI841" s="85"/>
      <c r="CJ841" s="85"/>
      <c r="CK841" s="85"/>
      <c r="CL841" s="85"/>
      <c r="CM841" s="85"/>
      <c r="CN841" s="85"/>
      <c r="CO841" s="85"/>
      <c r="CP841" s="85"/>
      <c r="CQ841" s="85"/>
      <c r="CR841" s="85"/>
    </row>
    <row r="842" spans="59:96">
      <c r="BG842" s="85"/>
      <c r="BH842" s="85"/>
      <c r="BI842" s="85"/>
      <c r="BJ842" s="85"/>
      <c r="BK842" s="85"/>
      <c r="BL842" s="85"/>
      <c r="BM842" s="85"/>
      <c r="BN842" s="85"/>
      <c r="BO842" s="85"/>
      <c r="BP842" s="85"/>
      <c r="BQ842" s="85"/>
      <c r="BR842" s="85"/>
      <c r="BS842" s="85"/>
      <c r="BT842" s="85"/>
      <c r="BU842" s="85"/>
      <c r="BV842" s="85"/>
      <c r="BW842" s="85"/>
      <c r="BX842" s="85"/>
      <c r="BY842" s="85"/>
      <c r="BZ842" s="85"/>
      <c r="CA842" s="85"/>
      <c r="CB842" s="85"/>
      <c r="CC842" s="85"/>
      <c r="CD842" s="85"/>
      <c r="CE842" s="85"/>
      <c r="CF842" s="85"/>
      <c r="CG842" s="85"/>
      <c r="CH842" s="85"/>
      <c r="CI842" s="85"/>
      <c r="CJ842" s="85"/>
      <c r="CK842" s="85"/>
      <c r="CL842" s="85"/>
      <c r="CM842" s="85"/>
      <c r="CN842" s="85"/>
      <c r="CO842" s="85"/>
      <c r="CP842" s="85"/>
      <c r="CQ842" s="85"/>
      <c r="CR842" s="85"/>
    </row>
    <row r="843" spans="59:96">
      <c r="BG843" s="85"/>
      <c r="BH843" s="85"/>
      <c r="BI843" s="85"/>
      <c r="BJ843" s="85"/>
      <c r="BK843" s="85"/>
      <c r="BL843" s="85"/>
      <c r="BM843" s="85"/>
      <c r="BN843" s="85"/>
      <c r="BO843" s="85"/>
      <c r="BP843" s="85"/>
      <c r="BQ843" s="85"/>
      <c r="BR843" s="85"/>
      <c r="BS843" s="85"/>
      <c r="BT843" s="85"/>
      <c r="BU843" s="85"/>
      <c r="BV843" s="85"/>
      <c r="BW843" s="85"/>
      <c r="BX843" s="85"/>
      <c r="BY843" s="85"/>
      <c r="BZ843" s="85"/>
      <c r="CA843" s="85"/>
      <c r="CB843" s="85"/>
      <c r="CC843" s="85"/>
      <c r="CD843" s="85"/>
      <c r="CE843" s="85"/>
      <c r="CF843" s="85"/>
      <c r="CG843" s="85"/>
      <c r="CH843" s="85"/>
      <c r="CI843" s="85"/>
      <c r="CJ843" s="85"/>
      <c r="CK843" s="85"/>
      <c r="CL843" s="85"/>
      <c r="CM843" s="85"/>
      <c r="CN843" s="85"/>
      <c r="CO843" s="85"/>
      <c r="CP843" s="85"/>
      <c r="CQ843" s="85"/>
      <c r="CR843" s="85"/>
    </row>
    <row r="844" spans="59:96">
      <c r="BG844" s="85"/>
      <c r="BH844" s="85"/>
      <c r="BI844" s="85"/>
      <c r="BJ844" s="85"/>
      <c r="BK844" s="85"/>
      <c r="BL844" s="85"/>
      <c r="BM844" s="85"/>
      <c r="BN844" s="85"/>
      <c r="BO844" s="85"/>
      <c r="BP844" s="85"/>
      <c r="BQ844" s="85"/>
      <c r="BR844" s="85"/>
      <c r="BS844" s="85"/>
      <c r="BT844" s="85"/>
      <c r="BU844" s="85"/>
      <c r="BV844" s="85"/>
      <c r="BW844" s="85"/>
      <c r="BX844" s="85"/>
      <c r="BY844" s="85"/>
      <c r="BZ844" s="85"/>
      <c r="CA844" s="85"/>
      <c r="CB844" s="85"/>
      <c r="CC844" s="85"/>
      <c r="CD844" s="85"/>
      <c r="CE844" s="85"/>
      <c r="CF844" s="85"/>
      <c r="CG844" s="85"/>
      <c r="CH844" s="85"/>
      <c r="CI844" s="85"/>
      <c r="CJ844" s="85"/>
      <c r="CK844" s="85"/>
      <c r="CL844" s="85"/>
      <c r="CM844" s="85"/>
      <c r="CN844" s="85"/>
      <c r="CO844" s="85"/>
      <c r="CP844" s="85"/>
      <c r="CQ844" s="85"/>
      <c r="CR844" s="85"/>
    </row>
    <row r="845" spans="59:96">
      <c r="BG845" s="85"/>
      <c r="BH845" s="85"/>
      <c r="BI845" s="85"/>
      <c r="BJ845" s="85"/>
      <c r="BK845" s="85"/>
      <c r="BL845" s="85"/>
      <c r="BM845" s="85"/>
      <c r="BN845" s="85"/>
      <c r="BO845" s="85"/>
      <c r="BP845" s="85"/>
      <c r="BQ845" s="85"/>
      <c r="BR845" s="85"/>
      <c r="BS845" s="85"/>
      <c r="BT845" s="85"/>
      <c r="BU845" s="85"/>
      <c r="BV845" s="85"/>
      <c r="BW845" s="85"/>
      <c r="BX845" s="85"/>
      <c r="BY845" s="85"/>
      <c r="BZ845" s="85"/>
      <c r="CA845" s="85"/>
      <c r="CB845" s="85"/>
      <c r="CC845" s="85"/>
      <c r="CD845" s="85"/>
      <c r="CE845" s="85"/>
      <c r="CF845" s="85"/>
      <c r="CG845" s="85"/>
      <c r="CH845" s="85"/>
      <c r="CI845" s="85"/>
      <c r="CJ845" s="85"/>
      <c r="CK845" s="85"/>
      <c r="CL845" s="85"/>
      <c r="CM845" s="85"/>
      <c r="CN845" s="85"/>
      <c r="CO845" s="85"/>
      <c r="CP845" s="85"/>
      <c r="CQ845" s="85"/>
      <c r="CR845" s="85"/>
    </row>
    <row r="846" spans="59:96">
      <c r="BG846" s="85"/>
      <c r="BH846" s="85"/>
      <c r="BI846" s="85"/>
      <c r="BJ846" s="85"/>
      <c r="BK846" s="85"/>
      <c r="BL846" s="85"/>
      <c r="BM846" s="85"/>
      <c r="BN846" s="85"/>
      <c r="BO846" s="85"/>
      <c r="BP846" s="85"/>
      <c r="BQ846" s="85"/>
      <c r="BR846" s="85"/>
      <c r="BS846" s="85"/>
      <c r="BT846" s="85"/>
      <c r="BU846" s="85"/>
      <c r="BV846" s="85"/>
      <c r="BW846" s="85"/>
      <c r="BX846" s="85"/>
      <c r="BY846" s="85"/>
      <c r="BZ846" s="85"/>
      <c r="CA846" s="85"/>
      <c r="CB846" s="85"/>
      <c r="CC846" s="85"/>
      <c r="CD846" s="85"/>
      <c r="CE846" s="85"/>
      <c r="CF846" s="85"/>
      <c r="CG846" s="85"/>
      <c r="CH846" s="85"/>
      <c r="CI846" s="85"/>
      <c r="CJ846" s="85"/>
      <c r="CK846" s="85"/>
      <c r="CL846" s="85"/>
      <c r="CM846" s="85"/>
      <c r="CN846" s="85"/>
      <c r="CO846" s="85"/>
      <c r="CP846" s="85"/>
      <c r="CQ846" s="85"/>
      <c r="CR846" s="85"/>
    </row>
    <row r="847" spans="59:96">
      <c r="BG847" s="85"/>
      <c r="BH847" s="85"/>
      <c r="BI847" s="85"/>
      <c r="BJ847" s="85"/>
      <c r="BK847" s="85"/>
      <c r="BL847" s="85"/>
      <c r="BM847" s="85"/>
      <c r="BN847" s="85"/>
      <c r="BO847" s="85"/>
      <c r="BP847" s="85"/>
      <c r="BQ847" s="85"/>
      <c r="BR847" s="85"/>
      <c r="BS847" s="85"/>
      <c r="BT847" s="85"/>
      <c r="BU847" s="85"/>
      <c r="BV847" s="85"/>
      <c r="BW847" s="85"/>
      <c r="BX847" s="85"/>
      <c r="BY847" s="85"/>
      <c r="BZ847" s="85"/>
      <c r="CA847" s="85"/>
      <c r="CB847" s="85"/>
      <c r="CC847" s="85"/>
      <c r="CD847" s="85"/>
      <c r="CE847" s="85"/>
      <c r="CF847" s="85"/>
      <c r="CG847" s="85"/>
      <c r="CH847" s="85"/>
      <c r="CI847" s="85"/>
      <c r="CJ847" s="85"/>
      <c r="CK847" s="85"/>
      <c r="CL847" s="85"/>
      <c r="CM847" s="85"/>
      <c r="CN847" s="85"/>
      <c r="CO847" s="85"/>
      <c r="CP847" s="85"/>
      <c r="CQ847" s="85"/>
      <c r="CR847" s="85"/>
    </row>
    <row r="848" spans="59:96">
      <c r="BG848" s="85"/>
      <c r="BH848" s="85"/>
      <c r="BI848" s="85"/>
      <c r="BJ848" s="85"/>
      <c r="BK848" s="85"/>
      <c r="BL848" s="85"/>
      <c r="BM848" s="85"/>
      <c r="BN848" s="85"/>
      <c r="BO848" s="85"/>
      <c r="BP848" s="85"/>
      <c r="BQ848" s="85"/>
      <c r="BR848" s="85"/>
      <c r="BS848" s="85"/>
      <c r="BT848" s="85"/>
      <c r="BU848" s="85"/>
      <c r="BV848" s="85"/>
      <c r="BW848" s="85"/>
      <c r="BX848" s="85"/>
      <c r="BY848" s="85"/>
      <c r="BZ848" s="85"/>
      <c r="CA848" s="85"/>
      <c r="CB848" s="85"/>
      <c r="CC848" s="85"/>
      <c r="CD848" s="85"/>
      <c r="CE848" s="85"/>
      <c r="CF848" s="85"/>
      <c r="CG848" s="85"/>
      <c r="CH848" s="85"/>
      <c r="CI848" s="85"/>
      <c r="CJ848" s="85"/>
      <c r="CK848" s="85"/>
      <c r="CL848" s="85"/>
      <c r="CM848" s="85"/>
      <c r="CN848" s="85"/>
      <c r="CO848" s="85"/>
      <c r="CP848" s="85"/>
      <c r="CQ848" s="85"/>
      <c r="CR848" s="85"/>
    </row>
    <row r="849" spans="59:96">
      <c r="BG849" s="85"/>
      <c r="BH849" s="85"/>
      <c r="BI849" s="85"/>
      <c r="BJ849" s="85"/>
      <c r="BK849" s="85"/>
      <c r="BL849" s="85"/>
      <c r="BM849" s="85"/>
      <c r="BN849" s="85"/>
      <c r="BO849" s="85"/>
      <c r="BP849" s="85"/>
      <c r="BQ849" s="85"/>
      <c r="BR849" s="85"/>
      <c r="BS849" s="85"/>
      <c r="BT849" s="85"/>
      <c r="BU849" s="85"/>
      <c r="BV849" s="85"/>
      <c r="BW849" s="85"/>
      <c r="BX849" s="85"/>
      <c r="BY849" s="85"/>
      <c r="BZ849" s="85"/>
      <c r="CA849" s="85"/>
      <c r="CB849" s="85"/>
      <c r="CC849" s="85"/>
      <c r="CD849" s="85"/>
      <c r="CE849" s="85"/>
      <c r="CF849" s="85"/>
      <c r="CG849" s="85"/>
      <c r="CH849" s="85"/>
      <c r="CI849" s="85"/>
      <c r="CJ849" s="85"/>
      <c r="CK849" s="85"/>
      <c r="CL849" s="85"/>
      <c r="CM849" s="85"/>
      <c r="CN849" s="85"/>
      <c r="CO849" s="85"/>
      <c r="CP849" s="85"/>
      <c r="CQ849" s="85"/>
      <c r="CR849" s="85"/>
    </row>
    <row r="850" spans="59:96">
      <c r="BG850" s="85"/>
      <c r="BH850" s="85"/>
      <c r="BI850" s="85"/>
      <c r="BJ850" s="85"/>
      <c r="BK850" s="85"/>
      <c r="BL850" s="85"/>
      <c r="BM850" s="85"/>
      <c r="BN850" s="85"/>
      <c r="BO850" s="85"/>
      <c r="BP850" s="85"/>
      <c r="BQ850" s="85"/>
      <c r="BR850" s="85"/>
      <c r="BS850" s="85"/>
      <c r="BT850" s="85"/>
      <c r="BU850" s="85"/>
      <c r="BV850" s="85"/>
      <c r="BW850" s="85"/>
      <c r="BX850" s="85"/>
      <c r="BY850" s="85"/>
      <c r="BZ850" s="85"/>
      <c r="CA850" s="85"/>
      <c r="CB850" s="85"/>
      <c r="CC850" s="85"/>
      <c r="CD850" s="85"/>
      <c r="CE850" s="85"/>
      <c r="CF850" s="85"/>
      <c r="CG850" s="85"/>
      <c r="CH850" s="85"/>
      <c r="CI850" s="85"/>
      <c r="CJ850" s="85"/>
      <c r="CK850" s="85"/>
      <c r="CL850" s="85"/>
      <c r="CM850" s="85"/>
      <c r="CN850" s="85"/>
      <c r="CO850" s="85"/>
      <c r="CP850" s="85"/>
      <c r="CQ850" s="85"/>
      <c r="CR850" s="85"/>
    </row>
    <row r="851" spans="59:96">
      <c r="BG851" s="85"/>
      <c r="BH851" s="85"/>
      <c r="BI851" s="85"/>
      <c r="BJ851" s="85"/>
      <c r="BK851" s="85"/>
      <c r="BL851" s="85"/>
      <c r="BM851" s="85"/>
      <c r="BN851" s="85"/>
      <c r="BO851" s="85"/>
      <c r="BP851" s="85"/>
      <c r="BQ851" s="85"/>
      <c r="BR851" s="85"/>
      <c r="BS851" s="85"/>
      <c r="BT851" s="85"/>
      <c r="BU851" s="85"/>
      <c r="BV851" s="85"/>
      <c r="BW851" s="85"/>
      <c r="BX851" s="85"/>
      <c r="BY851" s="85"/>
      <c r="BZ851" s="85"/>
      <c r="CA851" s="85"/>
      <c r="CB851" s="85"/>
      <c r="CC851" s="85"/>
      <c r="CD851" s="85"/>
      <c r="CE851" s="85"/>
      <c r="CF851" s="85"/>
      <c r="CG851" s="85"/>
      <c r="CH851" s="85"/>
      <c r="CI851" s="85"/>
      <c r="CJ851" s="85"/>
      <c r="CK851" s="85"/>
      <c r="CL851" s="85"/>
      <c r="CM851" s="85"/>
      <c r="CN851" s="85"/>
      <c r="CO851" s="85"/>
      <c r="CP851" s="85"/>
      <c r="CQ851" s="85"/>
      <c r="CR851" s="85"/>
    </row>
    <row r="852" spans="59:96">
      <c r="BG852" s="85"/>
      <c r="BH852" s="85"/>
      <c r="BI852" s="85"/>
      <c r="BJ852" s="85"/>
      <c r="BK852" s="85"/>
      <c r="BL852" s="85"/>
      <c r="BM852" s="85"/>
      <c r="BN852" s="85"/>
      <c r="BO852" s="85"/>
      <c r="BP852" s="85"/>
      <c r="BQ852" s="85"/>
      <c r="BR852" s="85"/>
      <c r="BS852" s="85"/>
      <c r="BT852" s="85"/>
      <c r="BU852" s="85"/>
      <c r="BV852" s="85"/>
      <c r="BW852" s="85"/>
      <c r="BX852" s="85"/>
      <c r="BY852" s="85"/>
      <c r="BZ852" s="85"/>
      <c r="CA852" s="85"/>
      <c r="CB852" s="85"/>
      <c r="CC852" s="85"/>
      <c r="CD852" s="85"/>
      <c r="CE852" s="85"/>
      <c r="CF852" s="85"/>
      <c r="CG852" s="85"/>
      <c r="CH852" s="85"/>
      <c r="CI852" s="85"/>
      <c r="CJ852" s="85"/>
      <c r="CK852" s="85"/>
      <c r="CL852" s="85"/>
      <c r="CM852" s="85"/>
      <c r="CN852" s="85"/>
      <c r="CO852" s="85"/>
      <c r="CP852" s="85"/>
      <c r="CQ852" s="85"/>
      <c r="CR852" s="85"/>
    </row>
    <row r="853" spans="59:96">
      <c r="BG853" s="85"/>
      <c r="BH853" s="85"/>
      <c r="BI853" s="85"/>
      <c r="BJ853" s="85"/>
      <c r="BK853" s="85"/>
      <c r="BL853" s="85"/>
      <c r="BM853" s="85"/>
      <c r="BN853" s="85"/>
      <c r="BO853" s="85"/>
      <c r="BP853" s="85"/>
      <c r="BQ853" s="85"/>
      <c r="BR853" s="85"/>
      <c r="BS853" s="85"/>
      <c r="BT853" s="85"/>
      <c r="BU853" s="85"/>
      <c r="BV853" s="85"/>
      <c r="BW853" s="85"/>
      <c r="BX853" s="85"/>
      <c r="BY853" s="85"/>
      <c r="BZ853" s="85"/>
      <c r="CA853" s="85"/>
      <c r="CB853" s="85"/>
      <c r="CC853" s="85"/>
      <c r="CD853" s="85"/>
      <c r="CE853" s="85"/>
      <c r="CF853" s="85"/>
      <c r="CG853" s="85"/>
      <c r="CH853" s="85"/>
      <c r="CI853" s="85"/>
      <c r="CJ853" s="85"/>
      <c r="CK853" s="85"/>
      <c r="CL853" s="85"/>
      <c r="CM853" s="85"/>
      <c r="CN853" s="85"/>
      <c r="CO853" s="85"/>
      <c r="CP853" s="85"/>
      <c r="CQ853" s="85"/>
      <c r="CR853" s="85"/>
    </row>
    <row r="854" spans="59:96">
      <c r="BG854" s="85"/>
      <c r="BH854" s="85"/>
      <c r="BI854" s="85"/>
      <c r="BJ854" s="85"/>
      <c r="BK854" s="85"/>
      <c r="BL854" s="85"/>
      <c r="BM854" s="85"/>
      <c r="BN854" s="85"/>
      <c r="BO854" s="85"/>
      <c r="BP854" s="85"/>
      <c r="BQ854" s="85"/>
      <c r="BR854" s="85"/>
      <c r="BS854" s="85"/>
      <c r="BT854" s="85"/>
      <c r="BU854" s="85"/>
      <c r="BV854" s="85"/>
      <c r="BW854" s="85"/>
      <c r="BX854" s="85"/>
      <c r="BY854" s="85"/>
      <c r="BZ854" s="85"/>
      <c r="CA854" s="85"/>
      <c r="CB854" s="85"/>
      <c r="CC854" s="85"/>
      <c r="CD854" s="85"/>
      <c r="CE854" s="85"/>
      <c r="CF854" s="85"/>
      <c r="CG854" s="85"/>
      <c r="CH854" s="85"/>
      <c r="CI854" s="85"/>
      <c r="CJ854" s="85"/>
      <c r="CK854" s="85"/>
      <c r="CL854" s="85"/>
      <c r="CM854" s="85"/>
      <c r="CN854" s="85"/>
      <c r="CO854" s="85"/>
      <c r="CP854" s="85"/>
      <c r="CQ854" s="85"/>
      <c r="CR854" s="85"/>
    </row>
    <row r="855" spans="59:96">
      <c r="BG855" s="85"/>
      <c r="BH855" s="85"/>
      <c r="BI855" s="85"/>
      <c r="BJ855" s="85"/>
      <c r="BK855" s="85"/>
      <c r="BL855" s="85"/>
      <c r="BM855" s="85"/>
      <c r="BN855" s="85"/>
      <c r="BO855" s="85"/>
      <c r="BP855" s="85"/>
      <c r="BQ855" s="85"/>
      <c r="BR855" s="85"/>
      <c r="BS855" s="85"/>
      <c r="BT855" s="85"/>
      <c r="BU855" s="85"/>
      <c r="BV855" s="85"/>
      <c r="BW855" s="85"/>
      <c r="BX855" s="85"/>
      <c r="BY855" s="85"/>
      <c r="BZ855" s="85"/>
      <c r="CA855" s="85"/>
      <c r="CB855" s="85"/>
      <c r="CC855" s="85"/>
      <c r="CD855" s="85"/>
      <c r="CE855" s="85"/>
      <c r="CF855" s="85"/>
      <c r="CG855" s="85"/>
      <c r="CH855" s="85"/>
      <c r="CI855" s="85"/>
      <c r="CJ855" s="85"/>
      <c r="CK855" s="85"/>
      <c r="CL855" s="85"/>
      <c r="CM855" s="85"/>
      <c r="CN855" s="85"/>
      <c r="CO855" s="85"/>
      <c r="CP855" s="85"/>
      <c r="CQ855" s="85"/>
      <c r="CR855" s="85"/>
    </row>
    <row r="856" spans="59:96">
      <c r="BG856" s="85"/>
      <c r="BH856" s="85"/>
      <c r="BI856" s="85"/>
      <c r="BJ856" s="85"/>
      <c r="BK856" s="85"/>
      <c r="BL856" s="85"/>
      <c r="BM856" s="85"/>
      <c r="BN856" s="85"/>
      <c r="BO856" s="85"/>
      <c r="BP856" s="85"/>
      <c r="BQ856" s="85"/>
      <c r="BR856" s="85"/>
      <c r="BS856" s="85"/>
      <c r="BT856" s="85"/>
      <c r="BU856" s="85"/>
      <c r="BV856" s="85"/>
      <c r="BW856" s="85"/>
      <c r="BX856" s="85"/>
      <c r="BY856" s="85"/>
      <c r="BZ856" s="85"/>
      <c r="CA856" s="85"/>
      <c r="CB856" s="85"/>
      <c r="CC856" s="85"/>
      <c r="CD856" s="85"/>
      <c r="CE856" s="85"/>
      <c r="CF856" s="85"/>
      <c r="CG856" s="85"/>
      <c r="CH856" s="85"/>
      <c r="CI856" s="85"/>
      <c r="CJ856" s="85"/>
      <c r="CK856" s="85"/>
      <c r="CL856" s="85"/>
      <c r="CM856" s="85"/>
      <c r="CN856" s="85"/>
      <c r="CO856" s="85"/>
      <c r="CP856" s="85"/>
      <c r="CQ856" s="85"/>
      <c r="CR856" s="85"/>
    </row>
    <row r="857" spans="59:96">
      <c r="BG857" s="85"/>
      <c r="BH857" s="85"/>
      <c r="BI857" s="85"/>
      <c r="BJ857" s="85"/>
      <c r="BK857" s="85"/>
      <c r="BL857" s="85"/>
      <c r="BM857" s="85"/>
      <c r="BN857" s="85"/>
      <c r="BO857" s="85"/>
      <c r="BP857" s="85"/>
      <c r="BQ857" s="85"/>
      <c r="BR857" s="85"/>
      <c r="BS857" s="85"/>
      <c r="BT857" s="85"/>
      <c r="BU857" s="85"/>
      <c r="BV857" s="85"/>
      <c r="BW857" s="85"/>
      <c r="BX857" s="85"/>
      <c r="BY857" s="85"/>
      <c r="BZ857" s="85"/>
      <c r="CA857" s="85"/>
      <c r="CB857" s="85"/>
      <c r="CC857" s="85"/>
      <c r="CD857" s="85"/>
      <c r="CE857" s="85"/>
      <c r="CF857" s="85"/>
      <c r="CG857" s="85"/>
      <c r="CH857" s="85"/>
      <c r="CI857" s="85"/>
      <c r="CJ857" s="85"/>
      <c r="CK857" s="85"/>
      <c r="CL857" s="85"/>
      <c r="CM857" s="85"/>
      <c r="CN857" s="85"/>
      <c r="CO857" s="85"/>
      <c r="CP857" s="85"/>
      <c r="CQ857" s="85"/>
      <c r="CR857" s="85"/>
    </row>
    <row r="858" spans="59:96">
      <c r="BG858" s="85"/>
      <c r="BH858" s="85"/>
      <c r="BI858" s="85"/>
      <c r="BJ858" s="85"/>
      <c r="BK858" s="85"/>
      <c r="BL858" s="85"/>
      <c r="BM858" s="85"/>
      <c r="BN858" s="85"/>
      <c r="BO858" s="85"/>
      <c r="BP858" s="85"/>
      <c r="BQ858" s="85"/>
      <c r="BR858" s="85"/>
      <c r="BS858" s="85"/>
      <c r="BT858" s="85"/>
      <c r="BU858" s="85"/>
      <c r="BV858" s="85"/>
      <c r="BW858" s="85"/>
      <c r="BX858" s="85"/>
      <c r="BY858" s="85"/>
      <c r="BZ858" s="85"/>
      <c r="CA858" s="85"/>
      <c r="CB858" s="85"/>
      <c r="CC858" s="85"/>
      <c r="CD858" s="85"/>
      <c r="CE858" s="85"/>
      <c r="CF858" s="85"/>
      <c r="CG858" s="85"/>
      <c r="CH858" s="85"/>
      <c r="CI858" s="85"/>
      <c r="CJ858" s="85"/>
      <c r="CK858" s="85"/>
      <c r="CL858" s="85"/>
      <c r="CM858" s="85"/>
      <c r="CN858" s="85"/>
      <c r="CO858" s="85"/>
      <c r="CP858" s="85"/>
      <c r="CQ858" s="85"/>
      <c r="CR858" s="85"/>
    </row>
    <row r="859" spans="59:96">
      <c r="BG859" s="85"/>
      <c r="BH859" s="85"/>
      <c r="BI859" s="85"/>
      <c r="BJ859" s="85"/>
      <c r="BK859" s="85"/>
      <c r="BL859" s="85"/>
      <c r="BM859" s="85"/>
      <c r="BN859" s="85"/>
      <c r="BO859" s="85"/>
      <c r="BP859" s="85"/>
      <c r="BQ859" s="85"/>
      <c r="BR859" s="85"/>
      <c r="BS859" s="85"/>
      <c r="BT859" s="85"/>
      <c r="BU859" s="85"/>
      <c r="BV859" s="85"/>
      <c r="BW859" s="85"/>
      <c r="BX859" s="85"/>
      <c r="BY859" s="85"/>
      <c r="BZ859" s="85"/>
      <c r="CA859" s="85"/>
      <c r="CB859" s="85"/>
      <c r="CC859" s="85"/>
      <c r="CD859" s="85"/>
      <c r="CE859" s="85"/>
      <c r="CF859" s="85"/>
      <c r="CG859" s="85"/>
      <c r="CH859" s="85"/>
      <c r="CI859" s="85"/>
      <c r="CJ859" s="85"/>
      <c r="CK859" s="85"/>
      <c r="CL859" s="85"/>
      <c r="CM859" s="85"/>
      <c r="CN859" s="85"/>
      <c r="CO859" s="85"/>
      <c r="CP859" s="85"/>
      <c r="CQ859" s="85"/>
      <c r="CR859" s="85"/>
    </row>
    <row r="860" spans="59:96">
      <c r="BG860" s="85"/>
      <c r="BH860" s="85"/>
      <c r="BI860" s="85"/>
      <c r="BJ860" s="85"/>
      <c r="BK860" s="85"/>
      <c r="BL860" s="85"/>
      <c r="BM860" s="85"/>
      <c r="BN860" s="85"/>
      <c r="BO860" s="85"/>
      <c r="BP860" s="85"/>
      <c r="BQ860" s="85"/>
      <c r="BR860" s="85"/>
      <c r="BS860" s="85"/>
      <c r="BT860" s="85"/>
      <c r="BU860" s="85"/>
      <c r="BV860" s="85"/>
      <c r="BW860" s="85"/>
      <c r="BX860" s="85"/>
      <c r="BY860" s="85"/>
      <c r="BZ860" s="85"/>
      <c r="CA860" s="85"/>
      <c r="CB860" s="85"/>
      <c r="CC860" s="85"/>
      <c r="CD860" s="85"/>
      <c r="CE860" s="85"/>
      <c r="CF860" s="85"/>
      <c r="CG860" s="85"/>
      <c r="CH860" s="85"/>
      <c r="CI860" s="85"/>
      <c r="CJ860" s="85"/>
      <c r="CK860" s="85"/>
      <c r="CL860" s="85"/>
      <c r="CM860" s="85"/>
      <c r="CN860" s="85"/>
      <c r="CO860" s="85"/>
      <c r="CP860" s="85"/>
      <c r="CQ860" s="85"/>
      <c r="CR860" s="85"/>
    </row>
    <row r="861" spans="59:96">
      <c r="BG861" s="85"/>
      <c r="BH861" s="85"/>
      <c r="BI861" s="85"/>
      <c r="BJ861" s="85"/>
      <c r="BK861" s="85"/>
      <c r="BL861" s="85"/>
      <c r="BM861" s="85"/>
      <c r="BN861" s="85"/>
      <c r="BO861" s="85"/>
      <c r="BP861" s="85"/>
      <c r="BQ861" s="85"/>
      <c r="BR861" s="85"/>
      <c r="BS861" s="85"/>
      <c r="BT861" s="85"/>
      <c r="BU861" s="85"/>
      <c r="BV861" s="85"/>
      <c r="BW861" s="85"/>
      <c r="BX861" s="85"/>
      <c r="BY861" s="85"/>
      <c r="BZ861" s="85"/>
      <c r="CA861" s="85"/>
      <c r="CB861" s="85"/>
      <c r="CC861" s="85"/>
      <c r="CD861" s="85"/>
      <c r="CE861" s="85"/>
      <c r="CF861" s="85"/>
      <c r="CG861" s="85"/>
      <c r="CH861" s="85"/>
      <c r="CI861" s="85"/>
      <c r="CJ861" s="85"/>
      <c r="CK861" s="85"/>
      <c r="CL861" s="85"/>
      <c r="CM861" s="85"/>
      <c r="CN861" s="85"/>
      <c r="CO861" s="85"/>
      <c r="CP861" s="85"/>
      <c r="CQ861" s="85"/>
      <c r="CR861" s="85"/>
    </row>
    <row r="862" spans="59:96">
      <c r="BG862" s="85"/>
      <c r="BH862" s="85"/>
      <c r="BI862" s="85"/>
      <c r="BJ862" s="85"/>
      <c r="BK862" s="85"/>
      <c r="BL862" s="85"/>
      <c r="BM862" s="85"/>
      <c r="BN862" s="85"/>
      <c r="BO862" s="85"/>
      <c r="BP862" s="85"/>
      <c r="BQ862" s="85"/>
      <c r="BR862" s="85"/>
      <c r="BS862" s="85"/>
      <c r="BT862" s="85"/>
      <c r="BU862" s="85"/>
      <c r="BV862" s="85"/>
      <c r="BW862" s="85"/>
      <c r="BX862" s="85"/>
      <c r="BY862" s="85"/>
      <c r="BZ862" s="85"/>
      <c r="CA862" s="85"/>
      <c r="CB862" s="85"/>
      <c r="CC862" s="85"/>
      <c r="CD862" s="85"/>
      <c r="CE862" s="85"/>
      <c r="CF862" s="85"/>
      <c r="CG862" s="85"/>
      <c r="CH862" s="85"/>
      <c r="CI862" s="85"/>
      <c r="CJ862" s="85"/>
      <c r="CK862" s="85"/>
      <c r="CL862" s="85"/>
      <c r="CM862" s="85"/>
      <c r="CN862" s="85"/>
      <c r="CO862" s="85"/>
      <c r="CP862" s="85"/>
      <c r="CQ862" s="85"/>
      <c r="CR862" s="85"/>
    </row>
    <row r="863" spans="59:96">
      <c r="BG863" s="85"/>
      <c r="BH863" s="85"/>
      <c r="BI863" s="85"/>
      <c r="BJ863" s="85"/>
      <c r="BK863" s="85"/>
      <c r="BL863" s="85"/>
      <c r="BM863" s="85"/>
      <c r="BN863" s="85"/>
      <c r="BO863" s="85"/>
      <c r="BP863" s="85"/>
      <c r="BQ863" s="85"/>
      <c r="BR863" s="85"/>
      <c r="BS863" s="85"/>
      <c r="BT863" s="85"/>
      <c r="BU863" s="85"/>
      <c r="BV863" s="85"/>
      <c r="BW863" s="85"/>
      <c r="BX863" s="85"/>
      <c r="BY863" s="85"/>
      <c r="BZ863" s="85"/>
      <c r="CA863" s="85"/>
      <c r="CB863" s="85"/>
      <c r="CC863" s="85"/>
      <c r="CD863" s="85"/>
      <c r="CE863" s="85"/>
      <c r="CF863" s="85"/>
      <c r="CG863" s="85"/>
      <c r="CH863" s="85"/>
      <c r="CI863" s="85"/>
      <c r="CJ863" s="85"/>
      <c r="CK863" s="85"/>
      <c r="CL863" s="85"/>
      <c r="CM863" s="85"/>
      <c r="CN863" s="85"/>
      <c r="CO863" s="85"/>
      <c r="CP863" s="85"/>
      <c r="CQ863" s="85"/>
      <c r="CR863" s="85"/>
    </row>
    <row r="864" spans="59:96">
      <c r="BG864" s="85"/>
      <c r="BH864" s="85"/>
      <c r="BI864" s="85"/>
      <c r="BJ864" s="85"/>
      <c r="BK864" s="85"/>
      <c r="BL864" s="85"/>
      <c r="BM864" s="85"/>
      <c r="BN864" s="85"/>
      <c r="BO864" s="85"/>
      <c r="BP864" s="85"/>
      <c r="BQ864" s="85"/>
      <c r="BR864" s="85"/>
      <c r="BS864" s="85"/>
      <c r="BT864" s="85"/>
      <c r="BU864" s="85"/>
      <c r="BV864" s="85"/>
      <c r="BW864" s="85"/>
      <c r="BX864" s="85"/>
      <c r="BY864" s="85"/>
      <c r="BZ864" s="85"/>
      <c r="CA864" s="85"/>
      <c r="CB864" s="85"/>
      <c r="CC864" s="85"/>
      <c r="CD864" s="85"/>
      <c r="CE864" s="85"/>
      <c r="CF864" s="85"/>
      <c r="CG864" s="85"/>
      <c r="CH864" s="85"/>
      <c r="CI864" s="85"/>
      <c r="CJ864" s="85"/>
      <c r="CK864" s="85"/>
      <c r="CL864" s="85"/>
      <c r="CM864" s="85"/>
      <c r="CN864" s="85"/>
      <c r="CO864" s="85"/>
      <c r="CP864" s="85"/>
      <c r="CQ864" s="85"/>
      <c r="CR864" s="85"/>
    </row>
    <row r="865" spans="59:96">
      <c r="BG865" s="85"/>
      <c r="BH865" s="85"/>
      <c r="BI865" s="85"/>
      <c r="BJ865" s="85"/>
      <c r="BK865" s="85"/>
      <c r="BL865" s="85"/>
      <c r="BM865" s="85"/>
      <c r="BN865" s="85"/>
      <c r="BO865" s="85"/>
      <c r="BP865" s="85"/>
      <c r="BQ865" s="85"/>
      <c r="BR865" s="85"/>
      <c r="BS865" s="85"/>
      <c r="BT865" s="85"/>
      <c r="BU865" s="85"/>
      <c r="BV865" s="85"/>
      <c r="BW865" s="85"/>
      <c r="BX865" s="85"/>
      <c r="BY865" s="85"/>
      <c r="BZ865" s="85"/>
      <c r="CA865" s="85"/>
      <c r="CB865" s="85"/>
      <c r="CC865" s="85"/>
      <c r="CD865" s="85"/>
      <c r="CE865" s="85"/>
      <c r="CF865" s="85"/>
      <c r="CG865" s="85"/>
      <c r="CH865" s="85"/>
      <c r="CI865" s="85"/>
      <c r="CJ865" s="85"/>
      <c r="CK865" s="85"/>
      <c r="CL865" s="85"/>
      <c r="CM865" s="85"/>
      <c r="CN865" s="85"/>
      <c r="CO865" s="85"/>
      <c r="CP865" s="85"/>
      <c r="CQ865" s="85"/>
      <c r="CR865" s="85"/>
    </row>
    <row r="866" spans="59:96">
      <c r="BG866" s="85"/>
      <c r="BH866" s="85"/>
      <c r="BI866" s="85"/>
      <c r="BJ866" s="85"/>
      <c r="BK866" s="85"/>
      <c r="BL866" s="85"/>
      <c r="BM866" s="85"/>
      <c r="BN866" s="85"/>
      <c r="BO866" s="85"/>
      <c r="BP866" s="85"/>
      <c r="BQ866" s="85"/>
      <c r="BR866" s="85"/>
      <c r="BS866" s="85"/>
      <c r="BT866" s="85"/>
      <c r="BU866" s="85"/>
      <c r="BV866" s="85"/>
      <c r="BW866" s="85"/>
      <c r="BX866" s="85"/>
      <c r="BY866" s="85"/>
      <c r="BZ866" s="85"/>
      <c r="CA866" s="85"/>
      <c r="CB866" s="85"/>
      <c r="CC866" s="85"/>
      <c r="CD866" s="85"/>
      <c r="CE866" s="85"/>
      <c r="CF866" s="85"/>
      <c r="CG866" s="85"/>
      <c r="CH866" s="85"/>
      <c r="CI866" s="85"/>
      <c r="CJ866" s="85"/>
      <c r="CK866" s="85"/>
      <c r="CL866" s="85"/>
      <c r="CM866" s="85"/>
      <c r="CN866" s="85"/>
      <c r="CO866" s="85"/>
      <c r="CP866" s="85"/>
      <c r="CQ866" s="85"/>
      <c r="CR866" s="85"/>
    </row>
    <row r="867" spans="59:96">
      <c r="BG867" s="85"/>
      <c r="BH867" s="85"/>
      <c r="BI867" s="85"/>
      <c r="BJ867" s="85"/>
      <c r="BK867" s="85"/>
      <c r="BL867" s="85"/>
      <c r="BM867" s="85"/>
      <c r="BN867" s="85"/>
      <c r="BO867" s="85"/>
      <c r="BP867" s="85"/>
      <c r="BQ867" s="85"/>
      <c r="BR867" s="85"/>
      <c r="BS867" s="85"/>
      <c r="BT867" s="85"/>
      <c r="BU867" s="85"/>
      <c r="BV867" s="85"/>
      <c r="BW867" s="85"/>
      <c r="BX867" s="85"/>
      <c r="BY867" s="85"/>
      <c r="BZ867" s="85"/>
      <c r="CA867" s="85"/>
      <c r="CB867" s="85"/>
      <c r="CC867" s="85"/>
      <c r="CD867" s="85"/>
      <c r="CE867" s="85"/>
      <c r="CF867" s="85"/>
      <c r="CG867" s="85"/>
      <c r="CH867" s="85"/>
      <c r="CI867" s="85"/>
      <c r="CJ867" s="85"/>
      <c r="CK867" s="85"/>
      <c r="CL867" s="85"/>
      <c r="CM867" s="85"/>
      <c r="CN867" s="85"/>
      <c r="CO867" s="85"/>
      <c r="CP867" s="85"/>
      <c r="CQ867" s="85"/>
      <c r="CR867" s="85"/>
    </row>
    <row r="868" spans="59:96">
      <c r="BG868" s="85"/>
      <c r="BH868" s="85"/>
      <c r="BI868" s="85"/>
      <c r="BJ868" s="85"/>
      <c r="BK868" s="85"/>
      <c r="BL868" s="85"/>
      <c r="BM868" s="85"/>
      <c r="BN868" s="85"/>
      <c r="BO868" s="85"/>
      <c r="BP868" s="85"/>
      <c r="BQ868" s="85"/>
      <c r="BR868" s="85"/>
      <c r="BS868" s="85"/>
      <c r="BT868" s="85"/>
      <c r="BU868" s="85"/>
      <c r="BV868" s="85"/>
      <c r="BW868" s="85"/>
      <c r="BX868" s="85"/>
      <c r="BY868" s="85"/>
      <c r="BZ868" s="85"/>
      <c r="CA868" s="85"/>
      <c r="CB868" s="85"/>
      <c r="CC868" s="85"/>
      <c r="CD868" s="85"/>
      <c r="CE868" s="85"/>
      <c r="CF868" s="85"/>
      <c r="CG868" s="85"/>
      <c r="CH868" s="85"/>
      <c r="CI868" s="85"/>
      <c r="CJ868" s="85"/>
      <c r="CK868" s="85"/>
      <c r="CL868" s="85"/>
      <c r="CM868" s="85"/>
      <c r="CN868" s="85"/>
      <c r="CO868" s="85"/>
      <c r="CP868" s="85"/>
      <c r="CQ868" s="85"/>
      <c r="CR868" s="85"/>
    </row>
    <row r="869" spans="59:96">
      <c r="BG869" s="85"/>
      <c r="BH869" s="85"/>
      <c r="BI869" s="85"/>
      <c r="BJ869" s="85"/>
      <c r="BK869" s="85"/>
      <c r="BL869" s="85"/>
      <c r="BM869" s="85"/>
      <c r="BN869" s="85"/>
      <c r="BO869" s="85"/>
      <c r="BP869" s="85"/>
      <c r="BQ869" s="85"/>
      <c r="BR869" s="85"/>
      <c r="BS869" s="85"/>
      <c r="BT869" s="85"/>
      <c r="BU869" s="85"/>
      <c r="BV869" s="85"/>
      <c r="BW869" s="85"/>
      <c r="BX869" s="85"/>
      <c r="BY869" s="85"/>
      <c r="BZ869" s="85"/>
      <c r="CA869" s="85"/>
      <c r="CB869" s="85"/>
      <c r="CC869" s="85"/>
      <c r="CD869" s="85"/>
      <c r="CE869" s="85"/>
      <c r="CF869" s="85"/>
      <c r="CG869" s="85"/>
      <c r="CH869" s="85"/>
      <c r="CI869" s="85"/>
      <c r="CJ869" s="85"/>
      <c r="CK869" s="85"/>
      <c r="CL869" s="85"/>
      <c r="CM869" s="85"/>
      <c r="CN869" s="85"/>
      <c r="CO869" s="85"/>
      <c r="CP869" s="85"/>
      <c r="CQ869" s="85"/>
      <c r="CR869" s="85"/>
    </row>
    <row r="870" spans="59:96">
      <c r="BG870" s="85"/>
      <c r="BH870" s="85"/>
      <c r="BI870" s="85"/>
      <c r="BJ870" s="85"/>
      <c r="BK870" s="85"/>
      <c r="BL870" s="85"/>
      <c r="BM870" s="85"/>
      <c r="BN870" s="85"/>
      <c r="BO870" s="85"/>
      <c r="BP870" s="85"/>
      <c r="BQ870" s="85"/>
      <c r="BR870" s="85"/>
      <c r="BS870" s="85"/>
      <c r="BT870" s="85"/>
      <c r="BU870" s="85"/>
      <c r="BV870" s="85"/>
      <c r="BW870" s="85"/>
      <c r="BX870" s="85"/>
      <c r="BY870" s="85"/>
      <c r="BZ870" s="85"/>
      <c r="CA870" s="85"/>
      <c r="CB870" s="85"/>
      <c r="CC870" s="85"/>
      <c r="CD870" s="85"/>
      <c r="CE870" s="85"/>
      <c r="CF870" s="85"/>
      <c r="CG870" s="85"/>
      <c r="CH870" s="85"/>
      <c r="CI870" s="85"/>
      <c r="CJ870" s="85"/>
      <c r="CK870" s="85"/>
      <c r="CL870" s="85"/>
      <c r="CM870" s="85"/>
      <c r="CN870" s="85"/>
      <c r="CO870" s="85"/>
      <c r="CP870" s="85"/>
      <c r="CQ870" s="85"/>
      <c r="CR870" s="85"/>
    </row>
    <row r="871" spans="59:96">
      <c r="BG871" s="85"/>
      <c r="BH871" s="85"/>
      <c r="BI871" s="85"/>
      <c r="BJ871" s="85"/>
      <c r="BK871" s="85"/>
      <c r="BL871" s="85"/>
      <c r="BM871" s="85"/>
      <c r="BN871" s="85"/>
      <c r="BO871" s="85"/>
      <c r="BP871" s="85"/>
      <c r="BQ871" s="85"/>
      <c r="BR871" s="85"/>
      <c r="BS871" s="85"/>
      <c r="BT871" s="85"/>
      <c r="BU871" s="85"/>
      <c r="BV871" s="85"/>
      <c r="BW871" s="85"/>
      <c r="BX871" s="85"/>
      <c r="BY871" s="85"/>
      <c r="BZ871" s="85"/>
      <c r="CA871" s="85"/>
      <c r="CB871" s="85"/>
      <c r="CC871" s="85"/>
      <c r="CD871" s="85"/>
      <c r="CE871" s="85"/>
      <c r="CF871" s="85"/>
      <c r="CG871" s="85"/>
      <c r="CH871" s="85"/>
      <c r="CI871" s="85"/>
      <c r="CJ871" s="85"/>
      <c r="CK871" s="85"/>
      <c r="CL871" s="85"/>
      <c r="CM871" s="85"/>
      <c r="CN871" s="85"/>
      <c r="CO871" s="85"/>
      <c r="CP871" s="85"/>
      <c r="CQ871" s="85"/>
      <c r="CR871" s="85"/>
    </row>
    <row r="872" spans="59:96">
      <c r="BG872" s="85"/>
      <c r="BH872" s="85"/>
      <c r="BI872" s="85"/>
      <c r="BJ872" s="85"/>
      <c r="BK872" s="85"/>
      <c r="BL872" s="85"/>
      <c r="BM872" s="85"/>
      <c r="BN872" s="85"/>
      <c r="BO872" s="85"/>
      <c r="BP872" s="85"/>
      <c r="BQ872" s="85"/>
      <c r="BR872" s="85"/>
      <c r="BS872" s="85"/>
      <c r="BT872" s="85"/>
      <c r="BU872" s="85"/>
      <c r="BV872" s="85"/>
      <c r="BW872" s="85"/>
      <c r="BX872" s="85"/>
      <c r="BY872" s="85"/>
      <c r="BZ872" s="85"/>
      <c r="CA872" s="85"/>
      <c r="CB872" s="85"/>
      <c r="CC872" s="85"/>
      <c r="CD872" s="85"/>
      <c r="CE872" s="85"/>
      <c r="CF872" s="85"/>
      <c r="CG872" s="85"/>
      <c r="CH872" s="85"/>
      <c r="CI872" s="85"/>
      <c r="CJ872" s="85"/>
      <c r="CK872" s="85"/>
      <c r="CL872" s="85"/>
      <c r="CM872" s="85"/>
      <c r="CN872" s="85"/>
      <c r="CO872" s="85"/>
      <c r="CP872" s="85"/>
      <c r="CQ872" s="85"/>
      <c r="CR872" s="85"/>
    </row>
    <row r="873" spans="59:96">
      <c r="BG873" s="85"/>
      <c r="BH873" s="85"/>
      <c r="BI873" s="85"/>
      <c r="BJ873" s="85"/>
      <c r="BK873" s="85"/>
      <c r="BL873" s="85"/>
      <c r="BM873" s="85"/>
      <c r="BN873" s="85"/>
      <c r="BO873" s="85"/>
      <c r="BP873" s="85"/>
      <c r="BQ873" s="85"/>
      <c r="BR873" s="85"/>
      <c r="BS873" s="85"/>
      <c r="BT873" s="85"/>
      <c r="BU873" s="85"/>
      <c r="BV873" s="85"/>
      <c r="BW873" s="85"/>
      <c r="BX873" s="85"/>
      <c r="BY873" s="85"/>
      <c r="BZ873" s="85"/>
      <c r="CA873" s="85"/>
      <c r="CB873" s="85"/>
      <c r="CC873" s="85"/>
      <c r="CD873" s="85"/>
      <c r="CE873" s="85"/>
      <c r="CF873" s="85"/>
      <c r="CG873" s="85"/>
      <c r="CH873" s="85"/>
      <c r="CI873" s="85"/>
      <c r="CJ873" s="85"/>
      <c r="CK873" s="85"/>
      <c r="CL873" s="85"/>
      <c r="CM873" s="85"/>
      <c r="CN873" s="85"/>
      <c r="CO873" s="85"/>
      <c r="CP873" s="85"/>
      <c r="CQ873" s="85"/>
      <c r="CR873" s="85"/>
    </row>
    <row r="874" spans="59:96">
      <c r="BG874" s="85"/>
      <c r="BH874" s="85"/>
      <c r="BI874" s="85"/>
      <c r="BJ874" s="85"/>
      <c r="BK874" s="85"/>
      <c r="BL874" s="85"/>
      <c r="BM874" s="85"/>
      <c r="BN874" s="85"/>
      <c r="BO874" s="85"/>
      <c r="BP874" s="85"/>
      <c r="BQ874" s="85"/>
      <c r="BR874" s="85"/>
      <c r="BS874" s="85"/>
      <c r="BT874" s="85"/>
      <c r="BU874" s="85"/>
      <c r="BV874" s="85"/>
      <c r="BW874" s="85"/>
      <c r="BX874" s="85"/>
      <c r="BY874" s="85"/>
      <c r="BZ874" s="85"/>
      <c r="CA874" s="85"/>
      <c r="CB874" s="85"/>
      <c r="CC874" s="85"/>
      <c r="CD874" s="85"/>
      <c r="CE874" s="85"/>
      <c r="CF874" s="85"/>
      <c r="CG874" s="85"/>
      <c r="CH874" s="85"/>
      <c r="CI874" s="85"/>
      <c r="CJ874" s="85"/>
      <c r="CK874" s="85"/>
      <c r="CL874" s="85"/>
      <c r="CM874" s="85"/>
      <c r="CN874" s="85"/>
      <c r="CO874" s="85"/>
      <c r="CP874" s="85"/>
      <c r="CQ874" s="85"/>
      <c r="CR874" s="85"/>
    </row>
    <row r="875" spans="59:96">
      <c r="BG875" s="85"/>
      <c r="BH875" s="85"/>
      <c r="BI875" s="85"/>
      <c r="BJ875" s="85"/>
      <c r="BK875" s="85"/>
      <c r="BL875" s="85"/>
      <c r="BM875" s="85"/>
      <c r="BN875" s="85"/>
      <c r="BO875" s="85"/>
      <c r="BP875" s="85"/>
      <c r="BQ875" s="85"/>
      <c r="BR875" s="85"/>
      <c r="BS875" s="85"/>
      <c r="BT875" s="85"/>
      <c r="BU875" s="85"/>
      <c r="BV875" s="85"/>
      <c r="BW875" s="85"/>
      <c r="BX875" s="85"/>
      <c r="BY875" s="85"/>
      <c r="BZ875" s="85"/>
      <c r="CA875" s="85"/>
      <c r="CB875" s="85"/>
      <c r="CC875" s="85"/>
      <c r="CD875" s="85"/>
      <c r="CE875" s="85"/>
      <c r="CF875" s="85"/>
      <c r="CG875" s="85"/>
      <c r="CH875" s="85"/>
      <c r="CI875" s="85"/>
      <c r="CJ875" s="85"/>
      <c r="CK875" s="85"/>
      <c r="CL875" s="85"/>
      <c r="CM875" s="85"/>
      <c r="CN875" s="85"/>
      <c r="CO875" s="85"/>
      <c r="CP875" s="85"/>
      <c r="CQ875" s="85"/>
      <c r="CR875" s="85"/>
    </row>
    <row r="876" spans="59:96">
      <c r="BG876" s="85"/>
      <c r="BH876" s="85"/>
      <c r="BI876" s="85"/>
      <c r="BJ876" s="85"/>
      <c r="BK876" s="85"/>
      <c r="BL876" s="85"/>
      <c r="BM876" s="85"/>
      <c r="BN876" s="85"/>
      <c r="BO876" s="85"/>
      <c r="BP876" s="85"/>
      <c r="BQ876" s="85"/>
      <c r="BR876" s="85"/>
      <c r="BS876" s="85"/>
      <c r="BT876" s="85"/>
      <c r="BU876" s="85"/>
      <c r="BV876" s="85"/>
      <c r="BW876" s="85"/>
      <c r="BX876" s="85"/>
      <c r="BY876" s="85"/>
      <c r="BZ876" s="85"/>
      <c r="CA876" s="85"/>
      <c r="CB876" s="85"/>
      <c r="CC876" s="85"/>
      <c r="CD876" s="85"/>
      <c r="CE876" s="85"/>
      <c r="CF876" s="85"/>
      <c r="CG876" s="85"/>
      <c r="CH876" s="85"/>
      <c r="CI876" s="85"/>
      <c r="CJ876" s="85"/>
      <c r="CK876" s="85"/>
      <c r="CL876" s="85"/>
      <c r="CM876" s="85"/>
      <c r="CN876" s="85"/>
      <c r="CO876" s="85"/>
      <c r="CP876" s="85"/>
      <c r="CQ876" s="85"/>
      <c r="CR876" s="85"/>
    </row>
    <row r="877" spans="59:96">
      <c r="BG877" s="85"/>
      <c r="BH877" s="85"/>
      <c r="BI877" s="85"/>
      <c r="BJ877" s="85"/>
      <c r="BK877" s="85"/>
      <c r="BL877" s="85"/>
      <c r="BM877" s="85"/>
      <c r="BN877" s="85"/>
      <c r="BO877" s="85"/>
      <c r="BP877" s="85"/>
      <c r="BQ877" s="85"/>
      <c r="BR877" s="85"/>
      <c r="BS877" s="85"/>
      <c r="BT877" s="85"/>
      <c r="BU877" s="85"/>
      <c r="BV877" s="85"/>
      <c r="BW877" s="85"/>
      <c r="BX877" s="85"/>
      <c r="BY877" s="85"/>
      <c r="BZ877" s="85"/>
      <c r="CA877" s="85"/>
      <c r="CB877" s="85"/>
      <c r="CC877" s="85"/>
      <c r="CD877" s="85"/>
      <c r="CE877" s="85"/>
      <c r="CF877" s="85"/>
      <c r="CG877" s="85"/>
      <c r="CH877" s="85"/>
      <c r="CI877" s="85"/>
      <c r="CJ877" s="85"/>
      <c r="CK877" s="85"/>
      <c r="CL877" s="85"/>
      <c r="CM877" s="85"/>
      <c r="CN877" s="85"/>
      <c r="CO877" s="85"/>
      <c r="CP877" s="85"/>
      <c r="CQ877" s="85"/>
      <c r="CR877" s="85"/>
    </row>
    <row r="878" spans="59:96">
      <c r="BG878" s="85"/>
      <c r="BH878" s="85"/>
      <c r="BI878" s="85"/>
      <c r="BJ878" s="85"/>
      <c r="BK878" s="85"/>
      <c r="BL878" s="85"/>
      <c r="BM878" s="85"/>
      <c r="BN878" s="85"/>
      <c r="BO878" s="85"/>
      <c r="BP878" s="85"/>
      <c r="BQ878" s="85"/>
      <c r="BR878" s="85"/>
      <c r="BS878" s="85"/>
      <c r="BT878" s="85"/>
      <c r="BU878" s="85"/>
      <c r="BV878" s="85"/>
      <c r="BW878" s="85"/>
      <c r="BX878" s="85"/>
      <c r="BY878" s="85"/>
      <c r="BZ878" s="85"/>
      <c r="CA878" s="85"/>
      <c r="CB878" s="85"/>
      <c r="CC878" s="85"/>
      <c r="CD878" s="85"/>
      <c r="CE878" s="85"/>
      <c r="CF878" s="85"/>
      <c r="CG878" s="85"/>
      <c r="CH878" s="85"/>
      <c r="CI878" s="85"/>
      <c r="CJ878" s="85"/>
      <c r="CK878" s="85"/>
      <c r="CL878" s="85"/>
      <c r="CM878" s="85"/>
      <c r="CN878" s="85"/>
      <c r="CO878" s="85"/>
      <c r="CP878" s="85"/>
      <c r="CQ878" s="85"/>
      <c r="CR878" s="85"/>
    </row>
    <row r="879" spans="59:96">
      <c r="BG879" s="85"/>
      <c r="BH879" s="85"/>
      <c r="BI879" s="85"/>
      <c r="BJ879" s="85"/>
      <c r="BK879" s="85"/>
      <c r="BL879" s="85"/>
      <c r="BM879" s="85"/>
      <c r="BN879" s="85"/>
      <c r="BO879" s="85"/>
      <c r="BP879" s="85"/>
      <c r="BQ879" s="85"/>
      <c r="BR879" s="85"/>
      <c r="BS879" s="85"/>
      <c r="BT879" s="85"/>
      <c r="BU879" s="85"/>
      <c r="BV879" s="85"/>
      <c r="BW879" s="85"/>
      <c r="BX879" s="85"/>
      <c r="BY879" s="85"/>
      <c r="BZ879" s="85"/>
      <c r="CA879" s="85"/>
      <c r="CB879" s="85"/>
      <c r="CC879" s="85"/>
      <c r="CD879" s="85"/>
      <c r="CE879" s="85"/>
      <c r="CF879" s="85"/>
      <c r="CG879" s="85"/>
      <c r="CH879" s="85"/>
      <c r="CI879" s="85"/>
      <c r="CJ879" s="85"/>
      <c r="CK879" s="85"/>
      <c r="CL879" s="85"/>
      <c r="CM879" s="85"/>
      <c r="CN879" s="85"/>
      <c r="CO879" s="85"/>
      <c r="CP879" s="85"/>
      <c r="CQ879" s="85"/>
      <c r="CR879" s="85"/>
    </row>
    <row r="880" spans="59:96">
      <c r="BG880" s="85"/>
      <c r="BH880" s="85"/>
      <c r="BI880" s="85"/>
      <c r="BJ880" s="85"/>
      <c r="BK880" s="85"/>
      <c r="BL880" s="85"/>
      <c r="BM880" s="85"/>
      <c r="BN880" s="85"/>
      <c r="BO880" s="85"/>
      <c r="BP880" s="85"/>
      <c r="BQ880" s="85"/>
      <c r="BR880" s="85"/>
      <c r="BS880" s="85"/>
      <c r="BT880" s="85"/>
      <c r="BU880" s="85"/>
      <c r="BV880" s="85"/>
      <c r="BW880" s="85"/>
      <c r="BX880" s="85"/>
      <c r="BY880" s="85"/>
      <c r="BZ880" s="85"/>
      <c r="CA880" s="85"/>
      <c r="CB880" s="85"/>
      <c r="CC880" s="85"/>
      <c r="CD880" s="85"/>
      <c r="CE880" s="85"/>
      <c r="CF880" s="85"/>
      <c r="CG880" s="85"/>
      <c r="CH880" s="85"/>
      <c r="CI880" s="85"/>
      <c r="CJ880" s="85"/>
      <c r="CK880" s="85"/>
      <c r="CL880" s="85"/>
      <c r="CM880" s="85"/>
      <c r="CN880" s="85"/>
      <c r="CO880" s="85"/>
      <c r="CP880" s="85"/>
      <c r="CQ880" s="85"/>
      <c r="CR880" s="85"/>
    </row>
    <row r="881" spans="59:96">
      <c r="BG881" s="85"/>
      <c r="BH881" s="85"/>
      <c r="BI881" s="85"/>
      <c r="BJ881" s="85"/>
      <c r="BK881" s="85"/>
      <c r="BL881" s="85"/>
      <c r="BM881" s="85"/>
      <c r="BN881" s="85"/>
      <c r="BO881" s="85"/>
      <c r="BP881" s="85"/>
      <c r="BQ881" s="85"/>
      <c r="BR881" s="85"/>
      <c r="BS881" s="85"/>
      <c r="BT881" s="85"/>
      <c r="BU881" s="85"/>
      <c r="BV881" s="85"/>
      <c r="BW881" s="85"/>
      <c r="BX881" s="85"/>
      <c r="BY881" s="85"/>
      <c r="BZ881" s="85"/>
      <c r="CA881" s="85"/>
      <c r="CB881" s="85"/>
      <c r="CC881" s="85"/>
      <c r="CD881" s="85"/>
      <c r="CE881" s="85"/>
      <c r="CF881" s="85"/>
      <c r="CG881" s="85"/>
      <c r="CH881" s="85"/>
      <c r="CI881" s="85"/>
      <c r="CJ881" s="85"/>
      <c r="CK881" s="85"/>
      <c r="CL881" s="85"/>
      <c r="CM881" s="85"/>
      <c r="CN881" s="85"/>
      <c r="CO881" s="85"/>
      <c r="CP881" s="85"/>
      <c r="CQ881" s="85"/>
      <c r="CR881" s="85"/>
    </row>
    <row r="882" spans="59:96">
      <c r="BG882" s="85"/>
      <c r="BH882" s="85"/>
      <c r="BI882" s="85"/>
      <c r="BJ882" s="85"/>
      <c r="BK882" s="85"/>
      <c r="BL882" s="85"/>
      <c r="BM882" s="85"/>
      <c r="BN882" s="85"/>
      <c r="BO882" s="85"/>
      <c r="BP882" s="85"/>
      <c r="BQ882" s="85"/>
      <c r="BR882" s="85"/>
      <c r="BS882" s="85"/>
      <c r="BT882" s="85"/>
      <c r="BU882" s="85"/>
      <c r="BV882" s="85"/>
      <c r="BW882" s="85"/>
      <c r="BX882" s="85"/>
      <c r="BY882" s="85"/>
      <c r="BZ882" s="85"/>
      <c r="CA882" s="85"/>
      <c r="CB882" s="85"/>
      <c r="CC882" s="85"/>
      <c r="CD882" s="85"/>
      <c r="CE882" s="85"/>
      <c r="CF882" s="85"/>
      <c r="CG882" s="85"/>
      <c r="CH882" s="85"/>
      <c r="CI882" s="85"/>
      <c r="CJ882" s="85"/>
      <c r="CK882" s="85"/>
      <c r="CL882" s="85"/>
      <c r="CM882" s="85"/>
      <c r="CN882" s="85"/>
      <c r="CO882" s="85"/>
      <c r="CP882" s="85"/>
      <c r="CQ882" s="85"/>
      <c r="CR882" s="85"/>
    </row>
    <row r="883" spans="59:96">
      <c r="BG883" s="85"/>
      <c r="BH883" s="85"/>
      <c r="BI883" s="85"/>
      <c r="BJ883" s="85"/>
      <c r="BK883" s="85"/>
      <c r="BL883" s="85"/>
      <c r="BM883" s="85"/>
      <c r="BN883" s="85"/>
      <c r="BO883" s="85"/>
      <c r="BP883" s="85"/>
      <c r="BQ883" s="85"/>
      <c r="BR883" s="85"/>
      <c r="BS883" s="85"/>
      <c r="BT883" s="85"/>
      <c r="BU883" s="85"/>
      <c r="BV883" s="85"/>
      <c r="BW883" s="85"/>
      <c r="BX883" s="85"/>
      <c r="BY883" s="85"/>
      <c r="BZ883" s="85"/>
      <c r="CA883" s="85"/>
      <c r="CB883" s="85"/>
      <c r="CC883" s="85"/>
      <c r="CD883" s="85"/>
      <c r="CE883" s="85"/>
      <c r="CF883" s="85"/>
      <c r="CG883" s="85"/>
      <c r="CH883" s="85"/>
      <c r="CI883" s="85"/>
      <c r="CJ883" s="85"/>
      <c r="CK883" s="85"/>
      <c r="CL883" s="85"/>
      <c r="CM883" s="85"/>
      <c r="CN883" s="85"/>
      <c r="CO883" s="85"/>
      <c r="CP883" s="85"/>
      <c r="CQ883" s="85"/>
      <c r="CR883" s="85"/>
    </row>
    <row r="884" spans="59:96">
      <c r="BG884" s="85"/>
      <c r="BH884" s="85"/>
      <c r="BI884" s="85"/>
      <c r="BJ884" s="85"/>
      <c r="BK884" s="85"/>
      <c r="BL884" s="85"/>
      <c r="BM884" s="85"/>
      <c r="BN884" s="85"/>
      <c r="BO884" s="85"/>
      <c r="BP884" s="85"/>
      <c r="BQ884" s="85"/>
      <c r="BR884" s="85"/>
      <c r="BS884" s="85"/>
      <c r="BT884" s="85"/>
      <c r="BU884" s="85"/>
      <c r="BV884" s="85"/>
      <c r="BW884" s="85"/>
      <c r="BX884" s="85"/>
      <c r="BY884" s="85"/>
      <c r="BZ884" s="85"/>
      <c r="CA884" s="85"/>
      <c r="CB884" s="85"/>
      <c r="CC884" s="85"/>
      <c r="CD884" s="85"/>
      <c r="CE884" s="85"/>
      <c r="CF884" s="85"/>
      <c r="CG884" s="85"/>
      <c r="CH884" s="85"/>
      <c r="CI884" s="85"/>
      <c r="CJ884" s="85"/>
      <c r="CK884" s="85"/>
      <c r="CL884" s="85"/>
      <c r="CM884" s="85"/>
      <c r="CN884" s="85"/>
      <c r="CO884" s="85"/>
      <c r="CP884" s="85"/>
      <c r="CQ884" s="85"/>
      <c r="CR884" s="85"/>
    </row>
    <row r="885" spans="59:96">
      <c r="BG885" s="85"/>
      <c r="BH885" s="85"/>
      <c r="BI885" s="85"/>
      <c r="BJ885" s="85"/>
      <c r="BK885" s="85"/>
      <c r="BL885" s="85"/>
      <c r="BM885" s="85"/>
      <c r="BN885" s="85"/>
      <c r="BO885" s="85"/>
      <c r="BP885" s="85"/>
      <c r="BQ885" s="85"/>
      <c r="BR885" s="85"/>
      <c r="BS885" s="85"/>
      <c r="BT885" s="85"/>
      <c r="BU885" s="85"/>
      <c r="BV885" s="85"/>
      <c r="BW885" s="85"/>
      <c r="BX885" s="85"/>
      <c r="BY885" s="85"/>
      <c r="BZ885" s="85"/>
      <c r="CA885" s="85"/>
      <c r="CB885" s="85"/>
      <c r="CC885" s="85"/>
      <c r="CD885" s="85"/>
      <c r="CE885" s="85"/>
      <c r="CF885" s="85"/>
      <c r="CG885" s="85"/>
      <c r="CH885" s="85"/>
      <c r="CI885" s="85"/>
      <c r="CJ885" s="85"/>
      <c r="CK885" s="85"/>
      <c r="CL885" s="85"/>
      <c r="CM885" s="85"/>
      <c r="CN885" s="85"/>
      <c r="CO885" s="85"/>
      <c r="CP885" s="85"/>
      <c r="CQ885" s="85"/>
      <c r="CR885" s="85"/>
    </row>
    <row r="886" spans="59:96">
      <c r="BG886" s="85"/>
      <c r="BH886" s="85"/>
      <c r="BI886" s="85"/>
      <c r="BJ886" s="85"/>
      <c r="BK886" s="85"/>
      <c r="BL886" s="85"/>
      <c r="BM886" s="85"/>
      <c r="BN886" s="85"/>
      <c r="BO886" s="85"/>
      <c r="BP886" s="85"/>
      <c r="BQ886" s="85"/>
      <c r="BR886" s="85"/>
      <c r="BS886" s="85"/>
      <c r="BT886" s="85"/>
      <c r="BU886" s="85"/>
      <c r="BV886" s="85"/>
      <c r="BW886" s="85"/>
      <c r="BX886" s="85"/>
      <c r="BY886" s="85"/>
      <c r="BZ886" s="85"/>
      <c r="CA886" s="85"/>
      <c r="CB886" s="85"/>
      <c r="CC886" s="85"/>
      <c r="CD886" s="85"/>
      <c r="CE886" s="85"/>
      <c r="CF886" s="85"/>
      <c r="CG886" s="85"/>
      <c r="CH886" s="85"/>
      <c r="CI886" s="85"/>
      <c r="CJ886" s="85"/>
      <c r="CK886" s="85"/>
      <c r="CL886" s="85"/>
      <c r="CM886" s="85"/>
      <c r="CN886" s="85"/>
      <c r="CO886" s="85"/>
      <c r="CP886" s="85"/>
      <c r="CQ886" s="85"/>
      <c r="CR886" s="85"/>
    </row>
    <row r="887" spans="59:96">
      <c r="BG887" s="85"/>
      <c r="BH887" s="85"/>
      <c r="BI887" s="85"/>
      <c r="BJ887" s="85"/>
      <c r="BK887" s="85"/>
      <c r="BL887" s="85"/>
      <c r="BM887" s="85"/>
      <c r="BN887" s="85"/>
      <c r="BO887" s="85"/>
      <c r="BP887" s="85"/>
      <c r="BQ887" s="85"/>
      <c r="BR887" s="85"/>
      <c r="BS887" s="85"/>
      <c r="BT887" s="85"/>
      <c r="BU887" s="85"/>
      <c r="BV887" s="85"/>
      <c r="BW887" s="85"/>
      <c r="BX887" s="85"/>
      <c r="BY887" s="85"/>
      <c r="BZ887" s="85"/>
      <c r="CA887" s="85"/>
      <c r="CB887" s="85"/>
      <c r="CC887" s="85"/>
      <c r="CD887" s="85"/>
      <c r="CE887" s="85"/>
      <c r="CF887" s="85"/>
      <c r="CG887" s="85"/>
      <c r="CH887" s="85"/>
      <c r="CI887" s="85"/>
      <c r="CJ887" s="85"/>
      <c r="CK887" s="85"/>
      <c r="CL887" s="85"/>
      <c r="CM887" s="85"/>
      <c r="CN887" s="85"/>
      <c r="CO887" s="85"/>
      <c r="CP887" s="85"/>
      <c r="CQ887" s="85"/>
      <c r="CR887" s="85"/>
    </row>
    <row r="888" spans="59:96">
      <c r="BG888" s="85"/>
      <c r="BH888" s="85"/>
      <c r="BI888" s="85"/>
      <c r="BJ888" s="85"/>
      <c r="BK888" s="85"/>
      <c r="BL888" s="85"/>
      <c r="BM888" s="85"/>
      <c r="BN888" s="85"/>
      <c r="BO888" s="85"/>
      <c r="BP888" s="85"/>
      <c r="BQ888" s="85"/>
      <c r="BR888" s="85"/>
      <c r="BS888" s="85"/>
      <c r="BT888" s="85"/>
      <c r="BU888" s="85"/>
      <c r="BV888" s="85"/>
      <c r="BW888" s="85"/>
      <c r="BX888" s="85"/>
      <c r="BY888" s="85"/>
      <c r="BZ888" s="85"/>
      <c r="CA888" s="85"/>
      <c r="CB888" s="85"/>
      <c r="CC888" s="85"/>
      <c r="CD888" s="85"/>
      <c r="CE888" s="85"/>
      <c r="CF888" s="85"/>
      <c r="CG888" s="85"/>
      <c r="CH888" s="85"/>
      <c r="CI888" s="85"/>
      <c r="CJ888" s="85"/>
      <c r="CK888" s="85"/>
      <c r="CL888" s="85"/>
      <c r="CM888" s="85"/>
      <c r="CN888" s="85"/>
      <c r="CO888" s="85"/>
      <c r="CP888" s="85"/>
      <c r="CQ888" s="85"/>
      <c r="CR888" s="85"/>
    </row>
    <row r="889" spans="59:96">
      <c r="BG889" s="85"/>
      <c r="BH889" s="85"/>
      <c r="BI889" s="85"/>
      <c r="BJ889" s="85"/>
      <c r="BK889" s="85"/>
      <c r="BL889" s="85"/>
      <c r="BM889" s="85"/>
      <c r="BN889" s="85"/>
      <c r="BO889" s="85"/>
      <c r="BP889" s="85"/>
      <c r="BQ889" s="85"/>
      <c r="BR889" s="85"/>
      <c r="BS889" s="85"/>
      <c r="BT889" s="85"/>
      <c r="BU889" s="85"/>
      <c r="BV889" s="85"/>
      <c r="BW889" s="85"/>
      <c r="BX889" s="85"/>
      <c r="BY889" s="85"/>
      <c r="BZ889" s="85"/>
      <c r="CA889" s="85"/>
      <c r="CB889" s="85"/>
      <c r="CC889" s="85"/>
      <c r="CD889" s="85"/>
      <c r="CE889" s="85"/>
      <c r="CF889" s="85"/>
      <c r="CG889" s="85"/>
      <c r="CH889" s="85"/>
      <c r="CI889" s="85"/>
      <c r="CJ889" s="85"/>
      <c r="CK889" s="85"/>
      <c r="CL889" s="85"/>
      <c r="CM889" s="85"/>
      <c r="CN889" s="85"/>
      <c r="CO889" s="85"/>
      <c r="CP889" s="85"/>
      <c r="CQ889" s="85"/>
      <c r="CR889" s="85"/>
    </row>
    <row r="890" spans="59:96">
      <c r="BG890" s="85"/>
      <c r="BH890" s="85"/>
      <c r="BI890" s="85"/>
      <c r="BJ890" s="85"/>
      <c r="BK890" s="85"/>
      <c r="BL890" s="85"/>
      <c r="BM890" s="85"/>
      <c r="BN890" s="85"/>
      <c r="BO890" s="85"/>
      <c r="BP890" s="85"/>
      <c r="BQ890" s="85"/>
      <c r="BR890" s="85"/>
      <c r="BS890" s="85"/>
      <c r="BT890" s="85"/>
      <c r="BU890" s="85"/>
      <c r="BV890" s="85"/>
      <c r="BW890" s="85"/>
      <c r="BX890" s="85"/>
      <c r="BY890" s="85"/>
      <c r="BZ890" s="85"/>
      <c r="CA890" s="85"/>
      <c r="CB890" s="85"/>
      <c r="CC890" s="85"/>
      <c r="CD890" s="85"/>
      <c r="CE890" s="85"/>
      <c r="CF890" s="85"/>
      <c r="CG890" s="85"/>
      <c r="CH890" s="85"/>
      <c r="CI890" s="85"/>
      <c r="CJ890" s="85"/>
      <c r="CK890" s="85"/>
      <c r="CL890" s="85"/>
      <c r="CM890" s="85"/>
      <c r="CN890" s="85"/>
      <c r="CO890" s="85"/>
      <c r="CP890" s="85"/>
      <c r="CQ890" s="85"/>
      <c r="CR890" s="85"/>
    </row>
    <row r="891" spans="59:96">
      <c r="BG891" s="85"/>
      <c r="BH891" s="85"/>
      <c r="BI891" s="85"/>
      <c r="BJ891" s="85"/>
      <c r="BK891" s="85"/>
      <c r="BL891" s="85"/>
      <c r="BM891" s="85"/>
      <c r="BN891" s="85"/>
      <c r="BO891" s="85"/>
      <c r="BP891" s="85"/>
      <c r="BQ891" s="85"/>
      <c r="BR891" s="85"/>
      <c r="BS891" s="85"/>
      <c r="BT891" s="85"/>
      <c r="BU891" s="85"/>
      <c r="BV891" s="85"/>
      <c r="BW891" s="85"/>
      <c r="BX891" s="85"/>
      <c r="BY891" s="85"/>
      <c r="BZ891" s="85"/>
      <c r="CA891" s="85"/>
      <c r="CB891" s="85"/>
      <c r="CC891" s="85"/>
      <c r="CD891" s="85"/>
      <c r="CE891" s="85"/>
      <c r="CF891" s="85"/>
      <c r="CG891" s="85"/>
      <c r="CH891" s="85"/>
      <c r="CI891" s="85"/>
      <c r="CJ891" s="85"/>
      <c r="CK891" s="85"/>
      <c r="CL891" s="85"/>
      <c r="CM891" s="85"/>
      <c r="CN891" s="85"/>
      <c r="CO891" s="85"/>
      <c r="CP891" s="85"/>
      <c r="CQ891" s="85"/>
      <c r="CR891" s="85"/>
    </row>
    <row r="892" spans="59:96">
      <c r="BG892" s="85"/>
      <c r="BH892" s="85"/>
      <c r="BI892" s="85"/>
      <c r="BJ892" s="85"/>
      <c r="BK892" s="85"/>
      <c r="BL892" s="85"/>
      <c r="BM892" s="85"/>
      <c r="BN892" s="85"/>
      <c r="BO892" s="85"/>
      <c r="BP892" s="85"/>
      <c r="BQ892" s="85"/>
      <c r="BR892" s="85"/>
      <c r="BS892" s="85"/>
      <c r="BT892" s="85"/>
      <c r="BU892" s="85"/>
      <c r="BV892" s="85"/>
      <c r="BW892" s="85"/>
      <c r="BX892" s="85"/>
      <c r="BY892" s="85"/>
      <c r="BZ892" s="85"/>
      <c r="CA892" s="85"/>
      <c r="CB892" s="85"/>
      <c r="CC892" s="85"/>
      <c r="CD892" s="85"/>
      <c r="CE892" s="85"/>
      <c r="CF892" s="85"/>
      <c r="CG892" s="85"/>
      <c r="CH892" s="85"/>
      <c r="CI892" s="85"/>
      <c r="CJ892" s="85"/>
      <c r="CK892" s="85"/>
      <c r="CL892" s="85"/>
      <c r="CM892" s="85"/>
      <c r="CN892" s="85"/>
      <c r="CO892" s="85"/>
      <c r="CP892" s="85"/>
      <c r="CQ892" s="85"/>
      <c r="CR892" s="85"/>
    </row>
    <row r="893" spans="59:96">
      <c r="BG893" s="85"/>
      <c r="BH893" s="85"/>
      <c r="BI893" s="85"/>
      <c r="BJ893" s="85"/>
      <c r="BK893" s="85"/>
      <c r="BL893" s="85"/>
      <c r="BM893" s="85"/>
      <c r="BN893" s="85"/>
      <c r="BO893" s="85"/>
      <c r="BP893" s="85"/>
      <c r="BQ893" s="85"/>
      <c r="BR893" s="85"/>
      <c r="BS893" s="85"/>
      <c r="BT893" s="85"/>
      <c r="BU893" s="85"/>
      <c r="BV893" s="85"/>
      <c r="BW893" s="85"/>
      <c r="BX893" s="85"/>
      <c r="BY893" s="85"/>
      <c r="BZ893" s="85"/>
      <c r="CA893" s="85"/>
      <c r="CB893" s="85"/>
      <c r="CC893" s="85"/>
      <c r="CD893" s="85"/>
      <c r="CE893" s="85"/>
      <c r="CF893" s="85"/>
      <c r="CG893" s="85"/>
      <c r="CH893" s="85"/>
      <c r="CI893" s="85"/>
      <c r="CJ893" s="85"/>
      <c r="CK893" s="85"/>
      <c r="CL893" s="85"/>
      <c r="CM893" s="85"/>
      <c r="CN893" s="85"/>
      <c r="CO893" s="85"/>
      <c r="CP893" s="85"/>
      <c r="CQ893" s="85"/>
      <c r="CR893" s="85"/>
    </row>
    <row r="894" spans="59:96">
      <c r="BG894" s="85"/>
      <c r="BH894" s="85"/>
      <c r="BI894" s="85"/>
      <c r="BJ894" s="85"/>
      <c r="BK894" s="85"/>
      <c r="BL894" s="85"/>
      <c r="BM894" s="85"/>
      <c r="BN894" s="85"/>
      <c r="BO894" s="85"/>
      <c r="BP894" s="85"/>
      <c r="BQ894" s="85"/>
      <c r="BR894" s="85"/>
      <c r="BS894" s="85"/>
      <c r="BT894" s="85"/>
      <c r="BU894" s="85"/>
      <c r="BV894" s="85"/>
      <c r="BW894" s="85"/>
      <c r="BX894" s="85"/>
      <c r="BY894" s="85"/>
      <c r="BZ894" s="85"/>
      <c r="CA894" s="85"/>
      <c r="CB894" s="85"/>
      <c r="CC894" s="85"/>
      <c r="CD894" s="85"/>
      <c r="CE894" s="85"/>
      <c r="CF894" s="85"/>
      <c r="CG894" s="85"/>
      <c r="CH894" s="85"/>
      <c r="CI894" s="85"/>
      <c r="CJ894" s="85"/>
      <c r="CK894" s="85"/>
      <c r="CL894" s="85"/>
      <c r="CM894" s="85"/>
      <c r="CN894" s="85"/>
      <c r="CO894" s="85"/>
      <c r="CP894" s="85"/>
      <c r="CQ894" s="85"/>
      <c r="CR894" s="85"/>
    </row>
    <row r="895" spans="59:96">
      <c r="BG895" s="85"/>
      <c r="BH895" s="85"/>
      <c r="BI895" s="85"/>
      <c r="BJ895" s="85"/>
      <c r="BK895" s="85"/>
      <c r="BL895" s="85"/>
      <c r="BM895" s="85"/>
      <c r="BN895" s="85"/>
      <c r="BO895" s="85"/>
      <c r="BP895" s="85"/>
      <c r="BQ895" s="85"/>
      <c r="BR895" s="85"/>
      <c r="BS895" s="85"/>
      <c r="BT895" s="85"/>
      <c r="BU895" s="85"/>
      <c r="BV895" s="85"/>
      <c r="BW895" s="85"/>
      <c r="BX895" s="85"/>
      <c r="BY895" s="85"/>
      <c r="BZ895" s="85"/>
      <c r="CA895" s="85"/>
      <c r="CB895" s="85"/>
      <c r="CC895" s="85"/>
      <c r="CD895" s="85"/>
      <c r="CE895" s="85"/>
      <c r="CF895" s="85"/>
      <c r="CG895" s="85"/>
      <c r="CH895" s="85"/>
      <c r="CI895" s="85"/>
      <c r="CJ895" s="85"/>
      <c r="CK895" s="85"/>
      <c r="CL895" s="85"/>
      <c r="CM895" s="85"/>
      <c r="CN895" s="85"/>
      <c r="CO895" s="85"/>
      <c r="CP895" s="85"/>
      <c r="CQ895" s="85"/>
      <c r="CR895" s="85"/>
    </row>
    <row r="896" spans="59:96">
      <c r="BG896" s="85"/>
      <c r="BH896" s="85"/>
      <c r="BI896" s="85"/>
      <c r="BJ896" s="85"/>
      <c r="BK896" s="85"/>
      <c r="BL896" s="85"/>
      <c r="BM896" s="85"/>
      <c r="BN896" s="85"/>
      <c r="BO896" s="85"/>
      <c r="BP896" s="85"/>
      <c r="BQ896" s="85"/>
      <c r="BR896" s="85"/>
      <c r="BS896" s="85"/>
      <c r="BT896" s="85"/>
      <c r="BU896" s="85"/>
      <c r="BV896" s="85"/>
      <c r="BW896" s="85"/>
      <c r="BX896" s="85"/>
      <c r="BY896" s="85"/>
      <c r="BZ896" s="85"/>
      <c r="CA896" s="85"/>
      <c r="CB896" s="85"/>
      <c r="CC896" s="85"/>
      <c r="CD896" s="85"/>
      <c r="CE896" s="85"/>
      <c r="CF896" s="85"/>
      <c r="CG896" s="85"/>
      <c r="CH896" s="85"/>
      <c r="CI896" s="85"/>
      <c r="CJ896" s="85"/>
      <c r="CK896" s="85"/>
      <c r="CL896" s="85"/>
      <c r="CM896" s="85"/>
      <c r="CN896" s="85"/>
      <c r="CO896" s="85"/>
      <c r="CP896" s="85"/>
      <c r="CQ896" s="85"/>
      <c r="CR896" s="85"/>
    </row>
    <row r="897" spans="59:96">
      <c r="BG897" s="85"/>
      <c r="BH897" s="85"/>
      <c r="BI897" s="85"/>
      <c r="BJ897" s="85"/>
      <c r="BK897" s="85"/>
      <c r="BL897" s="85"/>
      <c r="BM897" s="85"/>
      <c r="BN897" s="85"/>
      <c r="BO897" s="85"/>
      <c r="BP897" s="85"/>
      <c r="BQ897" s="85"/>
      <c r="BR897" s="85"/>
      <c r="BS897" s="85"/>
      <c r="BT897" s="85"/>
      <c r="BU897" s="85"/>
      <c r="BV897" s="85"/>
      <c r="BW897" s="85"/>
      <c r="BX897" s="85"/>
      <c r="BY897" s="85"/>
      <c r="BZ897" s="85"/>
      <c r="CA897" s="85"/>
      <c r="CB897" s="85"/>
      <c r="CC897" s="85"/>
      <c r="CD897" s="85"/>
      <c r="CE897" s="85"/>
      <c r="CF897" s="85"/>
      <c r="CG897" s="85"/>
      <c r="CH897" s="85"/>
      <c r="CI897" s="85"/>
      <c r="CJ897" s="85"/>
      <c r="CK897" s="85"/>
      <c r="CL897" s="85"/>
      <c r="CM897" s="85"/>
      <c r="CN897" s="85"/>
      <c r="CO897" s="85"/>
      <c r="CP897" s="85"/>
      <c r="CQ897" s="85"/>
      <c r="CR897" s="85"/>
    </row>
    <row r="898" spans="59:96">
      <c r="BG898" s="85"/>
      <c r="BH898" s="85"/>
      <c r="BI898" s="85"/>
      <c r="BJ898" s="85"/>
      <c r="BK898" s="85"/>
      <c r="BL898" s="85"/>
      <c r="BM898" s="85"/>
      <c r="BN898" s="85"/>
      <c r="BO898" s="85"/>
      <c r="BP898" s="85"/>
      <c r="BQ898" s="85"/>
      <c r="BR898" s="85"/>
      <c r="BS898" s="85"/>
      <c r="BT898" s="85"/>
      <c r="BU898" s="85"/>
      <c r="BV898" s="85"/>
      <c r="BW898" s="85"/>
      <c r="BX898" s="85"/>
      <c r="BY898" s="85"/>
      <c r="BZ898" s="85"/>
      <c r="CA898" s="85"/>
      <c r="CB898" s="85"/>
      <c r="CC898" s="85"/>
      <c r="CD898" s="85"/>
      <c r="CE898" s="85"/>
      <c r="CF898" s="85"/>
      <c r="CG898" s="85"/>
      <c r="CH898" s="85"/>
      <c r="CI898" s="85"/>
      <c r="CJ898" s="85"/>
      <c r="CK898" s="85"/>
      <c r="CL898" s="85"/>
      <c r="CM898" s="85"/>
      <c r="CN898" s="85"/>
      <c r="CO898" s="85"/>
      <c r="CP898" s="85"/>
      <c r="CQ898" s="85"/>
      <c r="CR898" s="85"/>
    </row>
    <row r="899" spans="59:96">
      <c r="BG899" s="85"/>
      <c r="BH899" s="85"/>
      <c r="BI899" s="85"/>
      <c r="BJ899" s="85"/>
      <c r="BK899" s="85"/>
      <c r="BL899" s="85"/>
      <c r="BM899" s="85"/>
      <c r="BN899" s="85"/>
      <c r="BO899" s="85"/>
      <c r="BP899" s="85"/>
      <c r="BQ899" s="85"/>
      <c r="BR899" s="85"/>
      <c r="BS899" s="85"/>
      <c r="BT899" s="85"/>
      <c r="BU899" s="85"/>
      <c r="BV899" s="85"/>
      <c r="BW899" s="85"/>
      <c r="BX899" s="85"/>
      <c r="BY899" s="85"/>
      <c r="BZ899" s="85"/>
      <c r="CA899" s="85"/>
      <c r="CB899" s="85"/>
      <c r="CC899" s="85"/>
      <c r="CD899" s="85"/>
      <c r="CE899" s="85"/>
      <c r="CF899" s="85"/>
      <c r="CG899" s="85"/>
      <c r="CH899" s="85"/>
      <c r="CI899" s="85"/>
      <c r="CJ899" s="85"/>
      <c r="CK899" s="85"/>
      <c r="CL899" s="85"/>
      <c r="CM899" s="85"/>
      <c r="CN899" s="85"/>
      <c r="CO899" s="85"/>
      <c r="CP899" s="85"/>
      <c r="CQ899" s="85"/>
      <c r="CR899" s="85"/>
    </row>
    <row r="900" spans="59:96">
      <c r="BG900" s="85"/>
      <c r="BH900" s="85"/>
      <c r="BI900" s="85"/>
      <c r="BJ900" s="85"/>
      <c r="BK900" s="85"/>
      <c r="BL900" s="85"/>
      <c r="BM900" s="85"/>
      <c r="BN900" s="85"/>
      <c r="BO900" s="85"/>
      <c r="BP900" s="85"/>
      <c r="BQ900" s="85"/>
      <c r="BR900" s="85"/>
      <c r="BS900" s="85"/>
      <c r="BT900" s="85"/>
      <c r="BU900" s="85"/>
      <c r="BV900" s="85"/>
      <c r="BW900" s="85"/>
      <c r="BX900" s="85"/>
      <c r="BY900" s="85"/>
      <c r="BZ900" s="85"/>
      <c r="CA900" s="85"/>
      <c r="CB900" s="85"/>
      <c r="CC900" s="85"/>
      <c r="CD900" s="85"/>
      <c r="CE900" s="85"/>
      <c r="CF900" s="85"/>
      <c r="CG900" s="85"/>
      <c r="CH900" s="85"/>
      <c r="CI900" s="85"/>
      <c r="CJ900" s="85"/>
      <c r="CK900" s="85"/>
      <c r="CL900" s="85"/>
      <c r="CM900" s="85"/>
      <c r="CN900" s="85"/>
      <c r="CO900" s="85"/>
      <c r="CP900" s="85"/>
      <c r="CQ900" s="85"/>
      <c r="CR900" s="85"/>
    </row>
    <row r="901" spans="59:96">
      <c r="BG901" s="85"/>
      <c r="BH901" s="85"/>
      <c r="BI901" s="85"/>
      <c r="BJ901" s="85"/>
      <c r="BK901" s="85"/>
      <c r="BL901" s="85"/>
      <c r="BM901" s="85"/>
      <c r="BN901" s="85"/>
      <c r="BO901" s="85"/>
      <c r="BP901" s="85"/>
      <c r="BQ901" s="85"/>
      <c r="BR901" s="85"/>
      <c r="BS901" s="85"/>
      <c r="BT901" s="85"/>
      <c r="BU901" s="85"/>
      <c r="BV901" s="85"/>
      <c r="BW901" s="85"/>
      <c r="BX901" s="85"/>
      <c r="BY901" s="85"/>
      <c r="BZ901" s="85"/>
      <c r="CA901" s="85"/>
      <c r="CB901" s="85"/>
      <c r="CC901" s="85"/>
      <c r="CD901" s="85"/>
      <c r="CE901" s="85"/>
      <c r="CF901" s="85"/>
      <c r="CG901" s="85"/>
      <c r="CH901" s="85"/>
      <c r="CI901" s="85"/>
      <c r="CJ901" s="85"/>
      <c r="CK901" s="85"/>
      <c r="CL901" s="85"/>
      <c r="CM901" s="85"/>
      <c r="CN901" s="85"/>
      <c r="CO901" s="85"/>
      <c r="CP901" s="85"/>
      <c r="CQ901" s="85"/>
      <c r="CR901" s="85"/>
    </row>
    <row r="902" spans="59:96">
      <c r="BG902" s="85"/>
      <c r="BH902" s="85"/>
      <c r="BI902" s="85"/>
      <c r="BJ902" s="85"/>
      <c r="BK902" s="85"/>
      <c r="BL902" s="85"/>
      <c r="BM902" s="85"/>
      <c r="BN902" s="85"/>
      <c r="BO902" s="85"/>
      <c r="BP902" s="85"/>
      <c r="BQ902" s="85"/>
      <c r="BR902" s="85"/>
      <c r="BS902" s="85"/>
      <c r="BT902" s="85"/>
      <c r="BU902" s="85"/>
      <c r="BV902" s="85"/>
      <c r="BW902" s="85"/>
      <c r="BX902" s="85"/>
      <c r="BY902" s="85"/>
      <c r="BZ902" s="85"/>
      <c r="CA902" s="85"/>
      <c r="CB902" s="85"/>
      <c r="CC902" s="85"/>
      <c r="CD902" s="85"/>
      <c r="CE902" s="85"/>
      <c r="CF902" s="85"/>
      <c r="CG902" s="85"/>
      <c r="CH902" s="85"/>
      <c r="CI902" s="85"/>
      <c r="CJ902" s="85"/>
      <c r="CK902" s="85"/>
      <c r="CL902" s="85"/>
      <c r="CM902" s="85"/>
      <c r="CN902" s="85"/>
      <c r="CO902" s="85"/>
      <c r="CP902" s="85"/>
      <c r="CQ902" s="85"/>
      <c r="CR902" s="85"/>
    </row>
    <row r="903" spans="59:96">
      <c r="BG903" s="85"/>
      <c r="BH903" s="85"/>
      <c r="BI903" s="85"/>
      <c r="BJ903" s="85"/>
      <c r="BK903" s="85"/>
      <c r="BL903" s="85"/>
      <c r="BM903" s="85"/>
      <c r="BN903" s="85"/>
      <c r="BO903" s="85"/>
      <c r="BP903" s="85"/>
      <c r="BQ903" s="85"/>
      <c r="BR903" s="85"/>
      <c r="BS903" s="85"/>
      <c r="BT903" s="85"/>
      <c r="BU903" s="85"/>
      <c r="BV903" s="85"/>
      <c r="BW903" s="85"/>
      <c r="BX903" s="85"/>
      <c r="BY903" s="85"/>
      <c r="BZ903" s="85"/>
      <c r="CA903" s="85"/>
      <c r="CB903" s="85"/>
      <c r="CC903" s="85"/>
      <c r="CD903" s="85"/>
      <c r="CE903" s="85"/>
      <c r="CF903" s="85"/>
      <c r="CG903" s="85"/>
      <c r="CH903" s="85"/>
      <c r="CI903" s="85"/>
      <c r="CJ903" s="85"/>
      <c r="CK903" s="85"/>
      <c r="CL903" s="85"/>
      <c r="CM903" s="85"/>
      <c r="CN903" s="85"/>
      <c r="CO903" s="85"/>
      <c r="CP903" s="85"/>
      <c r="CQ903" s="85"/>
      <c r="CR903" s="85"/>
    </row>
    <row r="904" spans="59:96">
      <c r="BG904" s="85"/>
      <c r="BH904" s="85"/>
      <c r="BI904" s="85"/>
      <c r="BJ904" s="85"/>
      <c r="BK904" s="85"/>
      <c r="BL904" s="85"/>
      <c r="BM904" s="85"/>
      <c r="BN904" s="85"/>
      <c r="BO904" s="85"/>
      <c r="BP904" s="85"/>
      <c r="BQ904" s="85"/>
      <c r="BR904" s="85"/>
      <c r="BS904" s="85"/>
      <c r="BT904" s="85"/>
      <c r="BU904" s="85"/>
      <c r="BV904" s="85"/>
      <c r="BW904" s="85"/>
      <c r="BX904" s="85"/>
      <c r="BY904" s="85"/>
      <c r="BZ904" s="85"/>
      <c r="CA904" s="85"/>
      <c r="CB904" s="85"/>
      <c r="CC904" s="85"/>
      <c r="CD904" s="85"/>
      <c r="CE904" s="85"/>
      <c r="CF904" s="85"/>
      <c r="CG904" s="85"/>
      <c r="CH904" s="85"/>
      <c r="CI904" s="85"/>
      <c r="CJ904" s="85"/>
      <c r="CK904" s="85"/>
      <c r="CL904" s="85"/>
      <c r="CM904" s="85"/>
      <c r="CN904" s="85"/>
      <c r="CO904" s="85"/>
      <c r="CP904" s="85"/>
      <c r="CQ904" s="85"/>
      <c r="CR904" s="85"/>
    </row>
    <row r="905" spans="59:96">
      <c r="BG905" s="85"/>
      <c r="BH905" s="85"/>
      <c r="BI905" s="85"/>
      <c r="BJ905" s="85"/>
      <c r="BK905" s="85"/>
      <c r="BL905" s="85"/>
      <c r="BM905" s="85"/>
      <c r="BN905" s="85"/>
      <c r="BO905" s="85"/>
      <c r="BP905" s="85"/>
      <c r="BQ905" s="85"/>
      <c r="BR905" s="85"/>
      <c r="BS905" s="85"/>
      <c r="BT905" s="85"/>
      <c r="BU905" s="85"/>
      <c r="BV905" s="85"/>
      <c r="BW905" s="85"/>
      <c r="BX905" s="85"/>
      <c r="BY905" s="85"/>
      <c r="BZ905" s="85"/>
      <c r="CA905" s="85"/>
      <c r="CB905" s="85"/>
      <c r="CC905" s="85"/>
      <c r="CD905" s="85"/>
      <c r="CE905" s="85"/>
      <c r="CF905" s="85"/>
      <c r="CG905" s="85"/>
      <c r="CH905" s="85"/>
      <c r="CI905" s="85"/>
      <c r="CJ905" s="85"/>
      <c r="CK905" s="85"/>
      <c r="CL905" s="85"/>
      <c r="CM905" s="85"/>
      <c r="CN905" s="85"/>
      <c r="CO905" s="85"/>
      <c r="CP905" s="85"/>
      <c r="CQ905" s="85"/>
      <c r="CR905" s="85"/>
    </row>
    <row r="906" spans="59:96">
      <c r="BG906" s="85"/>
      <c r="BH906" s="85"/>
      <c r="BI906" s="85"/>
      <c r="BJ906" s="85"/>
      <c r="BK906" s="85"/>
      <c r="BL906" s="85"/>
      <c r="BM906" s="85"/>
      <c r="BN906" s="85"/>
      <c r="BO906" s="85"/>
      <c r="BP906" s="85"/>
      <c r="BQ906" s="85"/>
      <c r="BR906" s="85"/>
      <c r="BS906" s="85"/>
      <c r="BT906" s="85"/>
      <c r="BU906" s="85"/>
      <c r="BV906" s="85"/>
      <c r="BW906" s="85"/>
      <c r="BX906" s="85"/>
      <c r="BY906" s="85"/>
      <c r="BZ906" s="85"/>
      <c r="CA906" s="85"/>
      <c r="CB906" s="85"/>
      <c r="CC906" s="85"/>
      <c r="CD906" s="85"/>
      <c r="CE906" s="85"/>
      <c r="CF906" s="85"/>
      <c r="CG906" s="85"/>
      <c r="CH906" s="85"/>
      <c r="CI906" s="85"/>
      <c r="CJ906" s="85"/>
      <c r="CK906" s="85"/>
      <c r="CL906" s="85"/>
      <c r="CM906" s="85"/>
      <c r="CN906" s="85"/>
      <c r="CO906" s="85"/>
      <c r="CP906" s="85"/>
      <c r="CQ906" s="85"/>
      <c r="CR906" s="85"/>
    </row>
    <row r="907" spans="59:96">
      <c r="BG907" s="85"/>
      <c r="BH907" s="85"/>
      <c r="BI907" s="85"/>
      <c r="BJ907" s="85"/>
      <c r="BK907" s="85"/>
      <c r="BL907" s="85"/>
      <c r="BM907" s="85"/>
      <c r="BN907" s="85"/>
      <c r="BO907" s="85"/>
      <c r="BP907" s="85"/>
      <c r="BQ907" s="85"/>
      <c r="BR907" s="85"/>
      <c r="BS907" s="85"/>
      <c r="BT907" s="85"/>
      <c r="BU907" s="85"/>
      <c r="BV907" s="85"/>
      <c r="BW907" s="85"/>
      <c r="BX907" s="85"/>
      <c r="BY907" s="85"/>
      <c r="BZ907" s="85"/>
      <c r="CA907" s="85"/>
      <c r="CB907" s="85"/>
      <c r="CC907" s="85"/>
      <c r="CD907" s="85"/>
      <c r="CE907" s="85"/>
      <c r="CF907" s="85"/>
      <c r="CG907" s="85"/>
      <c r="CH907" s="85"/>
      <c r="CI907" s="85"/>
      <c r="CJ907" s="85"/>
      <c r="CK907" s="85"/>
      <c r="CL907" s="85"/>
      <c r="CM907" s="85"/>
      <c r="CN907" s="85"/>
      <c r="CO907" s="85"/>
      <c r="CP907" s="85"/>
      <c r="CQ907" s="85"/>
      <c r="CR907" s="85"/>
    </row>
    <row r="908" spans="59:96">
      <c r="BG908" s="85"/>
      <c r="BH908" s="85"/>
      <c r="BI908" s="85"/>
      <c r="BJ908" s="85"/>
      <c r="BK908" s="85"/>
      <c r="BL908" s="85"/>
      <c r="BM908" s="85"/>
      <c r="BN908" s="85"/>
      <c r="BO908" s="85"/>
      <c r="BP908" s="85"/>
      <c r="BQ908" s="85"/>
      <c r="BR908" s="85"/>
      <c r="BS908" s="85"/>
      <c r="BT908" s="85"/>
      <c r="BU908" s="85"/>
      <c r="BV908" s="85"/>
      <c r="BW908" s="85"/>
      <c r="BX908" s="85"/>
      <c r="BY908" s="85"/>
      <c r="BZ908" s="85"/>
      <c r="CA908" s="85"/>
      <c r="CB908" s="85"/>
      <c r="CC908" s="85"/>
      <c r="CD908" s="85"/>
      <c r="CE908" s="85"/>
      <c r="CF908" s="85"/>
      <c r="CG908" s="85"/>
      <c r="CH908" s="85"/>
      <c r="CI908" s="85"/>
      <c r="CJ908" s="85"/>
      <c r="CK908" s="85"/>
      <c r="CL908" s="85"/>
      <c r="CM908" s="85"/>
      <c r="CN908" s="85"/>
      <c r="CO908" s="85"/>
      <c r="CP908" s="85"/>
      <c r="CQ908" s="85"/>
      <c r="CR908" s="85"/>
    </row>
    <row r="909" spans="59:96">
      <c r="BG909" s="85"/>
      <c r="BH909" s="85"/>
      <c r="BI909" s="85"/>
      <c r="BJ909" s="85"/>
      <c r="BK909" s="85"/>
      <c r="BL909" s="85"/>
      <c r="BM909" s="85"/>
      <c r="BN909" s="85"/>
      <c r="BO909" s="85"/>
      <c r="BP909" s="85"/>
      <c r="BQ909" s="85"/>
      <c r="BR909" s="85"/>
      <c r="BS909" s="85"/>
      <c r="BT909" s="85"/>
      <c r="BU909" s="85"/>
      <c r="BV909" s="85"/>
      <c r="BW909" s="85"/>
      <c r="BX909" s="85"/>
      <c r="BY909" s="85"/>
      <c r="BZ909" s="85"/>
      <c r="CA909" s="85"/>
      <c r="CB909" s="85"/>
      <c r="CC909" s="85"/>
      <c r="CD909" s="85"/>
      <c r="CE909" s="85"/>
      <c r="CF909" s="85"/>
      <c r="CG909" s="85"/>
      <c r="CH909" s="85"/>
      <c r="CI909" s="85"/>
      <c r="CJ909" s="85"/>
      <c r="CK909" s="85"/>
      <c r="CL909" s="85"/>
      <c r="CM909" s="85"/>
      <c r="CN909" s="85"/>
      <c r="CO909" s="85"/>
      <c r="CP909" s="85"/>
      <c r="CQ909" s="85"/>
      <c r="CR909" s="85"/>
    </row>
    <row r="910" spans="59:96">
      <c r="BG910" s="85"/>
      <c r="BH910" s="85"/>
      <c r="BI910" s="85"/>
      <c r="BJ910" s="85"/>
      <c r="BK910" s="85"/>
      <c r="BL910" s="85"/>
      <c r="BM910" s="85"/>
      <c r="BN910" s="85"/>
      <c r="BO910" s="85"/>
      <c r="BP910" s="85"/>
      <c r="BQ910" s="85"/>
      <c r="BR910" s="85"/>
      <c r="BS910" s="85"/>
      <c r="BT910" s="85"/>
      <c r="BU910" s="85"/>
      <c r="BV910" s="85"/>
      <c r="BW910" s="85"/>
      <c r="BX910" s="85"/>
      <c r="BY910" s="85"/>
      <c r="BZ910" s="85"/>
      <c r="CA910" s="85"/>
      <c r="CB910" s="85"/>
      <c r="CC910" s="85"/>
      <c r="CD910" s="85"/>
      <c r="CE910" s="85"/>
      <c r="CF910" s="85"/>
      <c r="CG910" s="85"/>
      <c r="CH910" s="85"/>
      <c r="CI910" s="85"/>
      <c r="CJ910" s="85"/>
      <c r="CK910" s="85"/>
      <c r="CL910" s="85"/>
      <c r="CM910" s="85"/>
      <c r="CN910" s="85"/>
      <c r="CO910" s="85"/>
      <c r="CP910" s="85"/>
      <c r="CQ910" s="85"/>
      <c r="CR910" s="85"/>
    </row>
    <row r="911" spans="59:96">
      <c r="BG911" s="85"/>
      <c r="BH911" s="85"/>
      <c r="BI911" s="85"/>
      <c r="BJ911" s="85"/>
      <c r="BK911" s="85"/>
      <c r="BL911" s="85"/>
      <c r="BM911" s="85"/>
      <c r="BN911" s="85"/>
      <c r="BO911" s="85"/>
      <c r="BP911" s="85"/>
      <c r="BQ911" s="85"/>
      <c r="BR911" s="85"/>
      <c r="BS911" s="85"/>
      <c r="BT911" s="85"/>
      <c r="BU911" s="85"/>
      <c r="BV911" s="85"/>
      <c r="BW911" s="85"/>
      <c r="BX911" s="85"/>
      <c r="BY911" s="85"/>
      <c r="BZ911" s="85"/>
      <c r="CA911" s="85"/>
      <c r="CB911" s="85"/>
      <c r="CC911" s="85"/>
      <c r="CD911" s="85"/>
      <c r="CE911" s="85"/>
      <c r="CF911" s="85"/>
      <c r="CG911" s="85"/>
      <c r="CH911" s="85"/>
      <c r="CI911" s="85"/>
      <c r="CJ911" s="85"/>
      <c r="CK911" s="85"/>
      <c r="CL911" s="85"/>
      <c r="CM911" s="85"/>
      <c r="CN911" s="85"/>
      <c r="CO911" s="85"/>
      <c r="CP911" s="85"/>
      <c r="CQ911" s="85"/>
      <c r="CR911" s="85"/>
    </row>
    <row r="912" spans="59:96">
      <c r="BG912" s="85"/>
      <c r="BH912" s="85"/>
      <c r="BI912" s="85"/>
      <c r="BJ912" s="85"/>
      <c r="BK912" s="85"/>
      <c r="BL912" s="85"/>
      <c r="BM912" s="85"/>
      <c r="BN912" s="85"/>
      <c r="BO912" s="85"/>
      <c r="BP912" s="85"/>
      <c r="BQ912" s="85"/>
      <c r="BR912" s="85"/>
      <c r="BS912" s="85"/>
      <c r="BT912" s="85"/>
      <c r="BU912" s="85"/>
      <c r="BV912" s="85"/>
      <c r="BW912" s="85"/>
      <c r="BX912" s="85"/>
      <c r="BY912" s="85"/>
      <c r="BZ912" s="85"/>
      <c r="CA912" s="85"/>
      <c r="CB912" s="85"/>
      <c r="CC912" s="85"/>
      <c r="CD912" s="85"/>
      <c r="CE912" s="85"/>
      <c r="CF912" s="85"/>
      <c r="CG912" s="85"/>
      <c r="CH912" s="85"/>
      <c r="CI912" s="85"/>
      <c r="CJ912" s="85"/>
      <c r="CK912" s="85"/>
      <c r="CL912" s="85"/>
      <c r="CM912" s="85"/>
      <c r="CN912" s="85"/>
      <c r="CO912" s="85"/>
      <c r="CP912" s="85"/>
      <c r="CQ912" s="85"/>
      <c r="CR912" s="85"/>
    </row>
    <row r="913" spans="59:96">
      <c r="BG913" s="85"/>
      <c r="BH913" s="85"/>
      <c r="BI913" s="85"/>
      <c r="BJ913" s="85"/>
      <c r="BK913" s="85"/>
      <c r="BL913" s="85"/>
      <c r="BM913" s="85"/>
      <c r="BN913" s="85"/>
      <c r="BO913" s="85"/>
      <c r="BP913" s="85"/>
      <c r="BQ913" s="85"/>
      <c r="BR913" s="85"/>
      <c r="BS913" s="85"/>
      <c r="BT913" s="85"/>
      <c r="BU913" s="85"/>
      <c r="BV913" s="85"/>
      <c r="BW913" s="85"/>
      <c r="BX913" s="85"/>
      <c r="BY913" s="85"/>
      <c r="BZ913" s="85"/>
      <c r="CA913" s="85"/>
      <c r="CB913" s="85"/>
      <c r="CC913" s="85"/>
      <c r="CD913" s="85"/>
      <c r="CE913" s="85"/>
      <c r="CF913" s="85"/>
      <c r="CG913" s="85"/>
      <c r="CH913" s="85"/>
      <c r="CI913" s="85"/>
      <c r="CJ913" s="85"/>
      <c r="CK913" s="85"/>
      <c r="CL913" s="85"/>
      <c r="CM913" s="85"/>
      <c r="CN913" s="85"/>
      <c r="CO913" s="85"/>
      <c r="CP913" s="85"/>
      <c r="CQ913" s="85"/>
      <c r="CR913" s="85"/>
    </row>
    <row r="914" spans="59:96">
      <c r="BG914" s="85"/>
      <c r="BH914" s="85"/>
      <c r="BI914" s="85"/>
      <c r="BJ914" s="85"/>
      <c r="BK914" s="85"/>
      <c r="BL914" s="85"/>
      <c r="BM914" s="85"/>
      <c r="BN914" s="85"/>
      <c r="BO914" s="85"/>
      <c r="BP914" s="85"/>
      <c r="BQ914" s="85"/>
      <c r="BR914" s="85"/>
      <c r="BS914" s="85"/>
      <c r="BT914" s="85"/>
      <c r="BU914" s="85"/>
      <c r="BV914" s="85"/>
      <c r="BW914" s="85"/>
      <c r="BX914" s="85"/>
      <c r="BY914" s="85"/>
      <c r="BZ914" s="85"/>
      <c r="CA914" s="85"/>
      <c r="CB914" s="85"/>
      <c r="CC914" s="85"/>
      <c r="CD914" s="85"/>
      <c r="CE914" s="85"/>
      <c r="CF914" s="85"/>
      <c r="CG914" s="85"/>
      <c r="CH914" s="85"/>
      <c r="CI914" s="85"/>
      <c r="CJ914" s="85"/>
      <c r="CK914" s="85"/>
      <c r="CL914" s="85"/>
      <c r="CM914" s="85"/>
      <c r="CN914" s="85"/>
      <c r="CO914" s="85"/>
      <c r="CP914" s="85"/>
      <c r="CQ914" s="85"/>
      <c r="CR914" s="85"/>
    </row>
    <row r="915" spans="59:96">
      <c r="BG915" s="85"/>
      <c r="BH915" s="85"/>
      <c r="BI915" s="85"/>
      <c r="BJ915" s="85"/>
      <c r="BK915" s="85"/>
      <c r="BL915" s="85"/>
      <c r="BM915" s="85"/>
      <c r="BN915" s="85"/>
      <c r="BO915" s="85"/>
      <c r="BP915" s="85"/>
      <c r="BQ915" s="85"/>
      <c r="BR915" s="85"/>
      <c r="BS915" s="85"/>
      <c r="BT915" s="85"/>
      <c r="BU915" s="85"/>
      <c r="BV915" s="85"/>
      <c r="BW915" s="85"/>
      <c r="BX915" s="85"/>
      <c r="BY915" s="85"/>
      <c r="BZ915" s="85"/>
      <c r="CA915" s="85"/>
      <c r="CB915" s="85"/>
      <c r="CC915" s="85"/>
      <c r="CD915" s="85"/>
      <c r="CE915" s="85"/>
      <c r="CF915" s="85"/>
      <c r="CG915" s="85"/>
      <c r="CH915" s="85"/>
      <c r="CI915" s="85"/>
      <c r="CJ915" s="85"/>
      <c r="CK915" s="85"/>
      <c r="CL915" s="85"/>
      <c r="CM915" s="85"/>
      <c r="CN915" s="85"/>
      <c r="CO915" s="85"/>
      <c r="CP915" s="85"/>
      <c r="CQ915" s="85"/>
      <c r="CR915" s="85"/>
    </row>
    <row r="916" spans="59:96">
      <c r="BG916" s="85"/>
      <c r="BH916" s="85"/>
      <c r="BI916" s="85"/>
      <c r="BJ916" s="85"/>
      <c r="BK916" s="85"/>
      <c r="BL916" s="85"/>
      <c r="BM916" s="85"/>
      <c r="BN916" s="85"/>
      <c r="BO916" s="85"/>
      <c r="BP916" s="85"/>
      <c r="BQ916" s="85"/>
      <c r="BR916" s="85"/>
      <c r="BS916" s="85"/>
      <c r="BT916" s="85"/>
      <c r="BU916" s="85"/>
      <c r="BV916" s="85"/>
      <c r="BW916" s="85"/>
      <c r="BX916" s="85"/>
      <c r="BY916" s="85"/>
      <c r="BZ916" s="85"/>
      <c r="CA916" s="85"/>
      <c r="CB916" s="85"/>
      <c r="CC916" s="85"/>
      <c r="CD916" s="85"/>
      <c r="CE916" s="85"/>
      <c r="CF916" s="85"/>
      <c r="CG916" s="85"/>
      <c r="CH916" s="85"/>
      <c r="CI916" s="85"/>
      <c r="CJ916" s="85"/>
      <c r="CK916" s="85"/>
      <c r="CL916" s="85"/>
      <c r="CM916" s="85"/>
      <c r="CN916" s="85"/>
      <c r="CO916" s="85"/>
      <c r="CP916" s="85"/>
      <c r="CQ916" s="85"/>
      <c r="CR916" s="85"/>
    </row>
    <row r="917" spans="59:96">
      <c r="BG917" s="85"/>
      <c r="BH917" s="85"/>
      <c r="BI917" s="85"/>
      <c r="BJ917" s="85"/>
      <c r="BK917" s="85"/>
      <c r="BL917" s="85"/>
      <c r="BM917" s="85"/>
      <c r="BN917" s="85"/>
      <c r="BO917" s="85"/>
      <c r="BP917" s="85"/>
      <c r="BQ917" s="85"/>
      <c r="BR917" s="85"/>
      <c r="BS917" s="85"/>
      <c r="BT917" s="85"/>
      <c r="BU917" s="85"/>
      <c r="BV917" s="85"/>
      <c r="BW917" s="85"/>
      <c r="BX917" s="85"/>
      <c r="BY917" s="85"/>
      <c r="BZ917" s="85"/>
      <c r="CA917" s="85"/>
      <c r="CB917" s="85"/>
      <c r="CC917" s="85"/>
      <c r="CD917" s="85"/>
      <c r="CE917" s="85"/>
      <c r="CF917" s="85"/>
      <c r="CG917" s="85"/>
      <c r="CH917" s="85"/>
      <c r="CI917" s="85"/>
      <c r="CJ917" s="85"/>
      <c r="CK917" s="85"/>
      <c r="CL917" s="85"/>
      <c r="CM917" s="85"/>
      <c r="CN917" s="85"/>
      <c r="CO917" s="85"/>
      <c r="CP917" s="85"/>
      <c r="CQ917" s="85"/>
      <c r="CR917" s="85"/>
    </row>
    <row r="918" spans="59:96">
      <c r="BG918" s="85"/>
      <c r="BH918" s="85"/>
      <c r="BI918" s="85"/>
      <c r="BJ918" s="85"/>
      <c r="BK918" s="85"/>
      <c r="BL918" s="85"/>
      <c r="BM918" s="85"/>
      <c r="BN918" s="85"/>
      <c r="BO918" s="85"/>
      <c r="BP918" s="85"/>
      <c r="BQ918" s="85"/>
      <c r="BR918" s="85"/>
      <c r="BS918" s="85"/>
      <c r="BT918" s="85"/>
      <c r="BU918" s="85"/>
      <c r="BV918" s="85"/>
      <c r="BW918" s="85"/>
      <c r="BX918" s="85"/>
      <c r="BY918" s="85"/>
      <c r="BZ918" s="85"/>
      <c r="CA918" s="85"/>
      <c r="CB918" s="85"/>
      <c r="CC918" s="85"/>
      <c r="CD918" s="85"/>
      <c r="CE918" s="85"/>
      <c r="CF918" s="85"/>
      <c r="CG918" s="85"/>
      <c r="CH918" s="85"/>
      <c r="CI918" s="85"/>
      <c r="CJ918" s="85"/>
      <c r="CK918" s="85"/>
      <c r="CL918" s="85"/>
      <c r="CM918" s="85"/>
      <c r="CN918" s="85"/>
      <c r="CO918" s="85"/>
      <c r="CP918" s="85"/>
      <c r="CQ918" s="85"/>
      <c r="CR918" s="85"/>
    </row>
    <row r="919" spans="59:96">
      <c r="BG919" s="85"/>
      <c r="BH919" s="85"/>
      <c r="BI919" s="85"/>
      <c r="BJ919" s="85"/>
      <c r="BK919" s="85"/>
      <c r="BL919" s="85"/>
      <c r="BM919" s="85"/>
      <c r="BN919" s="85"/>
      <c r="BO919" s="85"/>
      <c r="BP919" s="85"/>
      <c r="BQ919" s="85"/>
      <c r="BR919" s="85"/>
      <c r="BS919" s="85"/>
      <c r="BT919" s="85"/>
      <c r="BU919" s="85"/>
      <c r="BV919" s="85"/>
      <c r="BW919" s="85"/>
      <c r="BX919" s="85"/>
      <c r="BY919" s="85"/>
      <c r="BZ919" s="85"/>
      <c r="CA919" s="85"/>
      <c r="CB919" s="85"/>
      <c r="CC919" s="85"/>
      <c r="CD919" s="85"/>
      <c r="CE919" s="85"/>
      <c r="CF919" s="85"/>
      <c r="CG919" s="85"/>
      <c r="CH919" s="85"/>
      <c r="CI919" s="85"/>
      <c r="CJ919" s="85"/>
      <c r="CK919" s="85"/>
      <c r="CL919" s="85"/>
      <c r="CM919" s="85"/>
      <c r="CN919" s="85"/>
      <c r="CO919" s="85"/>
      <c r="CP919" s="85"/>
      <c r="CQ919" s="85"/>
      <c r="CR919" s="85"/>
    </row>
    <row r="920" spans="59:96">
      <c r="BG920" s="85"/>
      <c r="BH920" s="85"/>
      <c r="BI920" s="85"/>
      <c r="BJ920" s="85"/>
      <c r="BK920" s="85"/>
      <c r="BL920" s="85"/>
      <c r="BM920" s="85"/>
      <c r="BN920" s="85"/>
      <c r="BO920" s="85"/>
      <c r="BP920" s="85"/>
      <c r="BQ920" s="85"/>
      <c r="BR920" s="85"/>
      <c r="BS920" s="85"/>
      <c r="BT920" s="85"/>
      <c r="BU920" s="85"/>
      <c r="BV920" s="85"/>
      <c r="BW920" s="85"/>
      <c r="BX920" s="85"/>
      <c r="BY920" s="85"/>
      <c r="BZ920" s="85"/>
      <c r="CA920" s="85"/>
      <c r="CB920" s="85"/>
      <c r="CC920" s="85"/>
      <c r="CD920" s="85"/>
      <c r="CE920" s="85"/>
      <c r="CF920" s="85"/>
      <c r="CG920" s="85"/>
      <c r="CH920" s="85"/>
      <c r="CI920" s="85"/>
      <c r="CJ920" s="85"/>
      <c r="CK920" s="85"/>
      <c r="CL920" s="85"/>
      <c r="CM920" s="85"/>
      <c r="CN920" s="85"/>
      <c r="CO920" s="85"/>
      <c r="CP920" s="85"/>
      <c r="CQ920" s="85"/>
      <c r="CR920" s="85"/>
    </row>
    <row r="921" spans="59:96">
      <c r="BG921" s="85"/>
      <c r="BH921" s="85"/>
      <c r="BI921" s="85"/>
      <c r="BJ921" s="85"/>
      <c r="BK921" s="85"/>
      <c r="BL921" s="85"/>
      <c r="BM921" s="85"/>
      <c r="BN921" s="85"/>
      <c r="BO921" s="85"/>
      <c r="BP921" s="85"/>
      <c r="BQ921" s="85"/>
      <c r="BR921" s="85"/>
      <c r="BS921" s="85"/>
      <c r="BT921" s="85"/>
      <c r="BU921" s="85"/>
      <c r="BV921" s="85"/>
      <c r="BW921" s="85"/>
      <c r="BX921" s="85"/>
      <c r="BY921" s="85"/>
      <c r="BZ921" s="85"/>
      <c r="CA921" s="85"/>
      <c r="CB921" s="85"/>
      <c r="CC921" s="85"/>
      <c r="CD921" s="85"/>
      <c r="CE921" s="85"/>
      <c r="CF921" s="85"/>
      <c r="CG921" s="85"/>
      <c r="CH921" s="85"/>
      <c r="CI921" s="85"/>
      <c r="CJ921" s="85"/>
      <c r="CK921" s="85"/>
      <c r="CL921" s="85"/>
      <c r="CM921" s="85"/>
      <c r="CN921" s="85"/>
      <c r="CO921" s="85"/>
      <c r="CP921" s="85"/>
      <c r="CQ921" s="85"/>
      <c r="CR921" s="85"/>
    </row>
    <row r="922" spans="59:96">
      <c r="BG922" s="85"/>
      <c r="BH922" s="85"/>
      <c r="BI922" s="85"/>
      <c r="BJ922" s="85"/>
      <c r="BK922" s="85"/>
      <c r="BL922" s="85"/>
      <c r="BM922" s="85"/>
      <c r="BN922" s="85"/>
      <c r="BO922" s="85"/>
      <c r="BP922" s="85"/>
      <c r="BQ922" s="85"/>
      <c r="BR922" s="85"/>
      <c r="BS922" s="85"/>
      <c r="BT922" s="85"/>
      <c r="BU922" s="85"/>
      <c r="BV922" s="85"/>
      <c r="BW922" s="85"/>
      <c r="BX922" s="85"/>
      <c r="BY922" s="85"/>
      <c r="BZ922" s="85"/>
      <c r="CA922" s="85"/>
      <c r="CB922" s="85"/>
      <c r="CC922" s="85"/>
      <c r="CD922" s="85"/>
      <c r="CE922" s="85"/>
      <c r="CF922" s="85"/>
      <c r="CG922" s="85"/>
      <c r="CH922" s="85"/>
      <c r="CI922" s="85"/>
      <c r="CJ922" s="85"/>
      <c r="CK922" s="85"/>
      <c r="CL922" s="85"/>
      <c r="CM922" s="85"/>
      <c r="CN922" s="85"/>
      <c r="CO922" s="85"/>
      <c r="CP922" s="85"/>
      <c r="CQ922" s="85"/>
      <c r="CR922" s="85"/>
    </row>
    <row r="923" spans="59:96">
      <c r="BG923" s="85"/>
      <c r="BH923" s="85"/>
      <c r="BI923" s="85"/>
      <c r="BJ923" s="85"/>
      <c r="BK923" s="85"/>
      <c r="BL923" s="85"/>
      <c r="BM923" s="85"/>
      <c r="BN923" s="85"/>
      <c r="BO923" s="85"/>
      <c r="BP923" s="85"/>
      <c r="BQ923" s="85"/>
      <c r="BR923" s="85"/>
      <c r="BS923" s="85"/>
      <c r="BT923" s="85"/>
      <c r="BU923" s="85"/>
      <c r="BV923" s="85"/>
      <c r="BW923" s="85"/>
      <c r="BX923" s="85"/>
      <c r="BY923" s="85"/>
      <c r="BZ923" s="85"/>
      <c r="CA923" s="85"/>
      <c r="CB923" s="85"/>
      <c r="CC923" s="85"/>
      <c r="CD923" s="85"/>
      <c r="CE923" s="85"/>
      <c r="CF923" s="85"/>
      <c r="CG923" s="85"/>
      <c r="CH923" s="85"/>
      <c r="CI923" s="85"/>
      <c r="CJ923" s="85"/>
      <c r="CK923" s="85"/>
      <c r="CL923" s="85"/>
      <c r="CM923" s="85"/>
      <c r="CN923" s="85"/>
      <c r="CO923" s="85"/>
      <c r="CP923" s="85"/>
      <c r="CQ923" s="85"/>
      <c r="CR923" s="85"/>
    </row>
    <row r="924" spans="59:96">
      <c r="BG924" s="85"/>
      <c r="BH924" s="85"/>
      <c r="BI924" s="85"/>
      <c r="BJ924" s="85"/>
      <c r="BK924" s="85"/>
      <c r="BL924" s="85"/>
      <c r="BM924" s="85"/>
      <c r="BN924" s="85"/>
      <c r="BO924" s="85"/>
      <c r="BP924" s="85"/>
      <c r="BQ924" s="85"/>
      <c r="BR924" s="85"/>
      <c r="BS924" s="85"/>
      <c r="BT924" s="85"/>
      <c r="BU924" s="85"/>
      <c r="BV924" s="85"/>
      <c r="BW924" s="85"/>
      <c r="BX924" s="85"/>
      <c r="BY924" s="85"/>
      <c r="BZ924" s="85"/>
      <c r="CA924" s="85"/>
      <c r="CB924" s="85"/>
      <c r="CC924" s="85"/>
      <c r="CD924" s="85"/>
      <c r="CE924" s="85"/>
      <c r="CF924" s="85"/>
      <c r="CG924" s="85"/>
      <c r="CH924" s="85"/>
      <c r="CI924" s="85"/>
      <c r="CJ924" s="85"/>
      <c r="CK924" s="85"/>
      <c r="CL924" s="85"/>
      <c r="CM924" s="85"/>
      <c r="CN924" s="85"/>
      <c r="CO924" s="85"/>
      <c r="CP924" s="85"/>
      <c r="CQ924" s="85"/>
      <c r="CR924" s="85"/>
    </row>
    <row r="925" spans="59:96">
      <c r="BG925" s="85"/>
      <c r="BH925" s="85"/>
      <c r="BI925" s="85"/>
      <c r="BJ925" s="85"/>
      <c r="BK925" s="85"/>
      <c r="BL925" s="85"/>
      <c r="BM925" s="85"/>
      <c r="BN925" s="85"/>
      <c r="BO925" s="85"/>
      <c r="BP925" s="85"/>
      <c r="BQ925" s="85"/>
      <c r="BR925" s="85"/>
      <c r="BS925" s="85"/>
      <c r="BT925" s="85"/>
      <c r="BU925" s="85"/>
      <c r="BV925" s="85"/>
      <c r="BW925" s="85"/>
      <c r="BX925" s="85"/>
      <c r="BY925" s="85"/>
      <c r="BZ925" s="85"/>
      <c r="CA925" s="85"/>
      <c r="CB925" s="85"/>
      <c r="CC925" s="85"/>
      <c r="CD925" s="85"/>
      <c r="CE925" s="85"/>
      <c r="CF925" s="85"/>
      <c r="CG925" s="85"/>
      <c r="CH925" s="85"/>
      <c r="CI925" s="85"/>
      <c r="CJ925" s="85"/>
      <c r="CK925" s="85"/>
      <c r="CL925" s="85"/>
      <c r="CM925" s="85"/>
      <c r="CN925" s="85"/>
      <c r="CO925" s="85"/>
      <c r="CP925" s="85"/>
      <c r="CQ925" s="85"/>
      <c r="CR925" s="85"/>
    </row>
    <row r="926" spans="59:96">
      <c r="BG926" s="85"/>
      <c r="BH926" s="85"/>
      <c r="BI926" s="85"/>
      <c r="BJ926" s="85"/>
      <c r="BK926" s="85"/>
      <c r="BL926" s="85"/>
      <c r="BM926" s="85"/>
      <c r="BN926" s="85"/>
      <c r="BO926" s="85"/>
      <c r="BP926" s="85"/>
      <c r="BQ926" s="85"/>
      <c r="BR926" s="85"/>
      <c r="BS926" s="85"/>
      <c r="BT926" s="85"/>
      <c r="BU926" s="85"/>
      <c r="BV926" s="85"/>
      <c r="BW926" s="85"/>
      <c r="BX926" s="85"/>
      <c r="BY926" s="85"/>
      <c r="BZ926" s="85"/>
      <c r="CA926" s="85"/>
      <c r="CB926" s="85"/>
      <c r="CC926" s="85"/>
      <c r="CD926" s="85"/>
      <c r="CE926" s="85"/>
      <c r="CF926" s="85"/>
      <c r="CG926" s="85"/>
      <c r="CH926" s="85"/>
      <c r="CI926" s="85"/>
      <c r="CJ926" s="85"/>
      <c r="CK926" s="85"/>
      <c r="CL926" s="85"/>
      <c r="CM926" s="85"/>
      <c r="CN926" s="85"/>
      <c r="CO926" s="85"/>
      <c r="CP926" s="85"/>
      <c r="CQ926" s="85"/>
      <c r="CR926" s="85"/>
    </row>
    <row r="927" spans="59:96">
      <c r="BG927" s="85"/>
      <c r="BH927" s="85"/>
      <c r="BI927" s="85"/>
      <c r="BJ927" s="85"/>
      <c r="BK927" s="85"/>
      <c r="BL927" s="85"/>
      <c r="BM927" s="85"/>
      <c r="BN927" s="85"/>
      <c r="BO927" s="85"/>
      <c r="BP927" s="85"/>
      <c r="BQ927" s="85"/>
      <c r="BR927" s="85"/>
      <c r="BS927" s="85"/>
      <c r="BT927" s="85"/>
      <c r="BU927" s="85"/>
      <c r="BV927" s="85"/>
      <c r="BW927" s="85"/>
      <c r="BX927" s="85"/>
      <c r="BY927" s="85"/>
      <c r="BZ927" s="85"/>
      <c r="CA927" s="85"/>
      <c r="CB927" s="85"/>
      <c r="CC927" s="85"/>
      <c r="CD927" s="85"/>
      <c r="CE927" s="85"/>
      <c r="CF927" s="85"/>
      <c r="CG927" s="85"/>
      <c r="CH927" s="85"/>
      <c r="CI927" s="85"/>
      <c r="CJ927" s="85"/>
      <c r="CK927" s="85"/>
      <c r="CL927" s="85"/>
      <c r="CM927" s="85"/>
      <c r="CN927" s="85"/>
      <c r="CO927" s="85"/>
      <c r="CP927" s="85"/>
      <c r="CQ927" s="85"/>
      <c r="CR927" s="85"/>
    </row>
    <row r="928" spans="59:96">
      <c r="BG928" s="85"/>
      <c r="BH928" s="85"/>
      <c r="BI928" s="85"/>
      <c r="BJ928" s="85"/>
      <c r="BK928" s="85"/>
      <c r="BL928" s="85"/>
      <c r="BM928" s="85"/>
      <c r="BN928" s="85"/>
      <c r="BO928" s="85"/>
      <c r="BP928" s="85"/>
      <c r="BQ928" s="85"/>
      <c r="BR928" s="85"/>
      <c r="BS928" s="85"/>
      <c r="BT928" s="85"/>
      <c r="BU928" s="85"/>
      <c r="BV928" s="85"/>
      <c r="BW928" s="85"/>
      <c r="BX928" s="85"/>
      <c r="BY928" s="85"/>
      <c r="BZ928" s="85"/>
      <c r="CA928" s="85"/>
      <c r="CB928" s="85"/>
      <c r="CC928" s="85"/>
      <c r="CD928" s="85"/>
      <c r="CE928" s="85"/>
      <c r="CF928" s="85"/>
      <c r="CG928" s="85"/>
      <c r="CH928" s="85"/>
      <c r="CI928" s="85"/>
      <c r="CJ928" s="85"/>
      <c r="CK928" s="85"/>
      <c r="CL928" s="85"/>
      <c r="CM928" s="85"/>
      <c r="CN928" s="85"/>
      <c r="CO928" s="85"/>
      <c r="CP928" s="85"/>
      <c r="CQ928" s="85"/>
      <c r="CR928" s="85"/>
    </row>
    <row r="929" spans="59:96">
      <c r="BG929" s="85"/>
      <c r="BH929" s="85"/>
      <c r="BI929" s="85"/>
      <c r="BJ929" s="85"/>
      <c r="BK929" s="85"/>
      <c r="BL929" s="85"/>
      <c r="BM929" s="85"/>
      <c r="BN929" s="85"/>
      <c r="BO929" s="85"/>
      <c r="BP929" s="85"/>
      <c r="BQ929" s="85"/>
      <c r="BR929" s="85"/>
      <c r="BS929" s="85"/>
      <c r="BT929" s="85"/>
      <c r="BU929" s="85"/>
      <c r="BV929" s="85"/>
      <c r="BW929" s="85"/>
      <c r="BX929" s="85"/>
      <c r="BY929" s="85"/>
      <c r="BZ929" s="85"/>
      <c r="CA929" s="85"/>
      <c r="CB929" s="85"/>
      <c r="CC929" s="85"/>
      <c r="CD929" s="85"/>
      <c r="CE929" s="85"/>
      <c r="CF929" s="85"/>
      <c r="CG929" s="85"/>
      <c r="CH929" s="85"/>
      <c r="CI929" s="85"/>
      <c r="CJ929" s="85"/>
      <c r="CK929" s="85"/>
      <c r="CL929" s="85"/>
      <c r="CM929" s="85"/>
      <c r="CN929" s="85"/>
      <c r="CO929" s="85"/>
      <c r="CP929" s="85"/>
      <c r="CQ929" s="85"/>
      <c r="CR929" s="85"/>
    </row>
    <row r="930" spans="59:96">
      <c r="BG930" s="85"/>
      <c r="BH930" s="85"/>
      <c r="BI930" s="85"/>
      <c r="BJ930" s="85"/>
      <c r="BK930" s="85"/>
      <c r="BL930" s="85"/>
      <c r="BM930" s="85"/>
      <c r="BN930" s="85"/>
      <c r="BO930" s="85"/>
      <c r="BP930" s="85"/>
      <c r="BQ930" s="85"/>
      <c r="BR930" s="85"/>
      <c r="BS930" s="85"/>
      <c r="BT930" s="85"/>
      <c r="BU930" s="85"/>
      <c r="BV930" s="85"/>
      <c r="BW930" s="85"/>
      <c r="BX930" s="85"/>
      <c r="BY930" s="85"/>
      <c r="BZ930" s="85"/>
      <c r="CA930" s="85"/>
      <c r="CB930" s="85"/>
      <c r="CC930" s="85"/>
      <c r="CD930" s="85"/>
      <c r="CE930" s="85"/>
      <c r="CF930" s="85"/>
      <c r="CG930" s="85"/>
      <c r="CH930" s="85"/>
      <c r="CI930" s="85"/>
      <c r="CJ930" s="85"/>
      <c r="CK930" s="85"/>
      <c r="CL930" s="85"/>
      <c r="CM930" s="85"/>
      <c r="CN930" s="85"/>
      <c r="CO930" s="85"/>
      <c r="CP930" s="85"/>
      <c r="CQ930" s="85"/>
      <c r="CR930" s="85"/>
    </row>
    <row r="931" spans="59:96">
      <c r="BG931" s="85"/>
      <c r="BH931" s="85"/>
      <c r="BI931" s="85"/>
      <c r="BJ931" s="85"/>
      <c r="BK931" s="85"/>
      <c r="BL931" s="85"/>
      <c r="BM931" s="85"/>
      <c r="BN931" s="85"/>
      <c r="BO931" s="85"/>
      <c r="BP931" s="85"/>
      <c r="BQ931" s="85"/>
      <c r="BR931" s="85"/>
      <c r="BS931" s="85"/>
      <c r="BT931" s="85"/>
      <c r="BU931" s="85"/>
      <c r="BV931" s="85"/>
      <c r="BW931" s="85"/>
      <c r="BX931" s="85"/>
      <c r="BY931" s="85"/>
      <c r="BZ931" s="85"/>
      <c r="CA931" s="85"/>
      <c r="CB931" s="85"/>
      <c r="CC931" s="85"/>
      <c r="CD931" s="85"/>
      <c r="CE931" s="85"/>
      <c r="CF931" s="85"/>
      <c r="CG931" s="85"/>
      <c r="CH931" s="85"/>
      <c r="CI931" s="85"/>
      <c r="CJ931" s="85"/>
      <c r="CK931" s="85"/>
      <c r="CL931" s="85"/>
      <c r="CM931" s="85"/>
      <c r="CN931" s="85"/>
      <c r="CO931" s="85"/>
      <c r="CP931" s="85"/>
      <c r="CQ931" s="85"/>
      <c r="CR931" s="85"/>
    </row>
    <row r="932" spans="59:96">
      <c r="BG932" s="85"/>
      <c r="BH932" s="85"/>
      <c r="BI932" s="85"/>
      <c r="BJ932" s="85"/>
      <c r="BK932" s="85"/>
      <c r="BL932" s="85"/>
      <c r="BM932" s="85"/>
      <c r="BN932" s="85"/>
      <c r="BO932" s="85"/>
      <c r="BP932" s="85"/>
      <c r="BQ932" s="85"/>
      <c r="BR932" s="85"/>
      <c r="BS932" s="85"/>
      <c r="BT932" s="85"/>
      <c r="BU932" s="85"/>
      <c r="BV932" s="85"/>
      <c r="BW932" s="85"/>
      <c r="BX932" s="85"/>
      <c r="BY932" s="85"/>
      <c r="BZ932" s="85"/>
      <c r="CA932" s="85"/>
      <c r="CB932" s="85"/>
      <c r="CC932" s="85"/>
      <c r="CD932" s="85"/>
      <c r="CE932" s="85"/>
      <c r="CF932" s="85"/>
      <c r="CG932" s="85"/>
      <c r="CH932" s="85"/>
      <c r="CI932" s="85"/>
      <c r="CJ932" s="85"/>
      <c r="CK932" s="85"/>
      <c r="CL932" s="85"/>
      <c r="CM932" s="85"/>
      <c r="CN932" s="85"/>
      <c r="CO932" s="85"/>
      <c r="CP932" s="85"/>
      <c r="CQ932" s="85"/>
      <c r="CR932" s="85"/>
    </row>
    <row r="933" spans="59:96">
      <c r="BG933" s="85"/>
      <c r="BH933" s="85"/>
      <c r="BI933" s="85"/>
      <c r="BJ933" s="85"/>
      <c r="BK933" s="85"/>
      <c r="BL933" s="85"/>
      <c r="BM933" s="85"/>
      <c r="BN933" s="85"/>
      <c r="BO933" s="85"/>
      <c r="BP933" s="85"/>
      <c r="BQ933" s="85"/>
      <c r="BR933" s="85"/>
      <c r="BS933" s="85"/>
      <c r="BT933" s="85"/>
      <c r="BU933" s="85"/>
      <c r="BV933" s="85"/>
      <c r="BW933" s="85"/>
      <c r="BX933" s="85"/>
      <c r="BY933" s="85"/>
      <c r="BZ933" s="85"/>
      <c r="CA933" s="85"/>
      <c r="CB933" s="85"/>
      <c r="CC933" s="85"/>
      <c r="CD933" s="85"/>
      <c r="CE933" s="85"/>
      <c r="CF933" s="85"/>
      <c r="CG933" s="85"/>
      <c r="CH933" s="85"/>
      <c r="CI933" s="85"/>
      <c r="CJ933" s="85"/>
      <c r="CK933" s="85"/>
      <c r="CL933" s="85"/>
      <c r="CM933" s="85"/>
      <c r="CN933" s="85"/>
      <c r="CO933" s="85"/>
      <c r="CP933" s="85"/>
      <c r="CQ933" s="85"/>
      <c r="CR933" s="85"/>
    </row>
    <row r="934" spans="59:96">
      <c r="BG934" s="85"/>
      <c r="BH934" s="85"/>
      <c r="BI934" s="85"/>
      <c r="BJ934" s="85"/>
      <c r="BK934" s="85"/>
      <c r="BL934" s="85"/>
      <c r="BM934" s="85"/>
      <c r="BN934" s="85"/>
      <c r="BO934" s="85"/>
      <c r="BP934" s="85"/>
      <c r="BQ934" s="85"/>
      <c r="BR934" s="85"/>
      <c r="BS934" s="85"/>
      <c r="BT934" s="85"/>
      <c r="BU934" s="85"/>
      <c r="BV934" s="85"/>
      <c r="BW934" s="85"/>
      <c r="BX934" s="85"/>
      <c r="BY934" s="85"/>
      <c r="BZ934" s="85"/>
      <c r="CA934" s="85"/>
      <c r="CB934" s="85"/>
      <c r="CC934" s="85"/>
      <c r="CD934" s="85"/>
      <c r="CE934" s="85"/>
      <c r="CF934" s="85"/>
      <c r="CG934" s="85"/>
      <c r="CH934" s="85"/>
      <c r="CI934" s="85"/>
      <c r="CJ934" s="85"/>
      <c r="CK934" s="85"/>
      <c r="CL934" s="85"/>
      <c r="CM934" s="85"/>
      <c r="CN934" s="85"/>
      <c r="CO934" s="85"/>
      <c r="CP934" s="85"/>
      <c r="CQ934" s="85"/>
      <c r="CR934" s="85"/>
    </row>
    <row r="935" spans="59:96">
      <c r="BG935" s="85"/>
      <c r="BH935" s="85"/>
      <c r="BI935" s="85"/>
      <c r="BJ935" s="85"/>
      <c r="BK935" s="85"/>
      <c r="BL935" s="85"/>
      <c r="BM935" s="85"/>
      <c r="BN935" s="85"/>
      <c r="BO935" s="85"/>
      <c r="BP935" s="85"/>
      <c r="BQ935" s="85"/>
      <c r="BR935" s="85"/>
      <c r="BS935" s="85"/>
      <c r="BT935" s="85"/>
      <c r="BU935" s="85"/>
      <c r="BV935" s="85"/>
      <c r="BW935" s="85"/>
      <c r="BX935" s="85"/>
      <c r="BY935" s="85"/>
      <c r="BZ935" s="85"/>
      <c r="CA935" s="85"/>
      <c r="CB935" s="85"/>
      <c r="CC935" s="85"/>
      <c r="CD935" s="85"/>
      <c r="CE935" s="85"/>
      <c r="CF935" s="85"/>
      <c r="CG935" s="85"/>
      <c r="CH935" s="85"/>
      <c r="CI935" s="85"/>
      <c r="CJ935" s="85"/>
      <c r="CK935" s="85"/>
      <c r="CL935" s="85"/>
      <c r="CM935" s="85"/>
      <c r="CN935" s="85"/>
      <c r="CO935" s="85"/>
      <c r="CP935" s="85"/>
      <c r="CQ935" s="85"/>
      <c r="CR935" s="85"/>
    </row>
    <row r="936" spans="59:96">
      <c r="BG936" s="85"/>
      <c r="BH936" s="85"/>
      <c r="BI936" s="85"/>
      <c r="BJ936" s="85"/>
      <c r="BK936" s="85"/>
      <c r="BL936" s="85"/>
      <c r="BM936" s="85"/>
      <c r="BN936" s="85"/>
      <c r="BO936" s="85"/>
      <c r="BP936" s="85"/>
      <c r="BQ936" s="85"/>
      <c r="BR936" s="85"/>
      <c r="BS936" s="85"/>
      <c r="BT936" s="85"/>
      <c r="BU936" s="85"/>
      <c r="BV936" s="85"/>
      <c r="BW936" s="85"/>
      <c r="BX936" s="85"/>
      <c r="BY936" s="85"/>
      <c r="BZ936" s="85"/>
      <c r="CA936" s="85"/>
      <c r="CB936" s="85"/>
      <c r="CC936" s="85"/>
      <c r="CD936" s="85"/>
      <c r="CE936" s="85"/>
      <c r="CF936" s="85"/>
      <c r="CG936" s="85"/>
      <c r="CH936" s="85"/>
      <c r="CI936" s="85"/>
      <c r="CJ936" s="85"/>
      <c r="CK936" s="85"/>
      <c r="CL936" s="85"/>
      <c r="CM936" s="85"/>
      <c r="CN936" s="85"/>
      <c r="CO936" s="85"/>
      <c r="CP936" s="85"/>
      <c r="CQ936" s="85"/>
      <c r="CR936" s="85"/>
    </row>
    <row r="937" spans="59:96">
      <c r="BG937" s="85"/>
      <c r="BH937" s="85"/>
      <c r="BI937" s="85"/>
      <c r="BJ937" s="85"/>
      <c r="BK937" s="85"/>
      <c r="BL937" s="85"/>
      <c r="BM937" s="85"/>
      <c r="BN937" s="85"/>
      <c r="BO937" s="85"/>
      <c r="BP937" s="85"/>
      <c r="BQ937" s="85"/>
      <c r="BR937" s="85"/>
      <c r="BS937" s="85"/>
      <c r="BT937" s="85"/>
      <c r="BU937" s="85"/>
      <c r="BV937" s="85"/>
      <c r="BW937" s="85"/>
      <c r="BX937" s="85"/>
      <c r="BY937" s="85"/>
      <c r="BZ937" s="85"/>
      <c r="CA937" s="85"/>
      <c r="CB937" s="85"/>
      <c r="CC937" s="85"/>
      <c r="CD937" s="85"/>
      <c r="CE937" s="85"/>
      <c r="CF937" s="85"/>
      <c r="CG937" s="85"/>
      <c r="CH937" s="85"/>
      <c r="CI937" s="85"/>
      <c r="CJ937" s="85"/>
      <c r="CK937" s="85"/>
      <c r="CL937" s="85"/>
      <c r="CM937" s="85"/>
      <c r="CN937" s="85"/>
      <c r="CO937" s="85"/>
      <c r="CP937" s="85"/>
      <c r="CQ937" s="85"/>
      <c r="CR937" s="85"/>
    </row>
    <row r="938" spans="59:96">
      <c r="BG938" s="85"/>
      <c r="BH938" s="85"/>
      <c r="BI938" s="85"/>
      <c r="BJ938" s="85"/>
      <c r="BK938" s="85"/>
      <c r="BL938" s="85"/>
      <c r="BM938" s="85"/>
      <c r="BN938" s="85"/>
      <c r="BO938" s="85"/>
      <c r="BP938" s="85"/>
      <c r="BQ938" s="85"/>
      <c r="BR938" s="85"/>
      <c r="BS938" s="85"/>
      <c r="BT938" s="85"/>
      <c r="BU938" s="85"/>
      <c r="BV938" s="85"/>
      <c r="BW938" s="85"/>
      <c r="BX938" s="85"/>
      <c r="BY938" s="85"/>
      <c r="BZ938" s="85"/>
      <c r="CA938" s="85"/>
      <c r="CB938" s="85"/>
      <c r="CC938" s="85"/>
      <c r="CD938" s="85"/>
      <c r="CE938" s="85"/>
      <c r="CF938" s="85"/>
      <c r="CG938" s="85"/>
      <c r="CH938" s="85"/>
      <c r="CI938" s="85"/>
      <c r="CJ938" s="85"/>
      <c r="CK938" s="85"/>
      <c r="CL938" s="85"/>
      <c r="CM938" s="85"/>
      <c r="CN938" s="85"/>
      <c r="CO938" s="85"/>
      <c r="CP938" s="85"/>
      <c r="CQ938" s="85"/>
      <c r="CR938" s="85"/>
    </row>
    <row r="939" spans="59:96">
      <c r="BG939" s="85"/>
      <c r="BH939" s="85"/>
      <c r="BI939" s="85"/>
      <c r="BJ939" s="85"/>
      <c r="BK939" s="85"/>
      <c r="BL939" s="85"/>
      <c r="BM939" s="85"/>
      <c r="BN939" s="85"/>
      <c r="BO939" s="85"/>
      <c r="BP939" s="85"/>
      <c r="BQ939" s="85"/>
      <c r="BR939" s="85"/>
      <c r="BS939" s="85"/>
      <c r="BT939" s="85"/>
      <c r="BU939" s="85"/>
      <c r="BV939" s="85"/>
      <c r="BW939" s="85"/>
      <c r="BX939" s="85"/>
      <c r="BY939" s="85"/>
      <c r="BZ939" s="85"/>
      <c r="CA939" s="85"/>
      <c r="CB939" s="85"/>
      <c r="CC939" s="85"/>
      <c r="CD939" s="85"/>
      <c r="CE939" s="85"/>
      <c r="CF939" s="85"/>
      <c r="CG939" s="85"/>
      <c r="CH939" s="85"/>
      <c r="CI939" s="85"/>
      <c r="CJ939" s="85"/>
      <c r="CK939" s="85"/>
      <c r="CL939" s="85"/>
      <c r="CM939" s="85"/>
      <c r="CN939" s="85"/>
      <c r="CO939" s="85"/>
      <c r="CP939" s="85"/>
      <c r="CQ939" s="85"/>
      <c r="CR939" s="85"/>
    </row>
    <row r="940" spans="59:96">
      <c r="BG940" s="85"/>
      <c r="BH940" s="85"/>
      <c r="BI940" s="85"/>
      <c r="BJ940" s="85"/>
      <c r="BK940" s="85"/>
      <c r="BL940" s="85"/>
      <c r="BM940" s="85"/>
      <c r="BN940" s="85"/>
      <c r="BO940" s="85"/>
      <c r="BP940" s="85"/>
      <c r="BQ940" s="85"/>
      <c r="BR940" s="85"/>
      <c r="BS940" s="85"/>
      <c r="BT940" s="85"/>
      <c r="BU940" s="85"/>
      <c r="BV940" s="85"/>
      <c r="BW940" s="85"/>
      <c r="BX940" s="85"/>
      <c r="BY940" s="85"/>
      <c r="BZ940" s="85"/>
      <c r="CA940" s="85"/>
      <c r="CB940" s="85"/>
      <c r="CC940" s="85"/>
      <c r="CD940" s="85"/>
      <c r="CE940" s="85"/>
      <c r="CF940" s="85"/>
      <c r="CG940" s="85"/>
      <c r="CH940" s="85"/>
      <c r="CI940" s="85"/>
      <c r="CJ940" s="85"/>
      <c r="CK940" s="85"/>
      <c r="CL940" s="85"/>
      <c r="CM940" s="85"/>
      <c r="CN940" s="85"/>
      <c r="CO940" s="85"/>
      <c r="CP940" s="85"/>
      <c r="CQ940" s="85"/>
      <c r="CR940" s="85"/>
    </row>
    <row r="941" spans="59:96">
      <c r="BG941" s="85"/>
      <c r="BH941" s="85"/>
      <c r="BI941" s="85"/>
      <c r="BJ941" s="85"/>
      <c r="BK941" s="85"/>
      <c r="BL941" s="85"/>
      <c r="BM941" s="85"/>
      <c r="BN941" s="85"/>
      <c r="BO941" s="85"/>
      <c r="BP941" s="85"/>
      <c r="BQ941" s="85"/>
      <c r="BR941" s="85"/>
      <c r="BS941" s="85"/>
      <c r="BT941" s="85"/>
      <c r="BU941" s="85"/>
      <c r="BV941" s="85"/>
      <c r="BW941" s="85"/>
      <c r="BX941" s="85"/>
      <c r="BY941" s="85"/>
      <c r="BZ941" s="85"/>
      <c r="CA941" s="85"/>
      <c r="CB941" s="85"/>
      <c r="CC941" s="85"/>
      <c r="CD941" s="85"/>
      <c r="CE941" s="85"/>
      <c r="CF941" s="85"/>
      <c r="CG941" s="85"/>
      <c r="CH941" s="85"/>
      <c r="CI941" s="85"/>
      <c r="CJ941" s="85"/>
      <c r="CK941" s="85"/>
      <c r="CL941" s="85"/>
      <c r="CM941" s="85"/>
      <c r="CN941" s="85"/>
      <c r="CO941" s="85"/>
      <c r="CP941" s="85"/>
      <c r="CQ941" s="85"/>
      <c r="CR941" s="85"/>
    </row>
    <row r="942" spans="59:96">
      <c r="BG942" s="85"/>
      <c r="BH942" s="85"/>
      <c r="BI942" s="85"/>
      <c r="BJ942" s="85"/>
      <c r="BK942" s="85"/>
      <c r="BL942" s="85"/>
      <c r="BM942" s="85"/>
      <c r="BN942" s="85"/>
      <c r="BO942" s="85"/>
      <c r="BP942" s="85"/>
      <c r="BQ942" s="85"/>
      <c r="BR942" s="85"/>
      <c r="BS942" s="85"/>
      <c r="BT942" s="85"/>
      <c r="BU942" s="85"/>
      <c r="BV942" s="85"/>
      <c r="BW942" s="85"/>
      <c r="BX942" s="85"/>
      <c r="BY942" s="85"/>
      <c r="BZ942" s="85"/>
      <c r="CA942" s="85"/>
      <c r="CB942" s="85"/>
      <c r="CC942" s="85"/>
      <c r="CD942" s="85"/>
      <c r="CE942" s="85"/>
      <c r="CF942" s="85"/>
      <c r="CG942" s="85"/>
      <c r="CH942" s="85"/>
      <c r="CI942" s="85"/>
      <c r="CJ942" s="85"/>
      <c r="CK942" s="85"/>
      <c r="CL942" s="85"/>
      <c r="CM942" s="85"/>
      <c r="CN942" s="85"/>
      <c r="CO942" s="85"/>
      <c r="CP942" s="85"/>
      <c r="CQ942" s="85"/>
      <c r="CR942" s="85"/>
    </row>
    <row r="943" spans="59:96">
      <c r="BG943" s="85"/>
      <c r="BH943" s="85"/>
      <c r="BI943" s="85"/>
      <c r="BJ943" s="85"/>
      <c r="BK943" s="85"/>
      <c r="BL943" s="85"/>
      <c r="BM943" s="85"/>
      <c r="BN943" s="85"/>
      <c r="BO943" s="85"/>
      <c r="BP943" s="85"/>
      <c r="BQ943" s="85"/>
      <c r="BR943" s="85"/>
      <c r="BS943" s="85"/>
      <c r="BT943" s="85"/>
      <c r="BU943" s="85"/>
      <c r="BV943" s="85"/>
      <c r="BW943" s="85"/>
      <c r="BX943" s="85"/>
      <c r="BY943" s="85"/>
      <c r="BZ943" s="85"/>
      <c r="CA943" s="85"/>
      <c r="CB943" s="85"/>
      <c r="CC943" s="85"/>
      <c r="CD943" s="85"/>
      <c r="CE943" s="85"/>
      <c r="CF943" s="85"/>
      <c r="CG943" s="85"/>
      <c r="CH943" s="85"/>
      <c r="CI943" s="85"/>
      <c r="CJ943" s="85"/>
      <c r="CK943" s="85"/>
      <c r="CL943" s="85"/>
      <c r="CM943" s="85"/>
      <c r="CN943" s="85"/>
      <c r="CO943" s="85"/>
      <c r="CP943" s="85"/>
      <c r="CQ943" s="85"/>
      <c r="CR943" s="85"/>
    </row>
    <row r="944" spans="59:96">
      <c r="BG944" s="85"/>
      <c r="BH944" s="85"/>
      <c r="BI944" s="85"/>
      <c r="BJ944" s="85"/>
      <c r="BK944" s="85"/>
      <c r="BL944" s="85"/>
      <c r="BM944" s="85"/>
      <c r="BN944" s="85"/>
      <c r="BO944" s="85"/>
      <c r="BP944" s="85"/>
      <c r="BQ944" s="85"/>
      <c r="BR944" s="85"/>
      <c r="BS944" s="85"/>
      <c r="BT944" s="85"/>
      <c r="BU944" s="85"/>
      <c r="BV944" s="85"/>
      <c r="BW944" s="85"/>
      <c r="BX944" s="85"/>
      <c r="BY944" s="85"/>
      <c r="BZ944" s="85"/>
      <c r="CA944" s="85"/>
      <c r="CB944" s="85"/>
      <c r="CC944" s="85"/>
      <c r="CD944" s="85"/>
      <c r="CE944" s="85"/>
      <c r="CF944" s="85"/>
      <c r="CG944" s="85"/>
      <c r="CH944" s="85"/>
      <c r="CI944" s="85"/>
      <c r="CJ944" s="85"/>
      <c r="CK944" s="85"/>
      <c r="CL944" s="85"/>
      <c r="CM944" s="85"/>
      <c r="CN944" s="85"/>
      <c r="CO944" s="85"/>
      <c r="CP944" s="85"/>
      <c r="CQ944" s="85"/>
      <c r="CR944" s="85"/>
    </row>
    <row r="945" spans="59:96">
      <c r="BG945" s="85"/>
      <c r="BH945" s="85"/>
      <c r="BI945" s="85"/>
      <c r="BJ945" s="85"/>
      <c r="BK945" s="85"/>
      <c r="BL945" s="85"/>
      <c r="BM945" s="85"/>
      <c r="BN945" s="85"/>
      <c r="BO945" s="85"/>
      <c r="BP945" s="85"/>
      <c r="BQ945" s="85"/>
      <c r="BR945" s="85"/>
      <c r="BS945" s="85"/>
      <c r="BT945" s="85"/>
      <c r="BU945" s="85"/>
      <c r="BV945" s="85"/>
      <c r="BW945" s="85"/>
      <c r="BX945" s="85"/>
      <c r="BY945" s="85"/>
      <c r="BZ945" s="85"/>
      <c r="CA945" s="85"/>
      <c r="CB945" s="85"/>
      <c r="CC945" s="85"/>
      <c r="CD945" s="85"/>
      <c r="CE945" s="85"/>
      <c r="CF945" s="85"/>
      <c r="CG945" s="85"/>
      <c r="CH945" s="85"/>
      <c r="CI945" s="85"/>
      <c r="CJ945" s="85"/>
      <c r="CK945" s="85"/>
      <c r="CL945" s="85"/>
      <c r="CM945" s="85"/>
      <c r="CN945" s="85"/>
      <c r="CO945" s="85"/>
      <c r="CP945" s="85"/>
      <c r="CQ945" s="85"/>
      <c r="CR945" s="85"/>
    </row>
    <row r="946" spans="59:96">
      <c r="BG946" s="85"/>
      <c r="BH946" s="85"/>
      <c r="BI946" s="85"/>
      <c r="BJ946" s="85"/>
      <c r="BK946" s="85"/>
      <c r="BL946" s="85"/>
      <c r="BM946" s="85"/>
      <c r="BN946" s="85"/>
      <c r="BO946" s="85"/>
      <c r="BP946" s="85"/>
      <c r="BQ946" s="85"/>
      <c r="BR946" s="85"/>
      <c r="BS946" s="85"/>
      <c r="BT946" s="85"/>
      <c r="BU946" s="85"/>
      <c r="BV946" s="85"/>
      <c r="BW946" s="85"/>
      <c r="BX946" s="85"/>
      <c r="BY946" s="85"/>
      <c r="BZ946" s="85"/>
      <c r="CA946" s="85"/>
      <c r="CB946" s="85"/>
      <c r="CC946" s="85"/>
      <c r="CD946" s="85"/>
      <c r="CE946" s="85"/>
      <c r="CF946" s="85"/>
      <c r="CG946" s="85"/>
      <c r="CH946" s="85"/>
      <c r="CI946" s="85"/>
      <c r="CJ946" s="85"/>
      <c r="CK946" s="85"/>
      <c r="CL946" s="85"/>
      <c r="CM946" s="85"/>
      <c r="CN946" s="85"/>
      <c r="CO946" s="85"/>
      <c r="CP946" s="85"/>
      <c r="CQ946" s="85"/>
      <c r="CR946" s="85"/>
    </row>
    <row r="947" spans="59:96">
      <c r="BG947" s="85"/>
      <c r="BH947" s="85"/>
      <c r="BI947" s="85"/>
      <c r="BJ947" s="85"/>
      <c r="BK947" s="85"/>
      <c r="BL947" s="85"/>
      <c r="BM947" s="85"/>
      <c r="BN947" s="85"/>
      <c r="BO947" s="85"/>
      <c r="BP947" s="85"/>
      <c r="BQ947" s="85"/>
      <c r="BR947" s="85"/>
      <c r="BS947" s="85"/>
      <c r="BT947" s="85"/>
      <c r="BU947" s="85"/>
      <c r="BV947" s="85"/>
      <c r="BW947" s="85"/>
      <c r="BX947" s="85"/>
      <c r="BY947" s="85"/>
      <c r="BZ947" s="85"/>
      <c r="CA947" s="85"/>
      <c r="CB947" s="85"/>
      <c r="CC947" s="85"/>
      <c r="CD947" s="85"/>
      <c r="CE947" s="85"/>
      <c r="CF947" s="85"/>
      <c r="CG947" s="85"/>
      <c r="CH947" s="85"/>
      <c r="CI947" s="85"/>
      <c r="CJ947" s="85"/>
      <c r="CK947" s="85"/>
      <c r="CL947" s="85"/>
      <c r="CM947" s="85"/>
      <c r="CN947" s="85"/>
      <c r="CO947" s="85"/>
      <c r="CP947" s="85"/>
      <c r="CQ947" s="85"/>
      <c r="CR947" s="85"/>
    </row>
    <row r="948" spans="59:96">
      <c r="BG948" s="85"/>
      <c r="BH948" s="85"/>
      <c r="BI948" s="85"/>
      <c r="BJ948" s="85"/>
      <c r="BK948" s="85"/>
      <c r="BL948" s="85"/>
      <c r="BM948" s="85"/>
      <c r="BN948" s="85"/>
      <c r="BO948" s="85"/>
      <c r="BP948" s="85"/>
      <c r="BQ948" s="85"/>
      <c r="BR948" s="85"/>
      <c r="BS948" s="85"/>
      <c r="BT948" s="85"/>
      <c r="BU948" s="85"/>
      <c r="BV948" s="85"/>
      <c r="BW948" s="85"/>
      <c r="BX948" s="85"/>
      <c r="BY948" s="85"/>
      <c r="BZ948" s="85"/>
      <c r="CA948" s="85"/>
      <c r="CB948" s="85"/>
      <c r="CC948" s="85"/>
      <c r="CD948" s="85"/>
      <c r="CE948" s="85"/>
      <c r="CF948" s="85"/>
      <c r="CG948" s="85"/>
      <c r="CH948" s="85"/>
      <c r="CI948" s="85"/>
      <c r="CJ948" s="85"/>
      <c r="CK948" s="85"/>
      <c r="CL948" s="85"/>
      <c r="CM948" s="85"/>
      <c r="CN948" s="85"/>
      <c r="CO948" s="85"/>
      <c r="CP948" s="85"/>
      <c r="CQ948" s="85"/>
      <c r="CR948" s="85"/>
    </row>
    <row r="949" spans="59:96">
      <c r="BG949" s="85"/>
      <c r="BH949" s="85"/>
      <c r="BI949" s="85"/>
      <c r="BJ949" s="85"/>
      <c r="BK949" s="85"/>
      <c r="BL949" s="85"/>
      <c r="BM949" s="85"/>
      <c r="BN949" s="85"/>
      <c r="BO949" s="85"/>
      <c r="BP949" s="85"/>
      <c r="BQ949" s="85"/>
      <c r="BR949" s="85"/>
      <c r="BS949" s="85"/>
      <c r="BT949" s="85"/>
      <c r="BU949" s="85"/>
      <c r="BV949" s="85"/>
      <c r="BW949" s="85"/>
      <c r="BX949" s="85"/>
      <c r="BY949" s="85"/>
      <c r="BZ949" s="85"/>
      <c r="CA949" s="85"/>
      <c r="CB949" s="85"/>
      <c r="CC949" s="85"/>
      <c r="CD949" s="85"/>
      <c r="CE949" s="85"/>
      <c r="CF949" s="85"/>
      <c r="CG949" s="85"/>
      <c r="CH949" s="85"/>
      <c r="CI949" s="85"/>
      <c r="CJ949" s="85"/>
      <c r="CK949" s="85"/>
      <c r="CL949" s="85"/>
      <c r="CM949" s="85"/>
      <c r="CN949" s="85"/>
      <c r="CO949" s="85"/>
      <c r="CP949" s="85"/>
      <c r="CQ949" s="85"/>
      <c r="CR949" s="85"/>
    </row>
    <row r="950" spans="59:96">
      <c r="BG950" s="85"/>
      <c r="BH950" s="85"/>
      <c r="BI950" s="85"/>
      <c r="BJ950" s="85"/>
      <c r="BK950" s="85"/>
      <c r="BL950" s="85"/>
      <c r="BM950" s="85"/>
      <c r="BN950" s="85"/>
      <c r="BO950" s="85"/>
      <c r="BP950" s="85"/>
      <c r="BQ950" s="85"/>
      <c r="BR950" s="85"/>
      <c r="BS950" s="85"/>
      <c r="BT950" s="85"/>
      <c r="BU950" s="85"/>
      <c r="BV950" s="85"/>
      <c r="BW950" s="85"/>
      <c r="BX950" s="85"/>
      <c r="BY950" s="85"/>
      <c r="BZ950" s="85"/>
      <c r="CA950" s="85"/>
      <c r="CB950" s="85"/>
      <c r="CC950" s="85"/>
      <c r="CD950" s="85"/>
      <c r="CE950" s="85"/>
      <c r="CF950" s="85"/>
      <c r="CG950" s="85"/>
      <c r="CH950" s="85"/>
      <c r="CI950" s="85"/>
      <c r="CJ950" s="85"/>
      <c r="CK950" s="85"/>
      <c r="CL950" s="85"/>
      <c r="CM950" s="85"/>
      <c r="CN950" s="85"/>
      <c r="CO950" s="85"/>
      <c r="CP950" s="85"/>
      <c r="CQ950" s="85"/>
      <c r="CR950" s="85"/>
    </row>
    <row r="951" spans="59:96">
      <c r="BG951" s="85"/>
      <c r="BH951" s="85"/>
      <c r="BI951" s="85"/>
      <c r="BJ951" s="85"/>
      <c r="BK951" s="85"/>
      <c r="BL951" s="85"/>
      <c r="BM951" s="85"/>
      <c r="BN951" s="85"/>
      <c r="BO951" s="85"/>
      <c r="BP951" s="85"/>
      <c r="BQ951" s="85"/>
      <c r="BR951" s="85"/>
      <c r="BS951" s="85"/>
      <c r="BT951" s="85"/>
      <c r="BU951" s="85"/>
      <c r="BV951" s="85"/>
      <c r="BW951" s="85"/>
      <c r="BX951" s="85"/>
      <c r="BY951" s="85"/>
      <c r="BZ951" s="85"/>
      <c r="CA951" s="85"/>
      <c r="CB951" s="85"/>
      <c r="CC951" s="85"/>
      <c r="CD951" s="85"/>
      <c r="CE951" s="85"/>
      <c r="CF951" s="85"/>
      <c r="CG951" s="85"/>
      <c r="CH951" s="85"/>
      <c r="CI951" s="85"/>
      <c r="CJ951" s="85"/>
      <c r="CK951" s="85"/>
      <c r="CL951" s="85"/>
      <c r="CM951" s="85"/>
      <c r="CN951" s="85"/>
      <c r="CO951" s="85"/>
      <c r="CP951" s="85"/>
      <c r="CQ951" s="85"/>
      <c r="CR951" s="85"/>
    </row>
    <row r="952" spans="59:96">
      <c r="BG952" s="85"/>
      <c r="BH952" s="85"/>
      <c r="BI952" s="85"/>
      <c r="BJ952" s="85"/>
      <c r="BK952" s="85"/>
      <c r="BL952" s="85"/>
      <c r="BM952" s="85"/>
      <c r="BN952" s="85"/>
      <c r="BO952" s="85"/>
      <c r="BP952" s="85"/>
      <c r="BQ952" s="85"/>
      <c r="BR952" s="85"/>
      <c r="BS952" s="85"/>
      <c r="BT952" s="85"/>
      <c r="BU952" s="85"/>
      <c r="BV952" s="85"/>
      <c r="BW952" s="85"/>
      <c r="BX952" s="85"/>
      <c r="BY952" s="85"/>
      <c r="BZ952" s="85"/>
      <c r="CA952" s="85"/>
      <c r="CB952" s="85"/>
      <c r="CC952" s="85"/>
      <c r="CD952" s="85"/>
      <c r="CE952" s="85"/>
      <c r="CF952" s="85"/>
      <c r="CG952" s="85"/>
      <c r="CH952" s="85"/>
      <c r="CI952" s="85"/>
      <c r="CJ952" s="85"/>
      <c r="CK952" s="85"/>
      <c r="CL952" s="85"/>
      <c r="CM952" s="85"/>
      <c r="CN952" s="85"/>
      <c r="CO952" s="85"/>
      <c r="CP952" s="85"/>
      <c r="CQ952" s="85"/>
      <c r="CR952" s="85"/>
    </row>
    <row r="953" spans="59:96">
      <c r="BG953" s="85"/>
      <c r="BH953" s="85"/>
      <c r="BI953" s="85"/>
      <c r="BJ953" s="85"/>
      <c r="BK953" s="85"/>
      <c r="BL953" s="85"/>
      <c r="BM953" s="85"/>
      <c r="BN953" s="85"/>
      <c r="BO953" s="85"/>
      <c r="BP953" s="85"/>
      <c r="BQ953" s="85"/>
      <c r="BR953" s="85"/>
      <c r="BS953" s="85"/>
      <c r="BT953" s="85"/>
      <c r="BU953" s="85"/>
      <c r="BV953" s="85"/>
      <c r="BW953" s="85"/>
      <c r="BX953" s="85"/>
      <c r="BY953" s="85"/>
      <c r="BZ953" s="85"/>
      <c r="CA953" s="85"/>
      <c r="CB953" s="85"/>
      <c r="CC953" s="85"/>
      <c r="CD953" s="85"/>
      <c r="CE953" s="85"/>
      <c r="CF953" s="85"/>
      <c r="CG953" s="85"/>
      <c r="CH953" s="85"/>
      <c r="CI953" s="85"/>
      <c r="CJ953" s="85"/>
      <c r="CK953" s="85"/>
      <c r="CL953" s="85"/>
      <c r="CM953" s="85"/>
      <c r="CN953" s="85"/>
      <c r="CO953" s="85"/>
      <c r="CP953" s="85"/>
      <c r="CQ953" s="85"/>
      <c r="CR953" s="85"/>
    </row>
    <row r="954" spans="59:96">
      <c r="BG954" s="85"/>
      <c r="BH954" s="85"/>
      <c r="BI954" s="85"/>
      <c r="BJ954" s="85"/>
      <c r="BK954" s="85"/>
      <c r="BL954" s="85"/>
      <c r="BM954" s="85"/>
      <c r="BN954" s="85"/>
      <c r="BO954" s="85"/>
      <c r="BP954" s="85"/>
      <c r="BQ954" s="85"/>
      <c r="BR954" s="85"/>
      <c r="BS954" s="85"/>
      <c r="BT954" s="85"/>
      <c r="BU954" s="85"/>
      <c r="BV954" s="85"/>
      <c r="BW954" s="85"/>
      <c r="BX954" s="85"/>
      <c r="BY954" s="85"/>
      <c r="BZ954" s="85"/>
      <c r="CA954" s="85"/>
      <c r="CB954" s="85"/>
      <c r="CC954" s="85"/>
      <c r="CD954" s="85"/>
      <c r="CE954" s="85"/>
      <c r="CF954" s="85"/>
      <c r="CG954" s="85"/>
      <c r="CH954" s="85"/>
      <c r="CI954" s="85"/>
      <c r="CJ954" s="85"/>
      <c r="CK954" s="85"/>
      <c r="CL954" s="85"/>
      <c r="CM954" s="85"/>
      <c r="CN954" s="85"/>
      <c r="CO954" s="85"/>
      <c r="CP954" s="85"/>
      <c r="CQ954" s="85"/>
      <c r="CR954" s="85"/>
    </row>
    <row r="955" spans="59:96">
      <c r="BG955" s="85"/>
      <c r="BH955" s="85"/>
      <c r="BI955" s="85"/>
      <c r="BJ955" s="85"/>
      <c r="BK955" s="85"/>
      <c r="BL955" s="85"/>
      <c r="BM955" s="85"/>
      <c r="BN955" s="85"/>
      <c r="BO955" s="85"/>
      <c r="BP955" s="85"/>
      <c r="BQ955" s="85"/>
      <c r="BR955" s="85"/>
      <c r="BS955" s="85"/>
      <c r="BT955" s="85"/>
      <c r="BU955" s="85"/>
      <c r="BV955" s="85"/>
      <c r="BW955" s="85"/>
      <c r="BX955" s="85"/>
      <c r="BY955" s="85"/>
      <c r="BZ955" s="85"/>
      <c r="CA955" s="85"/>
      <c r="CB955" s="85"/>
      <c r="CC955" s="85"/>
      <c r="CD955" s="85"/>
      <c r="CE955" s="85"/>
      <c r="CF955" s="85"/>
      <c r="CG955" s="85"/>
      <c r="CH955" s="85"/>
      <c r="CI955" s="85"/>
      <c r="CJ955" s="85"/>
      <c r="CK955" s="85"/>
      <c r="CL955" s="85"/>
      <c r="CM955" s="85"/>
      <c r="CN955" s="85"/>
      <c r="CO955" s="85"/>
      <c r="CP955" s="85"/>
      <c r="CQ955" s="85"/>
      <c r="CR955" s="85"/>
    </row>
    <row r="956" spans="59:96">
      <c r="BG956" s="85"/>
      <c r="BH956" s="85"/>
      <c r="BI956" s="85"/>
      <c r="BJ956" s="85"/>
      <c r="BK956" s="85"/>
      <c r="BL956" s="85"/>
      <c r="BM956" s="85"/>
      <c r="BN956" s="85"/>
      <c r="BO956" s="85"/>
      <c r="BP956" s="85"/>
      <c r="BQ956" s="85"/>
      <c r="BR956" s="85"/>
      <c r="BS956" s="85"/>
      <c r="BT956" s="85"/>
      <c r="BU956" s="85"/>
      <c r="BV956" s="85"/>
      <c r="BW956" s="85"/>
      <c r="BX956" s="85"/>
      <c r="BY956" s="85"/>
      <c r="BZ956" s="85"/>
      <c r="CA956" s="85"/>
      <c r="CB956" s="85"/>
      <c r="CC956" s="85"/>
      <c r="CD956" s="85"/>
      <c r="CE956" s="85"/>
      <c r="CF956" s="85"/>
      <c r="CG956" s="85"/>
      <c r="CH956" s="85"/>
      <c r="CI956" s="85"/>
      <c r="CJ956" s="85"/>
      <c r="CK956" s="85"/>
      <c r="CL956" s="85"/>
      <c r="CM956" s="85"/>
      <c r="CN956" s="85"/>
      <c r="CO956" s="85"/>
      <c r="CP956" s="85"/>
      <c r="CQ956" s="85"/>
      <c r="CR956" s="85"/>
    </row>
    <row r="957" spans="59:96">
      <c r="BG957" s="85"/>
      <c r="BH957" s="85"/>
      <c r="BI957" s="85"/>
      <c r="BJ957" s="85"/>
      <c r="BK957" s="85"/>
      <c r="BL957" s="85"/>
      <c r="BM957" s="85"/>
      <c r="BN957" s="85"/>
      <c r="BO957" s="85"/>
      <c r="BP957" s="85"/>
      <c r="BQ957" s="85"/>
      <c r="BR957" s="85"/>
      <c r="BS957" s="85"/>
      <c r="BT957" s="85"/>
      <c r="BU957" s="85"/>
      <c r="BV957" s="85"/>
      <c r="BW957" s="85"/>
      <c r="BX957" s="85"/>
      <c r="BY957" s="85"/>
      <c r="BZ957" s="85"/>
      <c r="CA957" s="85"/>
      <c r="CB957" s="85"/>
      <c r="CC957" s="85"/>
      <c r="CD957" s="85"/>
      <c r="CE957" s="85"/>
      <c r="CF957" s="85"/>
      <c r="CG957" s="85"/>
      <c r="CH957" s="85"/>
      <c r="CI957" s="85"/>
      <c r="CJ957" s="85"/>
      <c r="CK957" s="85"/>
      <c r="CL957" s="85"/>
      <c r="CM957" s="85"/>
      <c r="CN957" s="85"/>
      <c r="CO957" s="85"/>
      <c r="CP957" s="85"/>
      <c r="CQ957" s="85"/>
      <c r="CR957" s="85"/>
    </row>
    <row r="958" spans="59:96">
      <c r="BG958" s="85"/>
      <c r="BH958" s="85"/>
      <c r="BI958" s="85"/>
      <c r="BJ958" s="85"/>
      <c r="BK958" s="85"/>
      <c r="BL958" s="85"/>
      <c r="BM958" s="85"/>
      <c r="BN958" s="85"/>
      <c r="BO958" s="85"/>
      <c r="BP958" s="85"/>
      <c r="BQ958" s="85"/>
      <c r="BR958" s="85"/>
      <c r="BS958" s="85"/>
      <c r="BT958" s="85"/>
      <c r="BU958" s="85"/>
      <c r="BV958" s="85"/>
      <c r="BW958" s="85"/>
      <c r="BX958" s="85"/>
      <c r="BY958" s="85"/>
      <c r="BZ958" s="85"/>
      <c r="CA958" s="85"/>
      <c r="CB958" s="85"/>
      <c r="CC958" s="85"/>
      <c r="CD958" s="85"/>
      <c r="CE958" s="85"/>
      <c r="CF958" s="85"/>
      <c r="CG958" s="85"/>
      <c r="CH958" s="85"/>
      <c r="CI958" s="85"/>
      <c r="CJ958" s="85"/>
      <c r="CK958" s="85"/>
      <c r="CL958" s="85"/>
      <c r="CM958" s="85"/>
      <c r="CN958" s="85"/>
      <c r="CO958" s="85"/>
      <c r="CP958" s="85"/>
      <c r="CQ958" s="85"/>
      <c r="CR958" s="85"/>
    </row>
    <row r="959" spans="59:96">
      <c r="BG959" s="85"/>
      <c r="BH959" s="85"/>
      <c r="BI959" s="85"/>
      <c r="BJ959" s="85"/>
      <c r="BK959" s="85"/>
      <c r="BL959" s="85"/>
      <c r="BM959" s="85"/>
      <c r="BN959" s="85"/>
      <c r="BO959" s="85"/>
      <c r="BP959" s="85"/>
      <c r="BQ959" s="85"/>
      <c r="BR959" s="85"/>
      <c r="BS959" s="85"/>
      <c r="BT959" s="85"/>
      <c r="BU959" s="85"/>
      <c r="BV959" s="85"/>
      <c r="BW959" s="85"/>
      <c r="BX959" s="85"/>
      <c r="BY959" s="85"/>
      <c r="BZ959" s="85"/>
      <c r="CA959" s="85"/>
      <c r="CB959" s="85"/>
      <c r="CC959" s="85"/>
      <c r="CD959" s="85"/>
      <c r="CE959" s="85"/>
      <c r="CF959" s="85"/>
      <c r="CG959" s="85"/>
      <c r="CH959" s="85"/>
      <c r="CI959" s="85"/>
      <c r="CJ959" s="85"/>
      <c r="CK959" s="85"/>
      <c r="CL959" s="85"/>
      <c r="CM959" s="85"/>
      <c r="CN959" s="85"/>
      <c r="CO959" s="85"/>
      <c r="CP959" s="85"/>
      <c r="CQ959" s="85"/>
      <c r="CR959" s="85"/>
    </row>
    <row r="960" spans="59:96">
      <c r="BG960" s="85"/>
      <c r="BH960" s="85"/>
      <c r="BI960" s="85"/>
      <c r="BJ960" s="85"/>
      <c r="BK960" s="85"/>
      <c r="BL960" s="85"/>
      <c r="BM960" s="85"/>
      <c r="BN960" s="85"/>
      <c r="BO960" s="85"/>
      <c r="BP960" s="85"/>
      <c r="BQ960" s="85"/>
      <c r="BR960" s="85"/>
      <c r="BS960" s="85"/>
      <c r="BT960" s="85"/>
      <c r="BU960" s="85"/>
      <c r="BV960" s="85"/>
      <c r="BW960" s="85"/>
      <c r="BX960" s="85"/>
      <c r="BY960" s="85"/>
      <c r="BZ960" s="85"/>
      <c r="CA960" s="85"/>
      <c r="CB960" s="85"/>
      <c r="CC960" s="85"/>
      <c r="CD960" s="85"/>
      <c r="CE960" s="85"/>
      <c r="CF960" s="85"/>
      <c r="CG960" s="85"/>
      <c r="CH960" s="85"/>
      <c r="CI960" s="85"/>
      <c r="CJ960" s="85"/>
      <c r="CK960" s="85"/>
      <c r="CL960" s="85"/>
      <c r="CM960" s="85"/>
      <c r="CN960" s="85"/>
      <c r="CO960" s="85"/>
      <c r="CP960" s="85"/>
      <c r="CQ960" s="85"/>
      <c r="CR960" s="85"/>
    </row>
    <row r="961" spans="59:96">
      <c r="BG961" s="85"/>
      <c r="BH961" s="85"/>
      <c r="BI961" s="85"/>
      <c r="BJ961" s="85"/>
      <c r="BK961" s="85"/>
      <c r="BL961" s="85"/>
      <c r="BM961" s="85"/>
      <c r="BN961" s="85"/>
      <c r="BO961" s="85"/>
      <c r="BP961" s="85"/>
      <c r="BQ961" s="85"/>
      <c r="BR961" s="85"/>
      <c r="BS961" s="85"/>
      <c r="BT961" s="85"/>
      <c r="BU961" s="85"/>
      <c r="BV961" s="85"/>
      <c r="BW961" s="85"/>
      <c r="BX961" s="85"/>
      <c r="BY961" s="85"/>
      <c r="BZ961" s="85"/>
      <c r="CA961" s="85"/>
      <c r="CB961" s="85"/>
      <c r="CC961" s="85"/>
      <c r="CD961" s="85"/>
      <c r="CE961" s="85"/>
      <c r="CF961" s="85"/>
      <c r="CG961" s="85"/>
      <c r="CH961" s="85"/>
      <c r="CI961" s="85"/>
      <c r="CJ961" s="85"/>
      <c r="CK961" s="85"/>
      <c r="CL961" s="85"/>
      <c r="CM961" s="85"/>
      <c r="CN961" s="85"/>
      <c r="CO961" s="85"/>
      <c r="CP961" s="85"/>
      <c r="CQ961" s="85"/>
      <c r="CR961" s="85"/>
    </row>
    <row r="962" spans="59:96">
      <c r="BG962" s="85"/>
      <c r="BH962" s="85"/>
      <c r="BI962" s="85"/>
      <c r="BJ962" s="85"/>
      <c r="BK962" s="85"/>
      <c r="BL962" s="85"/>
      <c r="BM962" s="85"/>
      <c r="BN962" s="85"/>
      <c r="BO962" s="85"/>
      <c r="BP962" s="85"/>
      <c r="BQ962" s="85"/>
      <c r="BR962" s="85"/>
      <c r="BS962" s="85"/>
      <c r="BT962" s="85"/>
      <c r="BU962" s="85"/>
      <c r="BV962" s="85"/>
      <c r="BW962" s="85"/>
      <c r="BX962" s="85"/>
      <c r="BY962" s="85"/>
      <c r="BZ962" s="85"/>
      <c r="CA962" s="85"/>
      <c r="CB962" s="85"/>
      <c r="CC962" s="85"/>
      <c r="CD962" s="85"/>
      <c r="CE962" s="85"/>
      <c r="CF962" s="85"/>
      <c r="CG962" s="85"/>
      <c r="CH962" s="85"/>
      <c r="CI962" s="85"/>
      <c r="CJ962" s="85"/>
      <c r="CK962" s="85"/>
      <c r="CL962" s="85"/>
      <c r="CM962" s="85"/>
      <c r="CN962" s="85"/>
      <c r="CO962" s="85"/>
      <c r="CP962" s="85"/>
      <c r="CQ962" s="85"/>
      <c r="CR962" s="85"/>
    </row>
    <row r="963" spans="59:96">
      <c r="BG963" s="85"/>
      <c r="BH963" s="85"/>
      <c r="BI963" s="85"/>
      <c r="BJ963" s="85"/>
      <c r="BK963" s="85"/>
      <c r="BL963" s="85"/>
      <c r="BM963" s="85"/>
      <c r="BN963" s="85"/>
      <c r="BO963" s="85"/>
      <c r="BP963" s="85"/>
      <c r="BQ963" s="85"/>
      <c r="BR963" s="85"/>
      <c r="BS963" s="85"/>
      <c r="BT963" s="85"/>
      <c r="BU963" s="85"/>
      <c r="BV963" s="85"/>
      <c r="BW963" s="85"/>
      <c r="BX963" s="85"/>
      <c r="BY963" s="85"/>
      <c r="BZ963" s="85"/>
      <c r="CA963" s="85"/>
      <c r="CB963" s="85"/>
      <c r="CC963" s="85"/>
      <c r="CD963" s="85"/>
      <c r="CE963" s="85"/>
      <c r="CF963" s="85"/>
      <c r="CG963" s="85"/>
      <c r="CH963" s="85"/>
      <c r="CI963" s="85"/>
      <c r="CJ963" s="85"/>
      <c r="CK963" s="85"/>
      <c r="CL963" s="85"/>
      <c r="CM963" s="85"/>
      <c r="CN963" s="85"/>
      <c r="CO963" s="85"/>
      <c r="CP963" s="85"/>
      <c r="CQ963" s="85"/>
      <c r="CR963" s="85"/>
    </row>
    <row r="964" spans="59:96">
      <c r="BG964" s="85"/>
      <c r="BH964" s="85"/>
      <c r="BI964" s="85"/>
      <c r="BJ964" s="85"/>
      <c r="BK964" s="85"/>
      <c r="BL964" s="85"/>
      <c r="BM964" s="85"/>
      <c r="BN964" s="85"/>
      <c r="BO964" s="85"/>
      <c r="BP964" s="85"/>
      <c r="BQ964" s="85"/>
      <c r="BR964" s="85"/>
      <c r="BS964" s="85"/>
      <c r="BT964" s="85"/>
      <c r="BU964" s="85"/>
      <c r="BV964" s="85"/>
      <c r="BW964" s="85"/>
      <c r="BX964" s="85"/>
      <c r="BY964" s="85"/>
      <c r="BZ964" s="85"/>
      <c r="CA964" s="85"/>
      <c r="CB964" s="85"/>
      <c r="CC964" s="85"/>
      <c r="CD964" s="85"/>
      <c r="CE964" s="85"/>
      <c r="CF964" s="85"/>
      <c r="CG964" s="85"/>
      <c r="CH964" s="85"/>
      <c r="CI964" s="85"/>
      <c r="CJ964" s="85"/>
      <c r="CK964" s="85"/>
      <c r="CL964" s="85"/>
      <c r="CM964" s="85"/>
      <c r="CN964" s="85"/>
      <c r="CO964" s="85"/>
      <c r="CP964" s="85"/>
      <c r="CQ964" s="85"/>
      <c r="CR964" s="85"/>
    </row>
    <row r="965" spans="59:96">
      <c r="BG965" s="85"/>
      <c r="BH965" s="85"/>
      <c r="BI965" s="85"/>
      <c r="BJ965" s="85"/>
      <c r="BK965" s="85"/>
      <c r="BL965" s="85"/>
      <c r="BM965" s="85"/>
      <c r="BN965" s="85"/>
      <c r="BO965" s="85"/>
      <c r="BP965" s="85"/>
      <c r="BQ965" s="85"/>
      <c r="BR965" s="85"/>
      <c r="BS965" s="85"/>
      <c r="BT965" s="85"/>
      <c r="BU965" s="85"/>
      <c r="BV965" s="85"/>
      <c r="BW965" s="85"/>
      <c r="BX965" s="85"/>
      <c r="BY965" s="85"/>
      <c r="BZ965" s="85"/>
      <c r="CA965" s="85"/>
      <c r="CB965" s="85"/>
      <c r="CC965" s="85"/>
      <c r="CD965" s="85"/>
      <c r="CE965" s="85"/>
      <c r="CF965" s="85"/>
      <c r="CG965" s="85"/>
      <c r="CH965" s="85"/>
      <c r="CI965" s="85"/>
      <c r="CJ965" s="85"/>
      <c r="CK965" s="85"/>
      <c r="CL965" s="85"/>
      <c r="CM965" s="85"/>
      <c r="CN965" s="85"/>
      <c r="CO965" s="85"/>
      <c r="CP965" s="85"/>
      <c r="CQ965" s="85"/>
      <c r="CR965" s="85"/>
    </row>
    <row r="966" spans="59:96">
      <c r="BG966" s="85"/>
      <c r="BH966" s="85"/>
      <c r="BI966" s="85"/>
      <c r="BJ966" s="85"/>
      <c r="BK966" s="85"/>
      <c r="BL966" s="85"/>
      <c r="BM966" s="85"/>
      <c r="BN966" s="85"/>
      <c r="BO966" s="85"/>
      <c r="BP966" s="85"/>
      <c r="BQ966" s="85"/>
      <c r="BR966" s="85"/>
      <c r="BS966" s="85"/>
      <c r="BT966" s="85"/>
      <c r="BU966" s="85"/>
      <c r="BV966" s="85"/>
      <c r="BW966" s="85"/>
      <c r="BX966" s="85"/>
      <c r="BY966" s="85"/>
      <c r="BZ966" s="85"/>
      <c r="CA966" s="85"/>
      <c r="CB966" s="85"/>
      <c r="CC966" s="85"/>
      <c r="CD966" s="85"/>
      <c r="CE966" s="85"/>
      <c r="CF966" s="85"/>
      <c r="CG966" s="85"/>
      <c r="CH966" s="85"/>
      <c r="CI966" s="85"/>
      <c r="CJ966" s="85"/>
      <c r="CK966" s="85"/>
      <c r="CL966" s="85"/>
      <c r="CM966" s="85"/>
      <c r="CN966" s="85"/>
      <c r="CO966" s="85"/>
      <c r="CP966" s="85"/>
      <c r="CQ966" s="85"/>
      <c r="CR966" s="85"/>
    </row>
    <row r="967" spans="59:96">
      <c r="BG967" s="85"/>
      <c r="BH967" s="85"/>
      <c r="BI967" s="85"/>
      <c r="BJ967" s="85"/>
      <c r="BK967" s="85"/>
      <c r="BL967" s="85"/>
      <c r="BM967" s="85"/>
      <c r="BN967" s="85"/>
      <c r="BO967" s="85"/>
      <c r="BP967" s="85"/>
      <c r="BQ967" s="85"/>
      <c r="BR967" s="85"/>
      <c r="BS967" s="85"/>
      <c r="BT967" s="85"/>
      <c r="BU967" s="85"/>
      <c r="BV967" s="85"/>
      <c r="BW967" s="85"/>
      <c r="BX967" s="85"/>
      <c r="BY967" s="85"/>
      <c r="BZ967" s="85"/>
      <c r="CA967" s="85"/>
      <c r="CB967" s="85"/>
      <c r="CC967" s="85"/>
      <c r="CD967" s="85"/>
      <c r="CE967" s="85"/>
      <c r="CF967" s="85"/>
      <c r="CG967" s="85"/>
      <c r="CH967" s="85"/>
      <c r="CI967" s="85"/>
      <c r="CJ967" s="85"/>
      <c r="CK967" s="85"/>
      <c r="CL967" s="85"/>
      <c r="CM967" s="85"/>
      <c r="CN967" s="85"/>
      <c r="CO967" s="85"/>
      <c r="CP967" s="85"/>
      <c r="CQ967" s="85"/>
      <c r="CR967" s="85"/>
    </row>
    <row r="968" spans="59:96">
      <c r="BG968" s="85"/>
      <c r="BH968" s="85"/>
      <c r="BI968" s="85"/>
      <c r="BJ968" s="85"/>
      <c r="BK968" s="85"/>
      <c r="BL968" s="85"/>
      <c r="BM968" s="85"/>
      <c r="BN968" s="85"/>
      <c r="BO968" s="85"/>
      <c r="BP968" s="85"/>
      <c r="BQ968" s="85"/>
      <c r="BR968" s="85"/>
      <c r="BS968" s="85"/>
      <c r="BT968" s="85"/>
      <c r="BU968" s="85"/>
      <c r="BV968" s="85"/>
      <c r="BW968" s="85"/>
      <c r="BX968" s="85"/>
      <c r="BY968" s="85"/>
      <c r="BZ968" s="85"/>
      <c r="CA968" s="85"/>
      <c r="CB968" s="85"/>
      <c r="CC968" s="85"/>
      <c r="CD968" s="85"/>
      <c r="CE968" s="85"/>
      <c r="CF968" s="85"/>
      <c r="CG968" s="85"/>
      <c r="CH968" s="85"/>
      <c r="CI968" s="85"/>
      <c r="CJ968" s="85"/>
      <c r="CK968" s="85"/>
      <c r="CL968" s="85"/>
      <c r="CM968" s="85"/>
      <c r="CN968" s="85"/>
      <c r="CO968" s="85"/>
      <c r="CP968" s="85"/>
      <c r="CQ968" s="85"/>
      <c r="CR968" s="85"/>
    </row>
    <row r="969" spans="59:96">
      <c r="BG969" s="85"/>
      <c r="BH969" s="85"/>
      <c r="BI969" s="85"/>
      <c r="BJ969" s="85"/>
      <c r="BK969" s="85"/>
      <c r="BL969" s="85"/>
      <c r="BM969" s="85"/>
      <c r="BN969" s="85"/>
      <c r="BO969" s="85"/>
      <c r="BP969" s="85"/>
      <c r="BQ969" s="85"/>
      <c r="BR969" s="85"/>
      <c r="BS969" s="85"/>
      <c r="BT969" s="85"/>
      <c r="BU969" s="85"/>
      <c r="BV969" s="85"/>
      <c r="BW969" s="85"/>
      <c r="BX969" s="85"/>
      <c r="BY969" s="85"/>
      <c r="BZ969" s="85"/>
      <c r="CA969" s="85"/>
      <c r="CB969" s="85"/>
      <c r="CC969" s="85"/>
      <c r="CD969" s="85"/>
      <c r="CE969" s="85"/>
      <c r="CF969" s="85"/>
      <c r="CG969" s="85"/>
      <c r="CH969" s="85"/>
      <c r="CI969" s="85"/>
      <c r="CJ969" s="85"/>
      <c r="CK969" s="85"/>
      <c r="CL969" s="85"/>
      <c r="CM969" s="85"/>
      <c r="CN969" s="85"/>
      <c r="CO969" s="85"/>
      <c r="CP969" s="85"/>
      <c r="CQ969" s="85"/>
      <c r="CR969" s="85"/>
    </row>
    <row r="970" spans="59:96">
      <c r="BG970" s="85"/>
      <c r="BH970" s="85"/>
      <c r="BI970" s="85"/>
      <c r="BJ970" s="85"/>
      <c r="BK970" s="85"/>
      <c r="BL970" s="85"/>
      <c r="BM970" s="85"/>
      <c r="BN970" s="85"/>
      <c r="BO970" s="85"/>
      <c r="BP970" s="85"/>
      <c r="BQ970" s="85"/>
      <c r="BR970" s="85"/>
      <c r="BS970" s="85"/>
      <c r="BT970" s="85"/>
      <c r="BU970" s="85"/>
      <c r="BV970" s="85"/>
      <c r="BW970" s="85"/>
      <c r="BX970" s="85"/>
      <c r="BY970" s="85"/>
      <c r="BZ970" s="85"/>
      <c r="CA970" s="85"/>
      <c r="CB970" s="85"/>
      <c r="CC970" s="85"/>
      <c r="CD970" s="85"/>
      <c r="CE970" s="85"/>
      <c r="CF970" s="85"/>
      <c r="CG970" s="85"/>
      <c r="CH970" s="85"/>
      <c r="CI970" s="85"/>
      <c r="CJ970" s="85"/>
      <c r="CK970" s="85"/>
      <c r="CL970" s="85"/>
      <c r="CM970" s="85"/>
      <c r="CN970" s="85"/>
      <c r="CO970" s="85"/>
      <c r="CP970" s="85"/>
      <c r="CQ970" s="85"/>
      <c r="CR970" s="85"/>
    </row>
    <row r="971" spans="59:96">
      <c r="BG971" s="85"/>
      <c r="BH971" s="85"/>
      <c r="BI971" s="85"/>
      <c r="BJ971" s="85"/>
      <c r="BK971" s="85"/>
      <c r="BL971" s="85"/>
      <c r="BM971" s="85"/>
      <c r="BN971" s="85"/>
      <c r="BO971" s="85"/>
      <c r="BP971" s="85"/>
      <c r="BQ971" s="85"/>
      <c r="BR971" s="85"/>
      <c r="BS971" s="85"/>
      <c r="BT971" s="85"/>
      <c r="BU971" s="85"/>
      <c r="BV971" s="85"/>
      <c r="BW971" s="85"/>
      <c r="BX971" s="85"/>
      <c r="BY971" s="85"/>
      <c r="BZ971" s="85"/>
      <c r="CA971" s="85"/>
      <c r="CB971" s="85"/>
      <c r="CC971" s="85"/>
      <c r="CD971" s="85"/>
      <c r="CE971" s="85"/>
      <c r="CF971" s="85"/>
      <c r="CG971" s="85"/>
      <c r="CH971" s="85"/>
      <c r="CI971" s="85"/>
      <c r="CJ971" s="85"/>
      <c r="CK971" s="85"/>
      <c r="CL971" s="85"/>
      <c r="CM971" s="85"/>
      <c r="CN971" s="85"/>
      <c r="CO971" s="85"/>
      <c r="CP971" s="85"/>
      <c r="CQ971" s="85"/>
      <c r="CR971" s="85"/>
    </row>
    <row r="972" spans="59:96">
      <c r="BG972" s="85"/>
      <c r="BH972" s="85"/>
      <c r="BI972" s="85"/>
      <c r="BJ972" s="85"/>
      <c r="BK972" s="85"/>
      <c r="BL972" s="85"/>
      <c r="BM972" s="85"/>
      <c r="BN972" s="85"/>
      <c r="BO972" s="85"/>
      <c r="BP972" s="85"/>
      <c r="BQ972" s="85"/>
      <c r="BR972" s="85"/>
      <c r="BS972" s="85"/>
      <c r="BT972" s="85"/>
      <c r="BU972" s="85"/>
      <c r="BV972" s="85"/>
      <c r="BW972" s="85"/>
      <c r="BX972" s="85"/>
      <c r="BY972" s="85"/>
      <c r="BZ972" s="85"/>
      <c r="CA972" s="85"/>
      <c r="CB972" s="85"/>
      <c r="CC972" s="85"/>
      <c r="CD972" s="85"/>
      <c r="CE972" s="85"/>
      <c r="CF972" s="85"/>
      <c r="CG972" s="85"/>
      <c r="CH972" s="85"/>
      <c r="CI972" s="85"/>
      <c r="CJ972" s="85"/>
      <c r="CK972" s="85"/>
      <c r="CL972" s="85"/>
      <c r="CM972" s="85"/>
      <c r="CN972" s="85"/>
      <c r="CO972" s="85"/>
      <c r="CP972" s="85"/>
      <c r="CQ972" s="85"/>
      <c r="CR972" s="85"/>
    </row>
    <row r="973" spans="59:96">
      <c r="BG973" s="85"/>
      <c r="BH973" s="85"/>
      <c r="BI973" s="85"/>
      <c r="BJ973" s="85"/>
      <c r="BK973" s="85"/>
      <c r="BL973" s="85"/>
      <c r="BM973" s="85"/>
      <c r="BN973" s="85"/>
      <c r="BO973" s="85"/>
      <c r="BP973" s="85"/>
      <c r="BQ973" s="85"/>
      <c r="BR973" s="85"/>
      <c r="BS973" s="85"/>
      <c r="BT973" s="85"/>
      <c r="BU973" s="85"/>
      <c r="BV973" s="85"/>
      <c r="BW973" s="85"/>
      <c r="BX973" s="85"/>
      <c r="BY973" s="85"/>
      <c r="BZ973" s="85"/>
      <c r="CA973" s="85"/>
      <c r="CB973" s="85"/>
      <c r="CC973" s="85"/>
      <c r="CD973" s="85"/>
      <c r="CE973" s="85"/>
      <c r="CF973" s="85"/>
      <c r="CG973" s="85"/>
      <c r="CH973" s="85"/>
      <c r="CI973" s="85"/>
      <c r="CJ973" s="85"/>
      <c r="CK973" s="85"/>
      <c r="CL973" s="85"/>
      <c r="CM973" s="85"/>
      <c r="CN973" s="85"/>
      <c r="CO973" s="85"/>
      <c r="CP973" s="85"/>
      <c r="CQ973" s="85"/>
      <c r="CR973" s="85"/>
    </row>
    <row r="974" spans="59:96">
      <c r="BG974" s="85"/>
      <c r="BH974" s="85"/>
      <c r="BI974" s="85"/>
      <c r="BJ974" s="85"/>
      <c r="BK974" s="85"/>
      <c r="BL974" s="85"/>
      <c r="BM974" s="85"/>
      <c r="BN974" s="85"/>
      <c r="BO974" s="85"/>
      <c r="BP974" s="85"/>
      <c r="BQ974" s="85"/>
      <c r="BR974" s="85"/>
      <c r="BS974" s="85"/>
      <c r="BT974" s="85"/>
      <c r="BU974" s="85"/>
      <c r="BV974" s="85"/>
      <c r="BW974" s="85"/>
      <c r="BX974" s="85"/>
      <c r="BY974" s="85"/>
      <c r="BZ974" s="85"/>
      <c r="CA974" s="85"/>
      <c r="CB974" s="85"/>
      <c r="CC974" s="85"/>
      <c r="CD974" s="85"/>
      <c r="CE974" s="85"/>
      <c r="CF974" s="85"/>
      <c r="CG974" s="85"/>
      <c r="CH974" s="85"/>
      <c r="CI974" s="85"/>
      <c r="CJ974" s="85"/>
      <c r="CK974" s="85"/>
      <c r="CL974" s="85"/>
      <c r="CM974" s="85"/>
      <c r="CN974" s="85"/>
      <c r="CO974" s="85"/>
      <c r="CP974" s="85"/>
      <c r="CQ974" s="85"/>
      <c r="CR974" s="85"/>
    </row>
    <row r="975" spans="59:96">
      <c r="BG975" s="85"/>
      <c r="BH975" s="85"/>
      <c r="BI975" s="85"/>
      <c r="BJ975" s="85"/>
      <c r="BK975" s="85"/>
      <c r="BL975" s="85"/>
      <c r="BM975" s="85"/>
      <c r="BN975" s="85"/>
      <c r="BO975" s="85"/>
      <c r="BP975" s="85"/>
      <c r="BQ975" s="85"/>
      <c r="BR975" s="85"/>
      <c r="BS975" s="85"/>
      <c r="BT975" s="85"/>
      <c r="BU975" s="85"/>
      <c r="BV975" s="85"/>
      <c r="BW975" s="85"/>
      <c r="BX975" s="85"/>
      <c r="BY975" s="85"/>
      <c r="BZ975" s="85"/>
      <c r="CA975" s="85"/>
      <c r="CB975" s="85"/>
      <c r="CC975" s="85"/>
      <c r="CD975" s="85"/>
      <c r="CE975" s="85"/>
      <c r="CF975" s="85"/>
      <c r="CG975" s="85"/>
      <c r="CH975" s="85"/>
      <c r="CI975" s="85"/>
      <c r="CJ975" s="85"/>
      <c r="CK975" s="85"/>
      <c r="CL975" s="85"/>
      <c r="CM975" s="85"/>
      <c r="CN975" s="85"/>
      <c r="CO975" s="85"/>
      <c r="CP975" s="85"/>
      <c r="CQ975" s="85"/>
      <c r="CR975" s="85"/>
    </row>
    <row r="976" spans="59:96">
      <c r="BG976" s="85"/>
      <c r="BH976" s="85"/>
      <c r="BI976" s="85"/>
      <c r="BJ976" s="85"/>
      <c r="BK976" s="85"/>
      <c r="BL976" s="85"/>
      <c r="BM976" s="85"/>
      <c r="BN976" s="85"/>
      <c r="BO976" s="85"/>
      <c r="BP976" s="85"/>
      <c r="BQ976" s="85"/>
      <c r="BR976" s="85"/>
      <c r="BS976" s="85"/>
      <c r="BT976" s="85"/>
      <c r="BU976" s="85"/>
      <c r="BV976" s="85"/>
      <c r="BW976" s="85"/>
      <c r="BX976" s="85"/>
      <c r="BY976" s="85"/>
      <c r="BZ976" s="85"/>
      <c r="CA976" s="85"/>
      <c r="CB976" s="85"/>
      <c r="CC976" s="85"/>
      <c r="CD976" s="85"/>
      <c r="CE976" s="85"/>
      <c r="CF976" s="85"/>
      <c r="CG976" s="85"/>
      <c r="CH976" s="85"/>
      <c r="CI976" s="85"/>
      <c r="CJ976" s="85"/>
      <c r="CK976" s="85"/>
      <c r="CL976" s="85"/>
      <c r="CM976" s="85"/>
      <c r="CN976" s="85"/>
      <c r="CO976" s="85"/>
      <c r="CP976" s="85"/>
      <c r="CQ976" s="85"/>
      <c r="CR976" s="85"/>
    </row>
    <row r="977" spans="59:96">
      <c r="BG977" s="85"/>
      <c r="BH977" s="85"/>
      <c r="BI977" s="85"/>
      <c r="BJ977" s="85"/>
      <c r="BK977" s="85"/>
      <c r="BL977" s="85"/>
      <c r="BM977" s="85"/>
      <c r="BN977" s="85"/>
      <c r="BO977" s="85"/>
      <c r="BP977" s="85"/>
      <c r="BQ977" s="85"/>
      <c r="BR977" s="85"/>
      <c r="BS977" s="85"/>
      <c r="BT977" s="85"/>
      <c r="BU977" s="85"/>
      <c r="BV977" s="85"/>
      <c r="BW977" s="85"/>
      <c r="BX977" s="85"/>
      <c r="BY977" s="85"/>
      <c r="BZ977" s="85"/>
      <c r="CA977" s="85"/>
      <c r="CB977" s="85"/>
      <c r="CC977" s="85"/>
      <c r="CD977" s="85"/>
      <c r="CE977" s="85"/>
      <c r="CF977" s="85"/>
      <c r="CG977" s="85"/>
      <c r="CH977" s="85"/>
      <c r="CI977" s="85"/>
      <c r="CJ977" s="85"/>
      <c r="CK977" s="85"/>
      <c r="CL977" s="85"/>
      <c r="CM977" s="85"/>
      <c r="CN977" s="85"/>
      <c r="CO977" s="85"/>
      <c r="CP977" s="85"/>
      <c r="CQ977" s="85"/>
      <c r="CR977" s="85"/>
    </row>
    <row r="978" spans="59:96">
      <c r="BG978" s="85"/>
      <c r="BH978" s="85"/>
      <c r="BI978" s="85"/>
      <c r="BJ978" s="85"/>
      <c r="BK978" s="85"/>
      <c r="BL978" s="85"/>
      <c r="BM978" s="85"/>
      <c r="BN978" s="85"/>
      <c r="BO978" s="85"/>
      <c r="BP978" s="85"/>
      <c r="BQ978" s="85"/>
      <c r="BR978" s="85"/>
      <c r="BS978" s="85"/>
      <c r="BT978" s="85"/>
      <c r="BU978" s="85"/>
      <c r="BV978" s="85"/>
      <c r="BW978" s="85"/>
      <c r="BX978" s="85"/>
      <c r="BY978" s="85"/>
      <c r="BZ978" s="85"/>
      <c r="CA978" s="85"/>
      <c r="CB978" s="85"/>
      <c r="CC978" s="85"/>
      <c r="CD978" s="85"/>
      <c r="CE978" s="85"/>
      <c r="CF978" s="85"/>
      <c r="CG978" s="85"/>
      <c r="CH978" s="85"/>
      <c r="CI978" s="85"/>
      <c r="CJ978" s="85"/>
      <c r="CK978" s="85"/>
      <c r="CL978" s="85"/>
      <c r="CM978" s="85"/>
      <c r="CN978" s="85"/>
      <c r="CO978" s="85"/>
      <c r="CP978" s="85"/>
      <c r="CQ978" s="85"/>
      <c r="CR978" s="85"/>
    </row>
    <row r="979" spans="59:96">
      <c r="BG979" s="85"/>
      <c r="BH979" s="85"/>
      <c r="BI979" s="85"/>
      <c r="BJ979" s="85"/>
      <c r="BK979" s="85"/>
      <c r="BL979" s="85"/>
      <c r="BM979" s="85"/>
      <c r="BN979" s="85"/>
      <c r="BO979" s="85"/>
      <c r="BP979" s="85"/>
      <c r="BQ979" s="85"/>
      <c r="BR979" s="85"/>
      <c r="BS979" s="85"/>
      <c r="BT979" s="85"/>
      <c r="BU979" s="85"/>
      <c r="BV979" s="85"/>
      <c r="BW979" s="85"/>
      <c r="BX979" s="85"/>
      <c r="BY979" s="85"/>
      <c r="BZ979" s="85"/>
      <c r="CA979" s="85"/>
      <c r="CB979" s="85"/>
      <c r="CC979" s="85"/>
      <c r="CD979" s="85"/>
      <c r="CE979" s="85"/>
      <c r="CF979" s="85"/>
      <c r="CG979" s="85"/>
      <c r="CH979" s="85"/>
      <c r="CI979" s="85"/>
      <c r="CJ979" s="85"/>
      <c r="CK979" s="85"/>
      <c r="CL979" s="85"/>
      <c r="CM979" s="85"/>
      <c r="CN979" s="85"/>
      <c r="CO979" s="85"/>
      <c r="CP979" s="85"/>
      <c r="CQ979" s="85"/>
      <c r="CR979" s="85"/>
    </row>
    <row r="980" spans="59:96">
      <c r="BG980" s="85"/>
      <c r="BH980" s="85"/>
      <c r="BI980" s="85"/>
      <c r="BJ980" s="85"/>
      <c r="BK980" s="85"/>
      <c r="BL980" s="85"/>
      <c r="BM980" s="85"/>
      <c r="BN980" s="85"/>
      <c r="BO980" s="85"/>
      <c r="BP980" s="85"/>
      <c r="BQ980" s="85"/>
      <c r="BR980" s="85"/>
      <c r="BS980" s="85"/>
      <c r="BT980" s="85"/>
      <c r="BU980" s="85"/>
      <c r="BV980" s="85"/>
      <c r="BW980" s="85"/>
      <c r="BX980" s="85"/>
      <c r="BY980" s="85"/>
      <c r="BZ980" s="85"/>
      <c r="CA980" s="85"/>
      <c r="CB980" s="85"/>
      <c r="CC980" s="85"/>
      <c r="CD980" s="85"/>
      <c r="CE980" s="85"/>
      <c r="CF980" s="85"/>
      <c r="CG980" s="85"/>
      <c r="CH980" s="85"/>
      <c r="CI980" s="85"/>
      <c r="CJ980" s="85"/>
      <c r="CK980" s="85"/>
      <c r="CL980" s="85"/>
      <c r="CM980" s="85"/>
      <c r="CN980" s="85"/>
      <c r="CO980" s="85"/>
      <c r="CP980" s="85"/>
      <c r="CQ980" s="85"/>
      <c r="CR980" s="85"/>
    </row>
    <row r="981" spans="59:96">
      <c r="BG981" s="85"/>
      <c r="BH981" s="85"/>
      <c r="BI981" s="85"/>
      <c r="BJ981" s="85"/>
      <c r="BK981" s="85"/>
      <c r="BL981" s="85"/>
      <c r="BM981" s="85"/>
      <c r="BN981" s="85"/>
      <c r="BO981" s="85"/>
      <c r="BP981" s="85"/>
      <c r="BQ981" s="85"/>
      <c r="BR981" s="85"/>
      <c r="BS981" s="85"/>
      <c r="BT981" s="85"/>
      <c r="BU981" s="85"/>
      <c r="BV981" s="85"/>
      <c r="BW981" s="85"/>
      <c r="BX981" s="85"/>
      <c r="BY981" s="85"/>
      <c r="BZ981" s="85"/>
      <c r="CA981" s="85"/>
      <c r="CB981" s="85"/>
      <c r="CC981" s="85"/>
      <c r="CD981" s="85"/>
      <c r="CE981" s="85"/>
      <c r="CF981" s="85"/>
      <c r="CG981" s="85"/>
      <c r="CH981" s="85"/>
      <c r="CI981" s="85"/>
      <c r="CJ981" s="85"/>
      <c r="CK981" s="85"/>
      <c r="CL981" s="85"/>
      <c r="CM981" s="85"/>
      <c r="CN981" s="85"/>
      <c r="CO981" s="85"/>
      <c r="CP981" s="85"/>
      <c r="CQ981" s="85"/>
      <c r="CR981" s="85"/>
    </row>
    <row r="982" spans="59:96">
      <c r="BG982" s="85"/>
      <c r="BH982" s="85"/>
      <c r="BI982" s="85"/>
      <c r="BJ982" s="85"/>
      <c r="BK982" s="85"/>
      <c r="BL982" s="85"/>
      <c r="BM982" s="85"/>
      <c r="BN982" s="85"/>
      <c r="BO982" s="85"/>
      <c r="BP982" s="85"/>
      <c r="BQ982" s="85"/>
      <c r="BR982" s="85"/>
      <c r="BS982" s="85"/>
      <c r="BT982" s="85"/>
      <c r="BU982" s="85"/>
      <c r="BV982" s="85"/>
      <c r="BW982" s="85"/>
      <c r="BX982" s="85"/>
      <c r="BY982" s="85"/>
      <c r="BZ982" s="85"/>
      <c r="CA982" s="85"/>
      <c r="CB982" s="85"/>
      <c r="CC982" s="85"/>
      <c r="CD982" s="85"/>
      <c r="CE982" s="85"/>
      <c r="CF982" s="85"/>
      <c r="CG982" s="85"/>
      <c r="CH982" s="85"/>
      <c r="CI982" s="85"/>
      <c r="CJ982" s="85"/>
      <c r="CK982" s="85"/>
      <c r="CL982" s="85"/>
      <c r="CM982" s="85"/>
      <c r="CN982" s="85"/>
      <c r="CO982" s="85"/>
      <c r="CP982" s="85"/>
      <c r="CQ982" s="85"/>
      <c r="CR982" s="85"/>
    </row>
    <row r="983" spans="59:96">
      <c r="BG983" s="85"/>
      <c r="BH983" s="85"/>
      <c r="BI983" s="85"/>
      <c r="BJ983" s="85"/>
      <c r="BK983" s="85"/>
      <c r="BL983" s="85"/>
      <c r="BM983" s="85"/>
      <c r="BN983" s="85"/>
      <c r="BO983" s="85"/>
      <c r="BP983" s="85"/>
      <c r="BQ983" s="85"/>
      <c r="BR983" s="85"/>
      <c r="BS983" s="85"/>
      <c r="BT983" s="85"/>
      <c r="BU983" s="85"/>
      <c r="BV983" s="85"/>
      <c r="BW983" s="85"/>
      <c r="BX983" s="85"/>
      <c r="BY983" s="85"/>
      <c r="BZ983" s="85"/>
      <c r="CA983" s="85"/>
      <c r="CB983" s="85"/>
      <c r="CC983" s="85"/>
      <c r="CD983" s="85"/>
      <c r="CE983" s="85"/>
      <c r="CF983" s="85"/>
      <c r="CG983" s="85"/>
      <c r="CH983" s="85"/>
      <c r="CI983" s="85"/>
      <c r="CJ983" s="85"/>
      <c r="CK983" s="85"/>
      <c r="CL983" s="85"/>
      <c r="CM983" s="85"/>
      <c r="CN983" s="85"/>
      <c r="CO983" s="85"/>
      <c r="CP983" s="85"/>
      <c r="CQ983" s="85"/>
      <c r="CR983" s="85"/>
    </row>
    <row r="984" spans="59:96">
      <c r="BG984" s="85"/>
      <c r="BH984" s="85"/>
      <c r="BI984" s="85"/>
      <c r="BJ984" s="85"/>
      <c r="BK984" s="85"/>
      <c r="BL984" s="85"/>
      <c r="BM984" s="85"/>
      <c r="BN984" s="85"/>
      <c r="BO984" s="85"/>
      <c r="BP984" s="85"/>
      <c r="BQ984" s="85"/>
      <c r="BR984" s="85"/>
      <c r="BS984" s="85"/>
      <c r="BT984" s="85"/>
      <c r="BU984" s="85"/>
      <c r="BV984" s="85"/>
      <c r="BW984" s="85"/>
      <c r="BX984" s="85"/>
      <c r="BY984" s="85"/>
      <c r="BZ984" s="85"/>
      <c r="CA984" s="85"/>
      <c r="CB984" s="85"/>
      <c r="CC984" s="85"/>
      <c r="CD984" s="85"/>
      <c r="CE984" s="85"/>
      <c r="CF984" s="85"/>
      <c r="CG984" s="85"/>
      <c r="CH984" s="85"/>
      <c r="CI984" s="85"/>
      <c r="CJ984" s="85"/>
      <c r="CK984" s="85"/>
      <c r="CL984" s="85"/>
      <c r="CM984" s="85"/>
      <c r="CN984" s="85"/>
      <c r="CO984" s="85"/>
      <c r="CP984" s="85"/>
      <c r="CQ984" s="85"/>
      <c r="CR984" s="85"/>
    </row>
    <row r="985" spans="59:96">
      <c r="BG985" s="85"/>
      <c r="BH985" s="85"/>
      <c r="BI985" s="85"/>
      <c r="BJ985" s="85"/>
      <c r="BK985" s="85"/>
      <c r="BL985" s="85"/>
      <c r="BM985" s="85"/>
      <c r="BN985" s="85"/>
      <c r="BO985" s="85"/>
      <c r="BP985" s="85"/>
      <c r="BQ985" s="85"/>
      <c r="BR985" s="85"/>
      <c r="BS985" s="85"/>
      <c r="BT985" s="85"/>
      <c r="BU985" s="85"/>
      <c r="BV985" s="85"/>
      <c r="BW985" s="85"/>
      <c r="BX985" s="85"/>
      <c r="BY985" s="85"/>
      <c r="BZ985" s="85"/>
      <c r="CA985" s="85"/>
      <c r="CB985" s="85"/>
      <c r="CC985" s="85"/>
      <c r="CD985" s="85"/>
      <c r="CE985" s="85"/>
      <c r="CF985" s="85"/>
      <c r="CG985" s="85"/>
      <c r="CH985" s="85"/>
      <c r="CI985" s="85"/>
      <c r="CJ985" s="85"/>
      <c r="CK985" s="85"/>
      <c r="CL985" s="85"/>
      <c r="CM985" s="85"/>
      <c r="CN985" s="85"/>
      <c r="CO985" s="85"/>
      <c r="CP985" s="85"/>
      <c r="CQ985" s="85"/>
      <c r="CR985" s="85"/>
    </row>
    <row r="986" spans="59:96">
      <c r="BG986" s="85"/>
      <c r="BH986" s="85"/>
      <c r="BI986" s="85"/>
      <c r="BJ986" s="85"/>
      <c r="BK986" s="85"/>
      <c r="BL986" s="85"/>
      <c r="BM986" s="85"/>
      <c r="BN986" s="85"/>
      <c r="BO986" s="85"/>
      <c r="BP986" s="85"/>
      <c r="BQ986" s="85"/>
      <c r="BR986" s="85"/>
      <c r="BS986" s="85"/>
      <c r="BT986" s="85"/>
      <c r="BU986" s="85"/>
      <c r="BV986" s="85"/>
      <c r="BW986" s="85"/>
      <c r="BX986" s="85"/>
      <c r="BY986" s="85"/>
      <c r="BZ986" s="85"/>
      <c r="CA986" s="85"/>
      <c r="CB986" s="85"/>
      <c r="CC986" s="85"/>
      <c r="CD986" s="85"/>
      <c r="CE986" s="85"/>
      <c r="CF986" s="85"/>
      <c r="CG986" s="85"/>
      <c r="CH986" s="85"/>
      <c r="CI986" s="85"/>
      <c r="CJ986" s="85"/>
      <c r="CK986" s="85"/>
      <c r="CL986" s="85"/>
      <c r="CM986" s="85"/>
      <c r="CN986" s="85"/>
      <c r="CO986" s="85"/>
      <c r="CP986" s="85"/>
      <c r="CQ986" s="85"/>
      <c r="CR986" s="85"/>
    </row>
    <row r="987" spans="59:96">
      <c r="BG987" s="85"/>
      <c r="BH987" s="85"/>
      <c r="BI987" s="85"/>
      <c r="BJ987" s="85"/>
      <c r="BK987" s="85"/>
      <c r="BL987" s="85"/>
      <c r="BM987" s="85"/>
      <c r="BN987" s="85"/>
      <c r="BO987" s="85"/>
      <c r="BP987" s="85"/>
      <c r="BQ987" s="85"/>
      <c r="BR987" s="85"/>
      <c r="BS987" s="85"/>
      <c r="BT987" s="85"/>
      <c r="BU987" s="85"/>
      <c r="BV987" s="85"/>
      <c r="BW987" s="85"/>
      <c r="BX987" s="85"/>
      <c r="BY987" s="85"/>
      <c r="BZ987" s="85"/>
      <c r="CA987" s="85"/>
      <c r="CB987" s="85"/>
      <c r="CC987" s="85"/>
      <c r="CD987" s="85"/>
      <c r="CE987" s="85"/>
      <c r="CF987" s="85"/>
      <c r="CG987" s="85"/>
      <c r="CH987" s="85"/>
      <c r="CI987" s="85"/>
      <c r="CJ987" s="85"/>
      <c r="CK987" s="85"/>
      <c r="CL987" s="85"/>
      <c r="CM987" s="85"/>
      <c r="CN987" s="85"/>
      <c r="CO987" s="85"/>
      <c r="CP987" s="85"/>
      <c r="CQ987" s="85"/>
      <c r="CR987" s="85"/>
    </row>
    <row r="988" spans="59:96">
      <c r="BG988" s="85"/>
      <c r="BH988" s="85"/>
      <c r="BI988" s="85"/>
      <c r="BJ988" s="85"/>
      <c r="BK988" s="85"/>
      <c r="BL988" s="85"/>
      <c r="BM988" s="85"/>
      <c r="BN988" s="85"/>
      <c r="BO988" s="85"/>
      <c r="BP988" s="85"/>
      <c r="BQ988" s="85"/>
      <c r="BR988" s="85"/>
      <c r="BS988" s="85"/>
      <c r="BT988" s="85"/>
      <c r="BU988" s="85"/>
      <c r="BV988" s="85"/>
      <c r="BW988" s="85"/>
      <c r="BX988" s="85"/>
      <c r="BY988" s="85"/>
      <c r="BZ988" s="85"/>
      <c r="CA988" s="85"/>
      <c r="CB988" s="85"/>
      <c r="CC988" s="85"/>
      <c r="CD988" s="85"/>
      <c r="CE988" s="85"/>
      <c r="CF988" s="85"/>
      <c r="CG988" s="85"/>
      <c r="CH988" s="85"/>
      <c r="CI988" s="85"/>
      <c r="CJ988" s="85"/>
      <c r="CK988" s="85"/>
      <c r="CL988" s="85"/>
      <c r="CM988" s="85"/>
      <c r="CN988" s="85"/>
      <c r="CO988" s="85"/>
      <c r="CP988" s="85"/>
      <c r="CQ988" s="85"/>
      <c r="CR988" s="85"/>
    </row>
    <row r="989" spans="59:96">
      <c r="BG989" s="85"/>
      <c r="BH989" s="85"/>
      <c r="BI989" s="85"/>
      <c r="BJ989" s="85"/>
      <c r="BK989" s="85"/>
      <c r="BL989" s="85"/>
      <c r="BM989" s="85"/>
      <c r="BN989" s="85"/>
      <c r="BO989" s="85"/>
      <c r="BP989" s="85"/>
      <c r="BQ989" s="85"/>
      <c r="BR989" s="85"/>
      <c r="BS989" s="85"/>
      <c r="BT989" s="85"/>
      <c r="BU989" s="85"/>
      <c r="BV989" s="85"/>
      <c r="BW989" s="85"/>
      <c r="BX989" s="85"/>
      <c r="BY989" s="85"/>
      <c r="BZ989" s="85"/>
      <c r="CA989" s="85"/>
      <c r="CB989" s="85"/>
      <c r="CC989" s="85"/>
      <c r="CD989" s="85"/>
      <c r="CE989" s="85"/>
      <c r="CF989" s="85"/>
      <c r="CG989" s="85"/>
      <c r="CH989" s="85"/>
      <c r="CI989" s="85"/>
      <c r="CJ989" s="85"/>
      <c r="CK989" s="85"/>
      <c r="CL989" s="85"/>
      <c r="CM989" s="85"/>
      <c r="CN989" s="85"/>
      <c r="CO989" s="85"/>
      <c r="CP989" s="85"/>
      <c r="CQ989" s="85"/>
      <c r="CR989" s="85"/>
    </row>
    <row r="990" spans="59:96">
      <c r="BG990" s="85"/>
      <c r="BH990" s="85"/>
      <c r="BI990" s="85"/>
      <c r="BJ990" s="85"/>
      <c r="BK990" s="85"/>
      <c r="BL990" s="85"/>
      <c r="BM990" s="85"/>
      <c r="BN990" s="85"/>
      <c r="BO990" s="85"/>
      <c r="BP990" s="85"/>
      <c r="BQ990" s="85"/>
      <c r="BR990" s="85"/>
      <c r="BS990" s="85"/>
      <c r="BT990" s="85"/>
      <c r="BU990" s="85"/>
      <c r="BV990" s="85"/>
      <c r="BW990" s="85"/>
      <c r="BX990" s="85"/>
      <c r="BY990" s="85"/>
      <c r="BZ990" s="85"/>
      <c r="CA990" s="85"/>
      <c r="CB990" s="85"/>
      <c r="CC990" s="85"/>
      <c r="CD990" s="85"/>
      <c r="CE990" s="85"/>
      <c r="CF990" s="85"/>
      <c r="CG990" s="85"/>
      <c r="CH990" s="85"/>
      <c r="CI990" s="85"/>
      <c r="CJ990" s="85"/>
      <c r="CK990" s="85"/>
      <c r="CL990" s="85"/>
      <c r="CM990" s="85"/>
      <c r="CN990" s="85"/>
      <c r="CO990" s="85"/>
      <c r="CP990" s="85"/>
      <c r="CQ990" s="85"/>
      <c r="CR990" s="85"/>
    </row>
    <row r="991" spans="59:96">
      <c r="BG991" s="85"/>
      <c r="BH991" s="85"/>
      <c r="BI991" s="85"/>
      <c r="BJ991" s="85"/>
      <c r="BK991" s="85"/>
      <c r="BL991" s="85"/>
      <c r="BM991" s="85"/>
      <c r="BN991" s="85"/>
      <c r="BO991" s="85"/>
      <c r="BP991" s="85"/>
      <c r="BQ991" s="85"/>
      <c r="BR991" s="85"/>
      <c r="BS991" s="85"/>
      <c r="BT991" s="85"/>
      <c r="BU991" s="85"/>
      <c r="BV991" s="85"/>
      <c r="BW991" s="85"/>
      <c r="BX991" s="85"/>
      <c r="BY991" s="85"/>
      <c r="BZ991" s="85"/>
      <c r="CA991" s="85"/>
      <c r="CB991" s="85"/>
      <c r="CC991" s="85"/>
      <c r="CD991" s="85"/>
      <c r="CE991" s="85"/>
      <c r="CF991" s="85"/>
      <c r="CG991" s="85"/>
      <c r="CH991" s="85"/>
      <c r="CI991" s="85"/>
      <c r="CJ991" s="85"/>
      <c r="CK991" s="85"/>
      <c r="CL991" s="85"/>
      <c r="CM991" s="85"/>
      <c r="CN991" s="85"/>
      <c r="CO991" s="85"/>
      <c r="CP991" s="85"/>
      <c r="CQ991" s="85"/>
      <c r="CR991" s="85"/>
    </row>
    <row r="992" spans="59:96">
      <c r="BG992" s="85"/>
      <c r="BH992" s="85"/>
      <c r="BI992" s="85"/>
      <c r="BJ992" s="85"/>
      <c r="BK992" s="85"/>
      <c r="BL992" s="85"/>
      <c r="BM992" s="85"/>
      <c r="BN992" s="85"/>
      <c r="BO992" s="85"/>
      <c r="BP992" s="85"/>
      <c r="BQ992" s="85"/>
      <c r="BR992" s="85"/>
      <c r="BS992" s="85"/>
      <c r="BT992" s="85"/>
      <c r="BU992" s="85"/>
      <c r="BV992" s="85"/>
      <c r="BW992" s="85"/>
      <c r="BX992" s="85"/>
      <c r="BY992" s="85"/>
      <c r="BZ992" s="85"/>
      <c r="CA992" s="85"/>
      <c r="CB992" s="85"/>
      <c r="CC992" s="85"/>
      <c r="CD992" s="85"/>
      <c r="CE992" s="85"/>
      <c r="CF992" s="85"/>
      <c r="CG992" s="85"/>
      <c r="CH992" s="85"/>
      <c r="CI992" s="85"/>
      <c r="CJ992" s="85"/>
      <c r="CK992" s="85"/>
      <c r="CL992" s="85"/>
      <c r="CM992" s="85"/>
      <c r="CN992" s="85"/>
      <c r="CO992" s="85"/>
      <c r="CP992" s="85"/>
      <c r="CQ992" s="85"/>
      <c r="CR992" s="85"/>
    </row>
    <row r="993" spans="59:96">
      <c r="BG993" s="85"/>
      <c r="BH993" s="85"/>
      <c r="BI993" s="85"/>
      <c r="BJ993" s="85"/>
      <c r="BK993" s="85"/>
      <c r="BL993" s="85"/>
      <c r="BM993" s="85"/>
      <c r="BN993" s="85"/>
      <c r="BO993" s="85"/>
      <c r="BP993" s="85"/>
      <c r="BQ993" s="85"/>
      <c r="BR993" s="85"/>
      <c r="BS993" s="85"/>
      <c r="BT993" s="85"/>
      <c r="BU993" s="85"/>
      <c r="BV993" s="85"/>
      <c r="BW993" s="85"/>
      <c r="BX993" s="85"/>
      <c r="BY993" s="85"/>
      <c r="BZ993" s="85"/>
      <c r="CA993" s="85"/>
      <c r="CB993" s="85"/>
      <c r="CC993" s="85"/>
      <c r="CD993" s="85"/>
      <c r="CE993" s="85"/>
      <c r="CF993" s="85"/>
      <c r="CG993" s="85"/>
      <c r="CH993" s="85"/>
      <c r="CI993" s="85"/>
      <c r="CJ993" s="85"/>
      <c r="CK993" s="85"/>
      <c r="CL993" s="85"/>
      <c r="CM993" s="85"/>
      <c r="CN993" s="85"/>
      <c r="CO993" s="85"/>
      <c r="CP993" s="85"/>
      <c r="CQ993" s="85"/>
      <c r="CR993" s="85"/>
    </row>
    <row r="994" spans="59:96">
      <c r="BG994" s="85"/>
      <c r="BH994" s="85"/>
      <c r="BI994" s="85"/>
      <c r="BJ994" s="85"/>
      <c r="BK994" s="85"/>
      <c r="BL994" s="85"/>
      <c r="BM994" s="85"/>
      <c r="BN994" s="85"/>
      <c r="BO994" s="85"/>
      <c r="BP994" s="85"/>
      <c r="BQ994" s="85"/>
      <c r="BR994" s="85"/>
      <c r="BS994" s="85"/>
      <c r="BT994" s="85"/>
      <c r="BU994" s="85"/>
      <c r="BV994" s="85"/>
      <c r="BW994" s="85"/>
      <c r="BX994" s="85"/>
      <c r="BY994" s="85"/>
      <c r="BZ994" s="85"/>
      <c r="CA994" s="85"/>
      <c r="CB994" s="85"/>
      <c r="CC994" s="85"/>
      <c r="CD994" s="85"/>
      <c r="CE994" s="85"/>
      <c r="CF994" s="85"/>
      <c r="CG994" s="85"/>
      <c r="CH994" s="85"/>
      <c r="CI994" s="85"/>
      <c r="CJ994" s="85"/>
      <c r="CK994" s="85"/>
      <c r="CL994" s="85"/>
      <c r="CM994" s="85"/>
      <c r="CN994" s="85"/>
      <c r="CO994" s="85"/>
      <c r="CP994" s="85"/>
      <c r="CQ994" s="85"/>
      <c r="CR994" s="85"/>
    </row>
    <row r="995" spans="59:96">
      <c r="BG995" s="85"/>
      <c r="BH995" s="85"/>
      <c r="BI995" s="85"/>
      <c r="BJ995" s="85"/>
      <c r="BK995" s="85"/>
      <c r="BL995" s="85"/>
      <c r="BM995" s="85"/>
      <c r="BN995" s="85"/>
      <c r="BO995" s="85"/>
      <c r="BP995" s="85"/>
      <c r="BQ995" s="85"/>
      <c r="BR995" s="85"/>
      <c r="BS995" s="85"/>
      <c r="BT995" s="85"/>
      <c r="BU995" s="85"/>
      <c r="BV995" s="85"/>
      <c r="BW995" s="85"/>
      <c r="BX995" s="85"/>
      <c r="BY995" s="85"/>
      <c r="BZ995" s="85"/>
      <c r="CA995" s="85"/>
      <c r="CB995" s="85"/>
      <c r="CC995" s="85"/>
      <c r="CD995" s="85"/>
      <c r="CE995" s="85"/>
      <c r="CF995" s="85"/>
      <c r="CG995" s="85"/>
      <c r="CH995" s="85"/>
      <c r="CI995" s="85"/>
      <c r="CJ995" s="85"/>
      <c r="CK995" s="85"/>
      <c r="CL995" s="85"/>
      <c r="CM995" s="85"/>
      <c r="CN995" s="85"/>
      <c r="CO995" s="85"/>
      <c r="CP995" s="85"/>
      <c r="CQ995" s="85"/>
      <c r="CR995" s="85"/>
    </row>
    <row r="996" spans="59:96">
      <c r="BG996" s="85"/>
      <c r="BH996" s="85"/>
      <c r="BI996" s="85"/>
      <c r="BJ996" s="85"/>
      <c r="BK996" s="85"/>
      <c r="BL996" s="85"/>
      <c r="BM996" s="85"/>
      <c r="BN996" s="85"/>
      <c r="BO996" s="85"/>
      <c r="BP996" s="85"/>
      <c r="BQ996" s="85"/>
      <c r="BR996" s="85"/>
      <c r="BS996" s="85"/>
      <c r="BT996" s="85"/>
      <c r="BU996" s="85"/>
      <c r="BV996" s="85"/>
      <c r="BW996" s="85"/>
      <c r="BX996" s="85"/>
      <c r="BY996" s="85"/>
      <c r="BZ996" s="85"/>
      <c r="CA996" s="85"/>
      <c r="CB996" s="85"/>
      <c r="CC996" s="85"/>
      <c r="CD996" s="85"/>
      <c r="CE996" s="85"/>
      <c r="CF996" s="85"/>
      <c r="CG996" s="85"/>
      <c r="CH996" s="85"/>
      <c r="CI996" s="85"/>
      <c r="CJ996" s="85"/>
      <c r="CK996" s="85"/>
      <c r="CL996" s="85"/>
      <c r="CM996" s="85"/>
      <c r="CN996" s="85"/>
      <c r="CO996" s="85"/>
      <c r="CP996" s="85"/>
      <c r="CQ996" s="85"/>
      <c r="CR996" s="85"/>
    </row>
    <row r="997" spans="59:96">
      <c r="BG997" s="85"/>
      <c r="BH997" s="85"/>
      <c r="BI997" s="85"/>
      <c r="BJ997" s="85"/>
      <c r="BK997" s="85"/>
      <c r="BL997" s="85"/>
      <c r="BM997" s="85"/>
      <c r="BN997" s="85"/>
      <c r="BO997" s="85"/>
      <c r="BP997" s="85"/>
      <c r="BQ997" s="85"/>
      <c r="BR997" s="85"/>
      <c r="BS997" s="85"/>
      <c r="BT997" s="85"/>
      <c r="BU997" s="85"/>
      <c r="BV997" s="85"/>
      <c r="BW997" s="85"/>
      <c r="BX997" s="85"/>
      <c r="BY997" s="85"/>
      <c r="BZ997" s="85"/>
      <c r="CA997" s="85"/>
      <c r="CB997" s="85"/>
      <c r="CC997" s="85"/>
      <c r="CD997" s="85"/>
      <c r="CE997" s="85"/>
      <c r="CF997" s="85"/>
      <c r="CG997" s="85"/>
      <c r="CH997" s="85"/>
      <c r="CI997" s="85"/>
      <c r="CJ997" s="85"/>
      <c r="CK997" s="85"/>
      <c r="CL997" s="85"/>
      <c r="CM997" s="85"/>
      <c r="CN997" s="85"/>
      <c r="CO997" s="85"/>
      <c r="CP997" s="85"/>
      <c r="CQ997" s="85"/>
      <c r="CR997" s="85"/>
    </row>
    <row r="998" spans="59:96">
      <c r="BG998" s="85"/>
      <c r="BH998" s="85"/>
      <c r="BI998" s="85"/>
      <c r="BJ998" s="85"/>
      <c r="BK998" s="85"/>
      <c r="BL998" s="85"/>
      <c r="BM998" s="85"/>
      <c r="BN998" s="85"/>
      <c r="BO998" s="85"/>
      <c r="BP998" s="85"/>
      <c r="BQ998" s="85"/>
      <c r="BR998" s="85"/>
      <c r="BS998" s="85"/>
      <c r="BT998" s="85"/>
      <c r="BU998" s="85"/>
      <c r="BV998" s="85"/>
      <c r="BW998" s="85"/>
      <c r="BX998" s="85"/>
      <c r="BY998" s="85"/>
      <c r="BZ998" s="85"/>
      <c r="CA998" s="85"/>
      <c r="CB998" s="85"/>
      <c r="CC998" s="85"/>
      <c r="CD998" s="85"/>
      <c r="CE998" s="85"/>
      <c r="CF998" s="85"/>
      <c r="CG998" s="85"/>
      <c r="CH998" s="85"/>
      <c r="CI998" s="85"/>
      <c r="CJ998" s="85"/>
      <c r="CK998" s="85"/>
      <c r="CL998" s="85"/>
      <c r="CM998" s="85"/>
      <c r="CN998" s="85"/>
      <c r="CO998" s="85"/>
      <c r="CP998" s="85"/>
      <c r="CQ998" s="85"/>
      <c r="CR998" s="85"/>
    </row>
    <row r="999" spans="59:96">
      <c r="BG999" s="85"/>
      <c r="BH999" s="85"/>
      <c r="BI999" s="85"/>
      <c r="BJ999" s="85"/>
      <c r="BK999" s="85"/>
      <c r="BL999" s="85"/>
      <c r="BM999" s="85"/>
      <c r="BN999" s="85"/>
      <c r="BO999" s="85"/>
      <c r="BP999" s="85"/>
      <c r="BQ999" s="85"/>
      <c r="BR999" s="85"/>
      <c r="BS999" s="85"/>
      <c r="BT999" s="85"/>
      <c r="BU999" s="85"/>
      <c r="BV999" s="85"/>
      <c r="BW999" s="85"/>
      <c r="BX999" s="85"/>
      <c r="BY999" s="85"/>
      <c r="BZ999" s="85"/>
      <c r="CA999" s="85"/>
      <c r="CB999" s="85"/>
      <c r="CC999" s="85"/>
      <c r="CD999" s="85"/>
      <c r="CE999" s="85"/>
      <c r="CF999" s="85"/>
      <c r="CG999" s="85"/>
      <c r="CH999" s="85"/>
      <c r="CI999" s="85"/>
      <c r="CJ999" s="85"/>
      <c r="CK999" s="85"/>
      <c r="CL999" s="85"/>
      <c r="CM999" s="85"/>
      <c r="CN999" s="85"/>
      <c r="CO999" s="85"/>
      <c r="CP999" s="85"/>
      <c r="CQ999" s="85"/>
      <c r="CR999" s="85"/>
    </row>
    <row r="1000" spans="59:96">
      <c r="BG1000" s="85"/>
      <c r="BH1000" s="85"/>
      <c r="BI1000" s="85"/>
      <c r="BJ1000" s="85"/>
      <c r="BK1000" s="85"/>
      <c r="BL1000" s="85"/>
      <c r="BM1000" s="85"/>
      <c r="BN1000" s="85"/>
      <c r="BO1000" s="85"/>
      <c r="BP1000" s="85"/>
      <c r="BQ1000" s="85"/>
      <c r="BR1000" s="85"/>
      <c r="BS1000" s="85"/>
      <c r="BT1000" s="85"/>
      <c r="BU1000" s="85"/>
      <c r="BV1000" s="85"/>
      <c r="BW1000" s="85"/>
      <c r="BX1000" s="85"/>
      <c r="BY1000" s="85"/>
      <c r="BZ1000" s="85"/>
      <c r="CA1000" s="85"/>
      <c r="CB1000" s="85"/>
      <c r="CC1000" s="85"/>
      <c r="CD1000" s="85"/>
      <c r="CE1000" s="85"/>
      <c r="CF1000" s="85"/>
      <c r="CG1000" s="85"/>
      <c r="CH1000" s="85"/>
      <c r="CI1000" s="85"/>
      <c r="CJ1000" s="85"/>
      <c r="CK1000" s="85"/>
      <c r="CL1000" s="85"/>
      <c r="CM1000" s="85"/>
      <c r="CN1000" s="85"/>
      <c r="CO1000" s="85"/>
      <c r="CP1000" s="85"/>
      <c r="CQ1000" s="85"/>
      <c r="CR1000" s="85"/>
    </row>
    <row r="1001" spans="59:96">
      <c r="BG1001" s="85"/>
      <c r="BH1001" s="85"/>
      <c r="BI1001" s="85"/>
      <c r="BJ1001" s="85"/>
      <c r="BK1001" s="85"/>
      <c r="BL1001" s="85"/>
      <c r="BM1001" s="85"/>
      <c r="BN1001" s="85"/>
      <c r="BO1001" s="85"/>
      <c r="BP1001" s="85"/>
      <c r="BQ1001" s="85"/>
      <c r="BR1001" s="85"/>
      <c r="BS1001" s="85"/>
      <c r="BT1001" s="85"/>
      <c r="BU1001" s="85"/>
      <c r="BV1001" s="85"/>
      <c r="BW1001" s="85"/>
      <c r="BX1001" s="85"/>
      <c r="BY1001" s="85"/>
      <c r="BZ1001" s="85"/>
      <c r="CA1001" s="85"/>
      <c r="CB1001" s="85"/>
      <c r="CC1001" s="85"/>
      <c r="CD1001" s="85"/>
      <c r="CE1001" s="85"/>
      <c r="CF1001" s="85"/>
      <c r="CG1001" s="85"/>
      <c r="CH1001" s="85"/>
      <c r="CI1001" s="85"/>
      <c r="CJ1001" s="85"/>
      <c r="CK1001" s="85"/>
      <c r="CL1001" s="85"/>
      <c r="CM1001" s="85"/>
      <c r="CN1001" s="85"/>
      <c r="CO1001" s="85"/>
      <c r="CP1001" s="85"/>
      <c r="CQ1001" s="85"/>
      <c r="CR1001" s="85"/>
    </row>
    <row r="1002" spans="59:96">
      <c r="BG1002" s="85"/>
      <c r="BH1002" s="85"/>
      <c r="BI1002" s="85"/>
      <c r="BJ1002" s="85"/>
      <c r="BK1002" s="85"/>
      <c r="BL1002" s="85"/>
      <c r="BM1002" s="85"/>
      <c r="BN1002" s="85"/>
      <c r="BO1002" s="85"/>
      <c r="BP1002" s="85"/>
      <c r="BQ1002" s="85"/>
      <c r="BR1002" s="85"/>
      <c r="BS1002" s="85"/>
      <c r="BT1002" s="85"/>
      <c r="BU1002" s="85"/>
      <c r="BV1002" s="85"/>
      <c r="BW1002" s="85"/>
      <c r="BX1002" s="85"/>
      <c r="BY1002" s="85"/>
      <c r="BZ1002" s="85"/>
      <c r="CA1002" s="85"/>
      <c r="CB1002" s="85"/>
      <c r="CC1002" s="85"/>
      <c r="CD1002" s="85"/>
      <c r="CE1002" s="85"/>
      <c r="CF1002" s="85"/>
      <c r="CG1002" s="85"/>
      <c r="CH1002" s="85"/>
      <c r="CI1002" s="85"/>
      <c r="CJ1002" s="85"/>
      <c r="CK1002" s="85"/>
      <c r="CL1002" s="85"/>
      <c r="CM1002" s="85"/>
      <c r="CN1002" s="85"/>
      <c r="CO1002" s="85"/>
      <c r="CP1002" s="85"/>
      <c r="CQ1002" s="85"/>
      <c r="CR1002" s="85"/>
    </row>
    <row r="1003" spans="59:96">
      <c r="BG1003" s="85"/>
      <c r="BH1003" s="85"/>
      <c r="BI1003" s="85"/>
      <c r="BJ1003" s="85"/>
      <c r="BK1003" s="85"/>
      <c r="BL1003" s="85"/>
      <c r="BM1003" s="85"/>
      <c r="BN1003" s="85"/>
      <c r="BO1003" s="85"/>
      <c r="BP1003" s="85"/>
      <c r="BQ1003" s="85"/>
      <c r="BR1003" s="85"/>
      <c r="BS1003" s="85"/>
      <c r="BT1003" s="85"/>
      <c r="BU1003" s="85"/>
      <c r="BV1003" s="85"/>
      <c r="BW1003" s="85"/>
      <c r="BX1003" s="85"/>
      <c r="BY1003" s="85"/>
      <c r="BZ1003" s="85"/>
      <c r="CA1003" s="85"/>
      <c r="CB1003" s="85"/>
      <c r="CC1003" s="85"/>
      <c r="CD1003" s="85"/>
      <c r="CE1003" s="85"/>
      <c r="CF1003" s="85"/>
      <c r="CG1003" s="85"/>
      <c r="CH1003" s="85"/>
      <c r="CI1003" s="85"/>
      <c r="CJ1003" s="85"/>
      <c r="CK1003" s="85"/>
      <c r="CL1003" s="85"/>
      <c r="CM1003" s="85"/>
      <c r="CN1003" s="85"/>
      <c r="CO1003" s="85"/>
      <c r="CP1003" s="85"/>
      <c r="CQ1003" s="85"/>
      <c r="CR1003" s="85"/>
    </row>
    <row r="1004" spans="59:96">
      <c r="BG1004" s="85"/>
      <c r="BH1004" s="85"/>
      <c r="BI1004" s="85"/>
      <c r="BJ1004" s="85"/>
      <c r="BK1004" s="85"/>
      <c r="BL1004" s="85"/>
      <c r="BM1004" s="85"/>
      <c r="BN1004" s="85"/>
      <c r="BO1004" s="85"/>
      <c r="BP1004" s="85"/>
      <c r="BQ1004" s="85"/>
      <c r="BR1004" s="85"/>
      <c r="BS1004" s="85"/>
      <c r="BT1004" s="85"/>
      <c r="BU1004" s="85"/>
      <c r="BV1004" s="85"/>
      <c r="BW1004" s="85"/>
      <c r="BX1004" s="85"/>
      <c r="BY1004" s="85"/>
      <c r="BZ1004" s="85"/>
      <c r="CA1004" s="85"/>
      <c r="CB1004" s="85"/>
      <c r="CC1004" s="85"/>
      <c r="CD1004" s="85"/>
      <c r="CE1004" s="85"/>
      <c r="CF1004" s="85"/>
      <c r="CG1004" s="85"/>
      <c r="CH1004" s="85"/>
      <c r="CI1004" s="85"/>
      <c r="CJ1004" s="85"/>
      <c r="CK1004" s="85"/>
      <c r="CL1004" s="85"/>
      <c r="CM1004" s="85"/>
      <c r="CN1004" s="85"/>
      <c r="CO1004" s="85"/>
      <c r="CP1004" s="85"/>
      <c r="CQ1004" s="85"/>
      <c r="CR1004" s="85"/>
    </row>
    <row r="1005" spans="59:96">
      <c r="BG1005" s="85"/>
      <c r="BH1005" s="85"/>
      <c r="BI1005" s="85"/>
      <c r="BJ1005" s="85"/>
      <c r="BK1005" s="85"/>
      <c r="BL1005" s="85"/>
      <c r="BM1005" s="85"/>
      <c r="BN1005" s="85"/>
      <c r="BO1005" s="85"/>
      <c r="BP1005" s="85"/>
      <c r="BQ1005" s="85"/>
      <c r="BR1005" s="85"/>
      <c r="BS1005" s="85"/>
      <c r="BT1005" s="85"/>
      <c r="BU1005" s="85"/>
      <c r="BV1005" s="85"/>
      <c r="BW1005" s="85"/>
      <c r="BX1005" s="85"/>
      <c r="BY1005" s="85"/>
      <c r="BZ1005" s="85"/>
      <c r="CA1005" s="85"/>
      <c r="CB1005" s="85"/>
      <c r="CC1005" s="85"/>
      <c r="CD1005" s="85"/>
      <c r="CE1005" s="85"/>
      <c r="CF1005" s="85"/>
      <c r="CG1005" s="85"/>
      <c r="CH1005" s="85"/>
      <c r="CI1005" s="85"/>
      <c r="CJ1005" s="85"/>
      <c r="CK1005" s="85"/>
      <c r="CL1005" s="85"/>
      <c r="CM1005" s="85"/>
      <c r="CN1005" s="85"/>
      <c r="CO1005" s="85"/>
      <c r="CP1005" s="85"/>
      <c r="CQ1005" s="85"/>
      <c r="CR1005" s="85"/>
    </row>
    <row r="1006" spans="59:96">
      <c r="BG1006" s="85"/>
      <c r="BH1006" s="85"/>
      <c r="BI1006" s="85"/>
      <c r="BJ1006" s="85"/>
      <c r="BK1006" s="85"/>
      <c r="BL1006" s="85"/>
      <c r="BM1006" s="85"/>
      <c r="BN1006" s="85"/>
      <c r="BO1006" s="85"/>
      <c r="BP1006" s="85"/>
      <c r="BQ1006" s="85"/>
      <c r="BR1006" s="85"/>
      <c r="BS1006" s="85"/>
      <c r="BT1006" s="85"/>
      <c r="BU1006" s="85"/>
      <c r="BV1006" s="85"/>
      <c r="BW1006" s="85"/>
      <c r="BX1006" s="85"/>
      <c r="BY1006" s="85"/>
      <c r="BZ1006" s="85"/>
      <c r="CA1006" s="85"/>
      <c r="CB1006" s="85"/>
      <c r="CC1006" s="85"/>
      <c r="CD1006" s="85"/>
      <c r="CE1006" s="85"/>
      <c r="CF1006" s="85"/>
      <c r="CG1006" s="85"/>
      <c r="CH1006" s="85"/>
      <c r="CI1006" s="85"/>
      <c r="CJ1006" s="85"/>
      <c r="CK1006" s="85"/>
      <c r="CL1006" s="85"/>
      <c r="CM1006" s="85"/>
      <c r="CN1006" s="85"/>
      <c r="CO1006" s="85"/>
      <c r="CP1006" s="85"/>
      <c r="CQ1006" s="85"/>
      <c r="CR1006" s="85"/>
    </row>
    <row r="1007" spans="59:96">
      <c r="BG1007" s="85"/>
      <c r="BH1007" s="85"/>
      <c r="BI1007" s="85"/>
      <c r="BJ1007" s="85"/>
      <c r="BK1007" s="85"/>
      <c r="BL1007" s="85"/>
      <c r="BM1007" s="85"/>
      <c r="BN1007" s="85"/>
      <c r="BO1007" s="85"/>
      <c r="BP1007" s="85"/>
      <c r="BQ1007" s="85"/>
      <c r="BR1007" s="85"/>
      <c r="BS1007" s="85"/>
      <c r="BT1007" s="85"/>
      <c r="BU1007" s="85"/>
      <c r="BV1007" s="85"/>
      <c r="BW1007" s="85"/>
      <c r="BX1007" s="85"/>
      <c r="BY1007" s="85"/>
      <c r="BZ1007" s="85"/>
      <c r="CA1007" s="85"/>
      <c r="CB1007" s="85"/>
      <c r="CC1007" s="85"/>
      <c r="CD1007" s="85"/>
      <c r="CE1007" s="85"/>
      <c r="CF1007" s="85"/>
      <c r="CG1007" s="85"/>
      <c r="CH1007" s="85"/>
      <c r="CI1007" s="85"/>
      <c r="CJ1007" s="85"/>
      <c r="CK1007" s="85"/>
      <c r="CL1007" s="85"/>
      <c r="CM1007" s="85"/>
      <c r="CN1007" s="85"/>
      <c r="CO1007" s="85"/>
      <c r="CP1007" s="85"/>
      <c r="CQ1007" s="85"/>
      <c r="CR1007" s="85"/>
    </row>
    <row r="1008" spans="59:96">
      <c r="BG1008" s="85"/>
      <c r="BH1008" s="85"/>
      <c r="BI1008" s="85"/>
      <c r="BJ1008" s="85"/>
      <c r="BK1008" s="85"/>
      <c r="BL1008" s="85"/>
      <c r="BM1008" s="85"/>
      <c r="BN1008" s="85"/>
      <c r="BO1008" s="85"/>
      <c r="BP1008" s="85"/>
      <c r="BQ1008" s="85"/>
      <c r="BR1008" s="85"/>
      <c r="BS1008" s="85"/>
      <c r="BT1008" s="85"/>
      <c r="BU1008" s="85"/>
      <c r="BV1008" s="85"/>
      <c r="BW1008" s="85"/>
      <c r="BX1008" s="85"/>
      <c r="BY1008" s="85"/>
      <c r="BZ1008" s="85"/>
      <c r="CA1008" s="85"/>
      <c r="CB1008" s="85"/>
      <c r="CC1008" s="85"/>
      <c r="CD1008" s="85"/>
      <c r="CE1008" s="85"/>
      <c r="CF1008" s="85"/>
      <c r="CG1008" s="85"/>
      <c r="CH1008" s="85"/>
      <c r="CI1008" s="85"/>
      <c r="CJ1008" s="85"/>
      <c r="CK1008" s="85"/>
      <c r="CL1008" s="85"/>
      <c r="CM1008" s="85"/>
      <c r="CN1008" s="85"/>
      <c r="CO1008" s="85"/>
      <c r="CP1008" s="85"/>
      <c r="CQ1008" s="85"/>
      <c r="CR1008" s="85"/>
    </row>
    <row r="1009" spans="59:96">
      <c r="BG1009" s="85"/>
      <c r="BH1009" s="85"/>
      <c r="BI1009" s="85"/>
      <c r="BJ1009" s="85"/>
      <c r="BK1009" s="85"/>
      <c r="BL1009" s="85"/>
      <c r="BM1009" s="85"/>
      <c r="BN1009" s="85"/>
      <c r="BO1009" s="85"/>
      <c r="BP1009" s="85"/>
      <c r="BQ1009" s="85"/>
      <c r="BR1009" s="85"/>
      <c r="BS1009" s="85"/>
      <c r="BT1009" s="85"/>
      <c r="BU1009" s="85"/>
      <c r="BV1009" s="85"/>
      <c r="BW1009" s="85"/>
      <c r="BX1009" s="85"/>
      <c r="BY1009" s="85"/>
      <c r="BZ1009" s="85"/>
      <c r="CA1009" s="85"/>
      <c r="CB1009" s="85"/>
      <c r="CC1009" s="85"/>
      <c r="CD1009" s="85"/>
      <c r="CE1009" s="85"/>
      <c r="CF1009" s="85"/>
      <c r="CG1009" s="85"/>
      <c r="CH1009" s="85"/>
      <c r="CI1009" s="85"/>
      <c r="CJ1009" s="85"/>
      <c r="CK1009" s="85"/>
      <c r="CL1009" s="85"/>
      <c r="CM1009" s="85"/>
      <c r="CN1009" s="85"/>
      <c r="CO1009" s="85"/>
      <c r="CP1009" s="85"/>
      <c r="CQ1009" s="85"/>
      <c r="CR1009" s="85"/>
    </row>
    <row r="1010" spans="59:96">
      <c r="BG1010" s="85"/>
      <c r="BH1010" s="85"/>
      <c r="BI1010" s="85"/>
      <c r="BJ1010" s="85"/>
      <c r="BK1010" s="85"/>
      <c r="BL1010" s="85"/>
      <c r="BM1010" s="85"/>
      <c r="BN1010" s="85"/>
      <c r="BO1010" s="85"/>
      <c r="BP1010" s="85"/>
      <c r="BQ1010" s="85"/>
      <c r="BR1010" s="85"/>
      <c r="BS1010" s="85"/>
      <c r="BT1010" s="85"/>
      <c r="BU1010" s="85"/>
      <c r="BV1010" s="85"/>
      <c r="BW1010" s="85"/>
      <c r="BX1010" s="85"/>
      <c r="BY1010" s="85"/>
      <c r="BZ1010" s="85"/>
      <c r="CA1010" s="85"/>
      <c r="CB1010" s="85"/>
      <c r="CC1010" s="85"/>
      <c r="CD1010" s="85"/>
      <c r="CE1010" s="85"/>
      <c r="CF1010" s="85"/>
      <c r="CG1010" s="85"/>
      <c r="CH1010" s="85"/>
      <c r="CI1010" s="85"/>
      <c r="CJ1010" s="85"/>
      <c r="CK1010" s="85"/>
      <c r="CL1010" s="85"/>
      <c r="CM1010" s="85"/>
      <c r="CN1010" s="85"/>
      <c r="CO1010" s="85"/>
      <c r="CP1010" s="85"/>
      <c r="CQ1010" s="85"/>
      <c r="CR1010" s="85"/>
    </row>
    <row r="1011" spans="59:96">
      <c r="BG1011" s="85"/>
      <c r="BH1011" s="85"/>
      <c r="BI1011" s="85"/>
      <c r="BJ1011" s="85"/>
      <c r="BK1011" s="85"/>
      <c r="BL1011" s="85"/>
      <c r="BM1011" s="85"/>
      <c r="BN1011" s="85"/>
      <c r="BO1011" s="85"/>
      <c r="BP1011" s="85"/>
      <c r="BQ1011" s="85"/>
      <c r="BR1011" s="85"/>
      <c r="BS1011" s="85"/>
      <c r="BT1011" s="85"/>
      <c r="BU1011" s="85"/>
      <c r="BV1011" s="85"/>
      <c r="BW1011" s="85"/>
      <c r="BX1011" s="85"/>
      <c r="BY1011" s="85"/>
      <c r="BZ1011" s="85"/>
      <c r="CA1011" s="85"/>
      <c r="CB1011" s="85"/>
      <c r="CC1011" s="85"/>
      <c r="CD1011" s="85"/>
      <c r="CE1011" s="85"/>
      <c r="CF1011" s="85"/>
      <c r="CG1011" s="85"/>
      <c r="CH1011" s="85"/>
      <c r="CI1011" s="85"/>
      <c r="CJ1011" s="85"/>
      <c r="CK1011" s="85"/>
      <c r="CL1011" s="85"/>
      <c r="CM1011" s="85"/>
      <c r="CN1011" s="85"/>
      <c r="CO1011" s="85"/>
      <c r="CP1011" s="85"/>
      <c r="CQ1011" s="85"/>
      <c r="CR1011" s="85"/>
    </row>
    <row r="1012" spans="59:96">
      <c r="BG1012" s="85"/>
      <c r="BH1012" s="85"/>
      <c r="BI1012" s="85"/>
      <c r="BJ1012" s="85"/>
      <c r="BK1012" s="85"/>
      <c r="BL1012" s="85"/>
      <c r="BM1012" s="85"/>
      <c r="BN1012" s="85"/>
      <c r="BO1012" s="85"/>
      <c r="BP1012" s="85"/>
      <c r="BQ1012" s="85"/>
      <c r="BR1012" s="85"/>
      <c r="BS1012" s="85"/>
      <c r="BT1012" s="85"/>
      <c r="BU1012" s="85"/>
      <c r="BV1012" s="85"/>
      <c r="BW1012" s="85"/>
      <c r="BX1012" s="85"/>
      <c r="BY1012" s="85"/>
      <c r="BZ1012" s="85"/>
      <c r="CA1012" s="85"/>
      <c r="CB1012" s="85"/>
      <c r="CC1012" s="85"/>
      <c r="CD1012" s="85"/>
      <c r="CE1012" s="85"/>
      <c r="CF1012" s="85"/>
      <c r="CG1012" s="85"/>
      <c r="CH1012" s="85"/>
      <c r="CI1012" s="85"/>
      <c r="CJ1012" s="85"/>
      <c r="CK1012" s="85"/>
      <c r="CL1012" s="85"/>
      <c r="CM1012" s="85"/>
      <c r="CN1012" s="85"/>
      <c r="CO1012" s="85"/>
      <c r="CP1012" s="85"/>
      <c r="CQ1012" s="85"/>
      <c r="CR1012" s="85"/>
    </row>
    <row r="1013" spans="59:96">
      <c r="BG1013" s="85"/>
      <c r="BH1013" s="85"/>
      <c r="BI1013" s="85"/>
      <c r="BJ1013" s="85"/>
      <c r="BK1013" s="85"/>
      <c r="BL1013" s="85"/>
      <c r="BM1013" s="85"/>
      <c r="BN1013" s="85"/>
      <c r="BO1013" s="85"/>
      <c r="BP1013" s="85"/>
      <c r="BQ1013" s="85"/>
      <c r="BR1013" s="85"/>
      <c r="BS1013" s="85"/>
      <c r="BT1013" s="85"/>
      <c r="BU1013" s="85"/>
      <c r="BV1013" s="85"/>
      <c r="BW1013" s="85"/>
      <c r="BX1013" s="85"/>
      <c r="BY1013" s="85"/>
      <c r="BZ1013" s="85"/>
      <c r="CA1013" s="85"/>
      <c r="CB1013" s="85"/>
      <c r="CC1013" s="85"/>
      <c r="CD1013" s="85"/>
      <c r="CE1013" s="85"/>
      <c r="CF1013" s="85"/>
      <c r="CG1013" s="85"/>
      <c r="CH1013" s="85"/>
      <c r="CI1013" s="85"/>
      <c r="CJ1013" s="85"/>
      <c r="CK1013" s="85"/>
      <c r="CL1013" s="85"/>
      <c r="CM1013" s="85"/>
      <c r="CN1013" s="85"/>
      <c r="CO1013" s="85"/>
      <c r="CP1013" s="85"/>
      <c r="CQ1013" s="85"/>
      <c r="CR1013" s="85"/>
    </row>
    <row r="1014" spans="59:96">
      <c r="BG1014" s="85"/>
      <c r="BH1014" s="85"/>
      <c r="BI1014" s="85"/>
      <c r="BJ1014" s="85"/>
      <c r="BK1014" s="85"/>
      <c r="BL1014" s="85"/>
      <c r="BM1014" s="85"/>
      <c r="BN1014" s="85"/>
      <c r="BO1014" s="85"/>
      <c r="BP1014" s="85"/>
      <c r="BQ1014" s="85"/>
      <c r="BR1014" s="85"/>
      <c r="BS1014" s="85"/>
      <c r="BT1014" s="85"/>
      <c r="BU1014" s="85"/>
      <c r="BV1014" s="85"/>
      <c r="BW1014" s="85"/>
      <c r="BX1014" s="85"/>
      <c r="BY1014" s="85"/>
      <c r="BZ1014" s="85"/>
      <c r="CA1014" s="85"/>
      <c r="CB1014" s="85"/>
      <c r="CC1014" s="85"/>
      <c r="CD1014" s="85"/>
      <c r="CE1014" s="85"/>
      <c r="CF1014" s="85"/>
      <c r="CG1014" s="85"/>
      <c r="CH1014" s="85"/>
      <c r="CI1014" s="85"/>
      <c r="CJ1014" s="85"/>
      <c r="CK1014" s="85"/>
      <c r="CL1014" s="85"/>
      <c r="CM1014" s="85"/>
      <c r="CN1014" s="85"/>
      <c r="CO1014" s="85"/>
      <c r="CP1014" s="85"/>
      <c r="CQ1014" s="85"/>
      <c r="CR1014" s="85"/>
    </row>
    <row r="1015" spans="59:96">
      <c r="BG1015" s="85"/>
      <c r="BH1015" s="85"/>
      <c r="BI1015" s="85"/>
      <c r="BJ1015" s="85"/>
      <c r="BK1015" s="85"/>
      <c r="BL1015" s="85"/>
      <c r="BM1015" s="85"/>
      <c r="BN1015" s="85"/>
      <c r="BO1015" s="85"/>
      <c r="BP1015" s="85"/>
      <c r="BQ1015" s="85"/>
      <c r="BR1015" s="85"/>
      <c r="BS1015" s="85"/>
      <c r="BT1015" s="85"/>
      <c r="BU1015" s="85"/>
      <c r="BV1015" s="85"/>
      <c r="BW1015" s="85"/>
      <c r="BX1015" s="85"/>
      <c r="BY1015" s="85"/>
      <c r="BZ1015" s="85"/>
      <c r="CA1015" s="85"/>
      <c r="CB1015" s="85"/>
      <c r="CC1015" s="85"/>
      <c r="CD1015" s="85"/>
      <c r="CE1015" s="85"/>
      <c r="CF1015" s="85"/>
      <c r="CG1015" s="85"/>
      <c r="CH1015" s="85"/>
      <c r="CI1015" s="85"/>
      <c r="CJ1015" s="85"/>
      <c r="CK1015" s="85"/>
      <c r="CL1015" s="85"/>
      <c r="CM1015" s="85"/>
      <c r="CN1015" s="85"/>
      <c r="CO1015" s="85"/>
      <c r="CP1015" s="85"/>
      <c r="CQ1015" s="85"/>
      <c r="CR1015" s="85"/>
    </row>
    <row r="1016" spans="59:96">
      <c r="BG1016" s="85"/>
      <c r="BH1016" s="85"/>
      <c r="BI1016" s="85"/>
      <c r="BJ1016" s="85"/>
      <c r="BK1016" s="85"/>
      <c r="BL1016" s="85"/>
      <c r="BM1016" s="85"/>
      <c r="BN1016" s="85"/>
      <c r="BO1016" s="85"/>
      <c r="BP1016" s="85"/>
      <c r="BQ1016" s="85"/>
      <c r="BR1016" s="85"/>
      <c r="BS1016" s="85"/>
      <c r="BT1016" s="85"/>
      <c r="BU1016" s="85"/>
      <c r="BV1016" s="85"/>
      <c r="BW1016" s="85"/>
      <c r="BX1016" s="85"/>
      <c r="BY1016" s="85"/>
      <c r="BZ1016" s="85"/>
      <c r="CA1016" s="85"/>
      <c r="CB1016" s="85"/>
      <c r="CC1016" s="85"/>
      <c r="CD1016" s="85"/>
      <c r="CE1016" s="85"/>
      <c r="CF1016" s="85"/>
      <c r="CG1016" s="85"/>
      <c r="CH1016" s="85"/>
      <c r="CI1016" s="85"/>
      <c r="CJ1016" s="85"/>
      <c r="CK1016" s="85"/>
      <c r="CL1016" s="85"/>
      <c r="CM1016" s="85"/>
      <c r="CN1016" s="85"/>
      <c r="CO1016" s="85"/>
      <c r="CP1016" s="85"/>
      <c r="CQ1016" s="85"/>
      <c r="CR1016" s="85"/>
    </row>
    <row r="1017" spans="59:96">
      <c r="BG1017" s="85"/>
      <c r="BH1017" s="85"/>
      <c r="BI1017" s="85"/>
      <c r="BJ1017" s="85"/>
      <c r="BK1017" s="85"/>
      <c r="BL1017" s="85"/>
      <c r="BM1017" s="85"/>
      <c r="BN1017" s="85"/>
      <c r="BO1017" s="85"/>
      <c r="BP1017" s="85"/>
      <c r="BQ1017" s="85"/>
      <c r="BR1017" s="85"/>
      <c r="BS1017" s="85"/>
      <c r="BT1017" s="85"/>
      <c r="BU1017" s="85"/>
      <c r="BV1017" s="85"/>
      <c r="BW1017" s="85"/>
      <c r="BX1017" s="85"/>
      <c r="BY1017" s="85"/>
      <c r="BZ1017" s="85"/>
      <c r="CA1017" s="85"/>
      <c r="CB1017" s="85"/>
      <c r="CC1017" s="85"/>
      <c r="CD1017" s="85"/>
      <c r="CE1017" s="85"/>
      <c r="CF1017" s="85"/>
      <c r="CG1017" s="85"/>
      <c r="CH1017" s="85"/>
      <c r="CI1017" s="85"/>
      <c r="CJ1017" s="85"/>
      <c r="CK1017" s="85"/>
      <c r="CL1017" s="85"/>
      <c r="CM1017" s="85"/>
      <c r="CN1017" s="85"/>
      <c r="CO1017" s="85"/>
      <c r="CP1017" s="85"/>
      <c r="CQ1017" s="85"/>
      <c r="CR1017" s="85"/>
    </row>
    <row r="1018" spans="59:96">
      <c r="BG1018" s="85"/>
      <c r="BH1018" s="85"/>
      <c r="BI1018" s="85"/>
      <c r="BJ1018" s="85"/>
      <c r="BK1018" s="85"/>
      <c r="BL1018" s="85"/>
      <c r="BM1018" s="85"/>
      <c r="BN1018" s="85"/>
      <c r="BO1018" s="85"/>
      <c r="BP1018" s="85"/>
      <c r="BQ1018" s="85"/>
      <c r="BR1018" s="85"/>
      <c r="BS1018" s="85"/>
      <c r="BT1018" s="85"/>
      <c r="BU1018" s="85"/>
      <c r="BV1018" s="85"/>
      <c r="BW1018" s="85"/>
      <c r="BX1018" s="85"/>
      <c r="BY1018" s="85"/>
      <c r="BZ1018" s="85"/>
      <c r="CA1018" s="85"/>
      <c r="CB1018" s="85"/>
      <c r="CC1018" s="85"/>
      <c r="CD1018" s="85"/>
      <c r="CE1018" s="85"/>
      <c r="CF1018" s="85"/>
      <c r="CG1018" s="85"/>
      <c r="CH1018" s="85"/>
      <c r="CI1018" s="85"/>
      <c r="CJ1018" s="85"/>
      <c r="CK1018" s="85"/>
      <c r="CL1018" s="85"/>
      <c r="CM1018" s="85"/>
      <c r="CN1018" s="85"/>
      <c r="CO1018" s="85"/>
      <c r="CP1018" s="85"/>
      <c r="CQ1018" s="85"/>
      <c r="CR1018" s="85"/>
    </row>
    <row r="1019" spans="59:96">
      <c r="BG1019" s="85"/>
      <c r="BH1019" s="85"/>
      <c r="BI1019" s="85"/>
      <c r="BJ1019" s="85"/>
      <c r="BK1019" s="85"/>
      <c r="BL1019" s="85"/>
      <c r="BM1019" s="85"/>
      <c r="BN1019" s="85"/>
      <c r="BO1019" s="85"/>
      <c r="BP1019" s="85"/>
      <c r="BQ1019" s="85"/>
      <c r="BR1019" s="85"/>
      <c r="BS1019" s="85"/>
      <c r="BT1019" s="85"/>
      <c r="BU1019" s="85"/>
      <c r="BV1019" s="85"/>
      <c r="BW1019" s="85"/>
      <c r="BX1019" s="85"/>
      <c r="BY1019" s="85"/>
      <c r="BZ1019" s="85"/>
      <c r="CA1019" s="85"/>
      <c r="CB1019" s="85"/>
      <c r="CC1019" s="85"/>
      <c r="CD1019" s="85"/>
      <c r="CE1019" s="85"/>
      <c r="CF1019" s="85"/>
      <c r="CG1019" s="85"/>
      <c r="CH1019" s="85"/>
      <c r="CI1019" s="85"/>
      <c r="CJ1019" s="85"/>
      <c r="CK1019" s="85"/>
      <c r="CL1019" s="85"/>
      <c r="CM1019" s="85"/>
      <c r="CN1019" s="85"/>
      <c r="CO1019" s="85"/>
      <c r="CP1019" s="85"/>
      <c r="CQ1019" s="85"/>
      <c r="CR1019" s="85"/>
    </row>
    <row r="1020" spans="59:96">
      <c r="BG1020" s="85"/>
      <c r="BH1020" s="85"/>
      <c r="BI1020" s="85"/>
      <c r="BJ1020" s="85"/>
      <c r="BK1020" s="85"/>
      <c r="BL1020" s="85"/>
      <c r="BM1020" s="85"/>
      <c r="BN1020" s="85"/>
      <c r="BO1020" s="85"/>
      <c r="BP1020" s="85"/>
      <c r="BQ1020" s="85"/>
      <c r="BR1020" s="85"/>
      <c r="BS1020" s="85"/>
      <c r="BT1020" s="85"/>
      <c r="BU1020" s="85"/>
      <c r="BV1020" s="85"/>
      <c r="BW1020" s="85"/>
      <c r="BX1020" s="85"/>
      <c r="BY1020" s="85"/>
      <c r="BZ1020" s="85"/>
      <c r="CA1020" s="85"/>
      <c r="CB1020" s="85"/>
      <c r="CC1020" s="85"/>
      <c r="CD1020" s="85"/>
      <c r="CE1020" s="85"/>
      <c r="CF1020" s="85"/>
      <c r="CG1020" s="85"/>
      <c r="CH1020" s="85"/>
      <c r="CI1020" s="85"/>
      <c r="CJ1020" s="85"/>
      <c r="CK1020" s="85"/>
      <c r="CL1020" s="85"/>
      <c r="CM1020" s="85"/>
      <c r="CN1020" s="85"/>
      <c r="CO1020" s="85"/>
      <c r="CP1020" s="85"/>
      <c r="CQ1020" s="85"/>
      <c r="CR1020" s="85"/>
    </row>
    <row r="1021" spans="59:96">
      <c r="BG1021" s="85"/>
      <c r="BH1021" s="85"/>
      <c r="BI1021" s="85"/>
      <c r="BJ1021" s="85"/>
      <c r="BK1021" s="85"/>
      <c r="BL1021" s="85"/>
      <c r="BM1021" s="85"/>
      <c r="BN1021" s="85"/>
      <c r="BO1021" s="85"/>
      <c r="BP1021" s="85"/>
      <c r="BQ1021" s="85"/>
      <c r="BR1021" s="85"/>
      <c r="BS1021" s="85"/>
      <c r="BT1021" s="85"/>
      <c r="BU1021" s="85"/>
      <c r="BV1021" s="85"/>
      <c r="BW1021" s="85"/>
      <c r="BX1021" s="85"/>
      <c r="BY1021" s="85"/>
      <c r="BZ1021" s="85"/>
      <c r="CA1021" s="85"/>
      <c r="CB1021" s="85"/>
      <c r="CC1021" s="85"/>
      <c r="CD1021" s="85"/>
      <c r="CE1021" s="85"/>
      <c r="CF1021" s="85"/>
      <c r="CG1021" s="85"/>
      <c r="CH1021" s="85"/>
      <c r="CI1021" s="85"/>
      <c r="CJ1021" s="85"/>
      <c r="CK1021" s="85"/>
      <c r="CL1021" s="85"/>
      <c r="CM1021" s="85"/>
      <c r="CN1021" s="85"/>
      <c r="CO1021" s="85"/>
      <c r="CP1021" s="85"/>
      <c r="CQ1021" s="85"/>
      <c r="CR1021" s="85"/>
    </row>
    <row r="1022" spans="59:96">
      <c r="BG1022" s="85"/>
      <c r="BH1022" s="85"/>
      <c r="BI1022" s="85"/>
      <c r="BJ1022" s="85"/>
      <c r="BK1022" s="85"/>
      <c r="BL1022" s="85"/>
      <c r="BM1022" s="85"/>
      <c r="BN1022" s="85"/>
      <c r="BO1022" s="85"/>
      <c r="BP1022" s="85"/>
      <c r="BQ1022" s="85"/>
      <c r="BR1022" s="85"/>
      <c r="BS1022" s="85"/>
      <c r="BT1022" s="85"/>
      <c r="BU1022" s="85"/>
      <c r="BV1022" s="85"/>
      <c r="BW1022" s="85"/>
      <c r="BX1022" s="85"/>
      <c r="BY1022" s="85"/>
      <c r="BZ1022" s="85"/>
      <c r="CA1022" s="85"/>
      <c r="CB1022" s="85"/>
      <c r="CC1022" s="85"/>
      <c r="CD1022" s="85"/>
      <c r="CE1022" s="85"/>
      <c r="CF1022" s="85"/>
      <c r="CG1022" s="85"/>
      <c r="CH1022" s="85"/>
      <c r="CI1022" s="85"/>
      <c r="CJ1022" s="85"/>
      <c r="CK1022" s="85"/>
      <c r="CL1022" s="85"/>
      <c r="CM1022" s="85"/>
      <c r="CN1022" s="85"/>
      <c r="CO1022" s="85"/>
      <c r="CP1022" s="85"/>
      <c r="CQ1022" s="85"/>
      <c r="CR1022" s="85"/>
    </row>
    <row r="1023" spans="59:96">
      <c r="BG1023" s="85"/>
      <c r="BH1023" s="85"/>
      <c r="BI1023" s="85"/>
      <c r="BJ1023" s="85"/>
      <c r="BK1023" s="85"/>
      <c r="BL1023" s="85"/>
      <c r="BM1023" s="85"/>
      <c r="BN1023" s="85"/>
      <c r="BO1023" s="85"/>
      <c r="BP1023" s="85"/>
      <c r="BQ1023" s="85"/>
      <c r="BR1023" s="85"/>
      <c r="BS1023" s="85"/>
      <c r="BT1023" s="85"/>
      <c r="BU1023" s="85"/>
      <c r="BV1023" s="85"/>
      <c r="BW1023" s="85"/>
      <c r="BX1023" s="85"/>
      <c r="BY1023" s="85"/>
      <c r="BZ1023" s="85"/>
      <c r="CA1023" s="85"/>
      <c r="CB1023" s="85"/>
      <c r="CC1023" s="85"/>
      <c r="CD1023" s="85"/>
      <c r="CE1023" s="85"/>
      <c r="CF1023" s="85"/>
      <c r="CG1023" s="85"/>
      <c r="CH1023" s="85"/>
      <c r="CI1023" s="85"/>
      <c r="CJ1023" s="85"/>
      <c r="CK1023" s="85"/>
      <c r="CL1023" s="85"/>
      <c r="CM1023" s="85"/>
      <c r="CN1023" s="85"/>
      <c r="CO1023" s="85"/>
      <c r="CP1023" s="85"/>
      <c r="CQ1023" s="85"/>
      <c r="CR1023" s="85"/>
    </row>
    <row r="1024" spans="59:96">
      <c r="BG1024" s="85"/>
      <c r="BH1024" s="85"/>
      <c r="BI1024" s="85"/>
      <c r="BJ1024" s="85"/>
      <c r="BK1024" s="85"/>
      <c r="BL1024" s="85"/>
      <c r="BM1024" s="85"/>
      <c r="BN1024" s="85"/>
      <c r="BO1024" s="85"/>
      <c r="BP1024" s="85"/>
      <c r="BQ1024" s="85"/>
      <c r="BR1024" s="85"/>
      <c r="BS1024" s="85"/>
      <c r="BT1024" s="85"/>
      <c r="BU1024" s="85"/>
      <c r="BV1024" s="85"/>
      <c r="BW1024" s="85"/>
      <c r="BX1024" s="85"/>
      <c r="BY1024" s="85"/>
      <c r="BZ1024" s="85"/>
      <c r="CA1024" s="85"/>
      <c r="CB1024" s="85"/>
      <c r="CC1024" s="85"/>
      <c r="CD1024" s="85"/>
      <c r="CE1024" s="85"/>
      <c r="CF1024" s="85"/>
      <c r="CG1024" s="85"/>
      <c r="CH1024" s="85"/>
      <c r="CI1024" s="85"/>
      <c r="CJ1024" s="85"/>
      <c r="CK1024" s="85"/>
      <c r="CL1024" s="85"/>
      <c r="CM1024" s="85"/>
      <c r="CN1024" s="85"/>
      <c r="CO1024" s="85"/>
      <c r="CP1024" s="85"/>
      <c r="CQ1024" s="85"/>
      <c r="CR1024" s="85"/>
    </row>
    <row r="1025" spans="59:96">
      <c r="BG1025" s="85"/>
      <c r="BH1025" s="85"/>
      <c r="BI1025" s="85"/>
      <c r="BJ1025" s="85"/>
      <c r="BK1025" s="85"/>
      <c r="BL1025" s="85"/>
      <c r="BM1025" s="85"/>
      <c r="BN1025" s="85"/>
      <c r="BO1025" s="85"/>
      <c r="BP1025" s="85"/>
      <c r="BQ1025" s="85"/>
      <c r="BR1025" s="85"/>
      <c r="BS1025" s="85"/>
      <c r="BT1025" s="85"/>
      <c r="BU1025" s="85"/>
      <c r="BV1025" s="85"/>
      <c r="BW1025" s="85"/>
      <c r="BX1025" s="85"/>
      <c r="BY1025" s="85"/>
      <c r="BZ1025" s="85"/>
      <c r="CA1025" s="85"/>
      <c r="CB1025" s="85"/>
      <c r="CC1025" s="85"/>
      <c r="CD1025" s="85"/>
      <c r="CE1025" s="85"/>
      <c r="CF1025" s="85"/>
      <c r="CG1025" s="85"/>
      <c r="CH1025" s="85"/>
      <c r="CI1025" s="85"/>
      <c r="CJ1025" s="85"/>
      <c r="CK1025" s="85"/>
      <c r="CL1025" s="85"/>
      <c r="CM1025" s="85"/>
      <c r="CN1025" s="85"/>
      <c r="CO1025" s="85"/>
      <c r="CP1025" s="85"/>
      <c r="CQ1025" s="85"/>
      <c r="CR1025" s="85"/>
    </row>
    <row r="1026" spans="59:96">
      <c r="BG1026" s="85"/>
      <c r="BH1026" s="85"/>
      <c r="BI1026" s="85"/>
      <c r="BJ1026" s="85"/>
      <c r="BK1026" s="85"/>
      <c r="BL1026" s="85"/>
      <c r="BM1026" s="85"/>
      <c r="BN1026" s="85"/>
      <c r="BO1026" s="85"/>
      <c r="BP1026" s="85"/>
      <c r="BQ1026" s="85"/>
      <c r="BR1026" s="85"/>
      <c r="BS1026" s="85"/>
      <c r="BT1026" s="85"/>
      <c r="BU1026" s="85"/>
      <c r="BV1026" s="85"/>
      <c r="BW1026" s="85"/>
      <c r="BX1026" s="85"/>
      <c r="BY1026" s="85"/>
      <c r="BZ1026" s="85"/>
      <c r="CA1026" s="85"/>
      <c r="CB1026" s="85"/>
      <c r="CC1026" s="85"/>
      <c r="CD1026" s="85"/>
      <c r="CE1026" s="85"/>
      <c r="CF1026" s="85"/>
      <c r="CG1026" s="85"/>
      <c r="CH1026" s="85"/>
      <c r="CI1026" s="85"/>
      <c r="CJ1026" s="85"/>
      <c r="CK1026" s="85"/>
      <c r="CL1026" s="85"/>
      <c r="CM1026" s="85"/>
      <c r="CN1026" s="85"/>
      <c r="CO1026" s="85"/>
      <c r="CP1026" s="85"/>
      <c r="CQ1026" s="85"/>
      <c r="CR1026" s="85"/>
    </row>
    <row r="1027" spans="59:96">
      <c r="BG1027" s="85"/>
      <c r="BH1027" s="85"/>
      <c r="BI1027" s="85"/>
      <c r="BJ1027" s="85"/>
      <c r="BK1027" s="85"/>
      <c r="BL1027" s="85"/>
      <c r="BM1027" s="85"/>
      <c r="BN1027" s="85"/>
      <c r="BO1027" s="85"/>
      <c r="BP1027" s="85"/>
      <c r="BQ1027" s="85"/>
      <c r="BR1027" s="85"/>
      <c r="BS1027" s="85"/>
      <c r="BT1027" s="85"/>
      <c r="BU1027" s="85"/>
      <c r="BV1027" s="85"/>
      <c r="BW1027" s="85"/>
      <c r="BX1027" s="85"/>
      <c r="BY1027" s="85"/>
      <c r="BZ1027" s="85"/>
      <c r="CA1027" s="85"/>
      <c r="CB1027" s="85"/>
      <c r="CC1027" s="85"/>
      <c r="CD1027" s="85"/>
      <c r="CE1027" s="85"/>
      <c r="CF1027" s="85"/>
      <c r="CG1027" s="85"/>
      <c r="CH1027" s="85"/>
      <c r="CI1027" s="85"/>
      <c r="CJ1027" s="85"/>
      <c r="CK1027" s="85"/>
      <c r="CL1027" s="85"/>
      <c r="CM1027" s="85"/>
      <c r="CN1027" s="85"/>
      <c r="CO1027" s="85"/>
      <c r="CP1027" s="85"/>
      <c r="CQ1027" s="85"/>
      <c r="CR1027" s="85"/>
    </row>
    <row r="1028" spans="59:96">
      <c r="BG1028" s="85"/>
      <c r="BH1028" s="85"/>
      <c r="BI1028" s="85"/>
      <c r="BJ1028" s="85"/>
      <c r="BK1028" s="85"/>
      <c r="BL1028" s="85"/>
      <c r="BM1028" s="85"/>
      <c r="BN1028" s="85"/>
      <c r="BO1028" s="85"/>
      <c r="BP1028" s="85"/>
      <c r="BQ1028" s="85"/>
      <c r="BR1028" s="85"/>
      <c r="BS1028" s="85"/>
      <c r="BT1028" s="85"/>
      <c r="BU1028" s="85"/>
      <c r="BV1028" s="85"/>
      <c r="BW1028" s="85"/>
      <c r="BX1028" s="85"/>
      <c r="BY1028" s="85"/>
      <c r="BZ1028" s="85"/>
      <c r="CA1028" s="85"/>
      <c r="CB1028" s="85"/>
      <c r="CC1028" s="85"/>
      <c r="CD1028" s="85"/>
      <c r="CE1028" s="85"/>
      <c r="CF1028" s="85"/>
      <c r="CG1028" s="85"/>
      <c r="CH1028" s="85"/>
      <c r="CI1028" s="85"/>
      <c r="CJ1028" s="85"/>
      <c r="CK1028" s="85"/>
      <c r="CL1028" s="85"/>
      <c r="CM1028" s="85"/>
      <c r="CN1028" s="85"/>
      <c r="CO1028" s="85"/>
      <c r="CP1028" s="85"/>
      <c r="CQ1028" s="85"/>
      <c r="CR1028" s="85"/>
    </row>
    <row r="1029" spans="59:96">
      <c r="BG1029" s="85"/>
      <c r="BH1029" s="85"/>
      <c r="BI1029" s="85"/>
      <c r="BJ1029" s="85"/>
      <c r="BK1029" s="85"/>
      <c r="BL1029" s="85"/>
      <c r="BM1029" s="85"/>
      <c r="BN1029" s="85"/>
      <c r="BO1029" s="85"/>
      <c r="BP1029" s="85"/>
      <c r="BQ1029" s="85"/>
      <c r="BR1029" s="85"/>
      <c r="BS1029" s="85"/>
      <c r="BT1029" s="85"/>
      <c r="BU1029" s="85"/>
      <c r="BV1029" s="85"/>
      <c r="BW1029" s="85"/>
      <c r="BX1029" s="85"/>
      <c r="BY1029" s="85"/>
      <c r="BZ1029" s="85"/>
      <c r="CA1029" s="85"/>
      <c r="CB1029" s="85"/>
      <c r="CC1029" s="85"/>
      <c r="CD1029" s="85"/>
      <c r="CE1029" s="85"/>
      <c r="CF1029" s="85"/>
      <c r="CG1029" s="85"/>
      <c r="CH1029" s="85"/>
      <c r="CI1029" s="85"/>
      <c r="CJ1029" s="85"/>
      <c r="CK1029" s="85"/>
      <c r="CL1029" s="85"/>
      <c r="CM1029" s="85"/>
      <c r="CN1029" s="85"/>
      <c r="CO1029" s="85"/>
      <c r="CP1029" s="85"/>
      <c r="CQ1029" s="85"/>
      <c r="CR1029" s="85"/>
    </row>
    <row r="1030" spans="59:96">
      <c r="BG1030" s="85"/>
      <c r="BH1030" s="85"/>
      <c r="BI1030" s="85"/>
      <c r="BJ1030" s="85"/>
      <c r="BK1030" s="85"/>
      <c r="BL1030" s="85"/>
      <c r="BM1030" s="85"/>
      <c r="BN1030" s="85"/>
      <c r="BO1030" s="85"/>
      <c r="BP1030" s="85"/>
      <c r="BQ1030" s="85"/>
      <c r="BR1030" s="85"/>
      <c r="BS1030" s="85"/>
      <c r="BT1030" s="85"/>
      <c r="BU1030" s="85"/>
      <c r="BV1030" s="85"/>
      <c r="BW1030" s="85"/>
      <c r="BX1030" s="85"/>
      <c r="BY1030" s="85"/>
      <c r="BZ1030" s="85"/>
      <c r="CA1030" s="85"/>
      <c r="CB1030" s="85"/>
      <c r="CC1030" s="85"/>
      <c r="CD1030" s="85"/>
      <c r="CE1030" s="85"/>
      <c r="CF1030" s="85"/>
      <c r="CG1030" s="85"/>
      <c r="CH1030" s="85"/>
      <c r="CI1030" s="85"/>
      <c r="CJ1030" s="85"/>
      <c r="CK1030" s="85"/>
      <c r="CL1030" s="85"/>
      <c r="CM1030" s="85"/>
      <c r="CN1030" s="85"/>
      <c r="CO1030" s="85"/>
      <c r="CP1030" s="85"/>
      <c r="CQ1030" s="85"/>
      <c r="CR1030" s="85"/>
    </row>
    <row r="1031" spans="59:96">
      <c r="BG1031" s="85"/>
      <c r="BH1031" s="85"/>
      <c r="BI1031" s="85"/>
      <c r="BJ1031" s="85"/>
      <c r="BK1031" s="85"/>
      <c r="BL1031" s="85"/>
      <c r="BM1031" s="85"/>
      <c r="BN1031" s="85"/>
      <c r="BO1031" s="85"/>
      <c r="BP1031" s="85"/>
      <c r="BQ1031" s="85"/>
      <c r="BR1031" s="85"/>
      <c r="BS1031" s="85"/>
      <c r="BT1031" s="85"/>
      <c r="BU1031" s="85"/>
      <c r="BV1031" s="85"/>
      <c r="BW1031" s="85"/>
      <c r="BX1031" s="85"/>
      <c r="BY1031" s="85"/>
      <c r="BZ1031" s="85"/>
      <c r="CA1031" s="85"/>
      <c r="CB1031" s="85"/>
      <c r="CC1031" s="85"/>
      <c r="CD1031" s="85"/>
      <c r="CE1031" s="85"/>
      <c r="CF1031" s="85"/>
      <c r="CG1031" s="85"/>
      <c r="CH1031" s="85"/>
      <c r="CI1031" s="85"/>
      <c r="CJ1031" s="85"/>
      <c r="CK1031" s="85"/>
      <c r="CL1031" s="85"/>
      <c r="CM1031" s="85"/>
      <c r="CN1031" s="85"/>
      <c r="CO1031" s="85"/>
      <c r="CP1031" s="85"/>
      <c r="CQ1031" s="85"/>
      <c r="CR1031" s="85"/>
    </row>
    <row r="1032" spans="59:96">
      <c r="BG1032" s="85"/>
      <c r="BH1032" s="85"/>
      <c r="BI1032" s="85"/>
      <c r="BJ1032" s="85"/>
      <c r="BK1032" s="85"/>
      <c r="BL1032" s="85"/>
      <c r="BM1032" s="85"/>
      <c r="BN1032" s="85"/>
      <c r="BO1032" s="85"/>
      <c r="BP1032" s="85"/>
      <c r="BQ1032" s="85"/>
      <c r="BR1032" s="85"/>
      <c r="BS1032" s="85"/>
      <c r="BT1032" s="85"/>
      <c r="BU1032" s="85"/>
      <c r="BV1032" s="85"/>
      <c r="BW1032" s="85"/>
      <c r="BX1032" s="85"/>
      <c r="BY1032" s="85"/>
      <c r="BZ1032" s="85"/>
      <c r="CA1032" s="85"/>
      <c r="CB1032" s="85"/>
      <c r="CC1032" s="85"/>
      <c r="CD1032" s="85"/>
      <c r="CE1032" s="85"/>
      <c r="CF1032" s="85"/>
      <c r="CG1032" s="85"/>
      <c r="CH1032" s="85"/>
      <c r="CI1032" s="85"/>
      <c r="CJ1032" s="85"/>
      <c r="CK1032" s="85"/>
      <c r="CL1032" s="85"/>
      <c r="CM1032" s="85"/>
      <c r="CN1032" s="85"/>
      <c r="CO1032" s="85"/>
      <c r="CP1032" s="85"/>
      <c r="CQ1032" s="85"/>
      <c r="CR1032" s="85"/>
    </row>
    <row r="1033" spans="59:96">
      <c r="BG1033" s="85"/>
      <c r="BH1033" s="85"/>
      <c r="BI1033" s="85"/>
      <c r="BJ1033" s="85"/>
      <c r="BK1033" s="85"/>
      <c r="BL1033" s="85"/>
      <c r="BM1033" s="85"/>
      <c r="BN1033" s="85"/>
      <c r="BO1033" s="85"/>
      <c r="BP1033" s="85"/>
      <c r="BQ1033" s="85"/>
      <c r="BR1033" s="85"/>
      <c r="BS1033" s="85"/>
      <c r="BT1033" s="85"/>
      <c r="BU1033" s="85"/>
      <c r="BV1033" s="85"/>
      <c r="BW1033" s="85"/>
      <c r="BX1033" s="85"/>
      <c r="BY1033" s="85"/>
      <c r="BZ1033" s="85"/>
      <c r="CA1033" s="85"/>
      <c r="CB1033" s="85"/>
      <c r="CC1033" s="85"/>
      <c r="CD1033" s="85"/>
      <c r="CE1033" s="85"/>
      <c r="CF1033" s="85"/>
      <c r="CG1033" s="85"/>
      <c r="CH1033" s="85"/>
      <c r="CI1033" s="85"/>
      <c r="CJ1033" s="85"/>
      <c r="CK1033" s="85"/>
      <c r="CL1033" s="85"/>
      <c r="CM1033" s="85"/>
      <c r="CN1033" s="85"/>
      <c r="CO1033" s="85"/>
      <c r="CP1033" s="85"/>
      <c r="CQ1033" s="85"/>
      <c r="CR1033" s="85"/>
    </row>
    <row r="1034" spans="59:96">
      <c r="BG1034" s="85"/>
      <c r="BH1034" s="85"/>
      <c r="BI1034" s="85"/>
      <c r="BJ1034" s="85"/>
      <c r="BK1034" s="85"/>
      <c r="BL1034" s="85"/>
      <c r="BM1034" s="85"/>
      <c r="BN1034" s="85"/>
      <c r="BO1034" s="85"/>
      <c r="BP1034" s="85"/>
      <c r="BQ1034" s="85"/>
      <c r="BR1034" s="85"/>
      <c r="BS1034" s="85"/>
      <c r="BT1034" s="85"/>
      <c r="BU1034" s="85"/>
      <c r="BV1034" s="85"/>
      <c r="BW1034" s="85"/>
      <c r="BX1034" s="85"/>
      <c r="BY1034" s="85"/>
      <c r="BZ1034" s="85"/>
      <c r="CA1034" s="85"/>
      <c r="CB1034" s="85"/>
      <c r="CC1034" s="85"/>
      <c r="CD1034" s="85"/>
      <c r="CE1034" s="85"/>
      <c r="CF1034" s="85"/>
      <c r="CG1034" s="85"/>
      <c r="CH1034" s="85"/>
      <c r="CI1034" s="85"/>
      <c r="CJ1034" s="85"/>
      <c r="CK1034" s="85"/>
      <c r="CL1034" s="85"/>
      <c r="CM1034" s="85"/>
      <c r="CN1034" s="85"/>
      <c r="CO1034" s="85"/>
      <c r="CP1034" s="85"/>
      <c r="CQ1034" s="85"/>
      <c r="CR1034" s="85"/>
    </row>
    <row r="1035" spans="59:96">
      <c r="BG1035" s="85"/>
      <c r="BH1035" s="85"/>
      <c r="BI1035" s="85"/>
      <c r="BJ1035" s="85"/>
      <c r="BK1035" s="85"/>
      <c r="BL1035" s="85"/>
      <c r="BM1035" s="85"/>
      <c r="BN1035" s="85"/>
      <c r="BO1035" s="85"/>
      <c r="BP1035" s="85"/>
      <c r="BQ1035" s="85"/>
      <c r="BR1035" s="85"/>
      <c r="BS1035" s="85"/>
      <c r="BT1035" s="85"/>
      <c r="BU1035" s="85"/>
      <c r="BV1035" s="85"/>
      <c r="BW1035" s="85"/>
      <c r="BX1035" s="85"/>
      <c r="BY1035" s="85"/>
      <c r="BZ1035" s="85"/>
      <c r="CA1035" s="85"/>
      <c r="CB1035" s="85"/>
      <c r="CC1035" s="85"/>
      <c r="CD1035" s="85"/>
      <c r="CE1035" s="85"/>
      <c r="CF1035" s="85"/>
      <c r="CG1035" s="85"/>
      <c r="CH1035" s="85"/>
      <c r="CI1035" s="85"/>
      <c r="CJ1035" s="85"/>
      <c r="CK1035" s="85"/>
      <c r="CL1035" s="85"/>
      <c r="CM1035" s="85"/>
      <c r="CN1035" s="85"/>
      <c r="CO1035" s="85"/>
      <c r="CP1035" s="85"/>
      <c r="CQ1035" s="85"/>
      <c r="CR1035" s="85"/>
    </row>
    <row r="1036" spans="59:96">
      <c r="BG1036" s="85"/>
      <c r="BH1036" s="85"/>
      <c r="BI1036" s="85"/>
      <c r="BJ1036" s="85"/>
      <c r="BK1036" s="85"/>
      <c r="BL1036" s="85"/>
      <c r="BM1036" s="85"/>
      <c r="BN1036" s="85"/>
      <c r="BO1036" s="85"/>
      <c r="BP1036" s="85"/>
      <c r="BQ1036" s="85"/>
      <c r="BR1036" s="85"/>
      <c r="BS1036" s="85"/>
      <c r="BT1036" s="85"/>
      <c r="BU1036" s="85"/>
      <c r="BV1036" s="85"/>
      <c r="BW1036" s="85"/>
      <c r="BX1036" s="85"/>
      <c r="BY1036" s="85"/>
      <c r="BZ1036" s="85"/>
      <c r="CA1036" s="85"/>
      <c r="CB1036" s="85"/>
      <c r="CC1036" s="85"/>
      <c r="CD1036" s="85"/>
      <c r="CE1036" s="85"/>
      <c r="CF1036" s="85"/>
      <c r="CG1036" s="85"/>
      <c r="CH1036" s="85"/>
      <c r="CI1036" s="85"/>
      <c r="CJ1036" s="85"/>
      <c r="CK1036" s="85"/>
      <c r="CL1036" s="85"/>
      <c r="CM1036" s="85"/>
      <c r="CN1036" s="85"/>
      <c r="CO1036" s="85"/>
      <c r="CP1036" s="85"/>
      <c r="CQ1036" s="85"/>
      <c r="CR1036" s="85"/>
    </row>
    <row r="1037" spans="59:96">
      <c r="BG1037" s="85"/>
      <c r="BH1037" s="85"/>
      <c r="BI1037" s="85"/>
      <c r="BJ1037" s="85"/>
      <c r="BK1037" s="85"/>
      <c r="BL1037" s="85"/>
      <c r="BM1037" s="85"/>
      <c r="BN1037" s="85"/>
      <c r="BO1037" s="85"/>
      <c r="BP1037" s="85"/>
      <c r="BQ1037" s="85"/>
      <c r="BR1037" s="85"/>
      <c r="BS1037" s="85"/>
      <c r="BT1037" s="85"/>
      <c r="BU1037" s="85"/>
      <c r="BV1037" s="85"/>
      <c r="BW1037" s="85"/>
      <c r="BX1037" s="85"/>
      <c r="BY1037" s="85"/>
      <c r="BZ1037" s="85"/>
      <c r="CA1037" s="85"/>
      <c r="CB1037" s="85"/>
      <c r="CC1037" s="85"/>
      <c r="CD1037" s="85"/>
      <c r="CE1037" s="85"/>
      <c r="CF1037" s="85"/>
      <c r="CG1037" s="85"/>
      <c r="CH1037" s="85"/>
      <c r="CI1037" s="85"/>
      <c r="CJ1037" s="85"/>
      <c r="CK1037" s="85"/>
      <c r="CL1037" s="85"/>
      <c r="CM1037" s="85"/>
      <c r="CN1037" s="85"/>
      <c r="CO1037" s="85"/>
      <c r="CP1037" s="85"/>
      <c r="CQ1037" s="85"/>
      <c r="CR1037" s="85"/>
    </row>
    <row r="1038" spans="59:96">
      <c r="BG1038" s="85"/>
      <c r="BH1038" s="85"/>
      <c r="BI1038" s="85"/>
      <c r="BJ1038" s="85"/>
      <c r="BK1038" s="85"/>
      <c r="BL1038" s="85"/>
      <c r="BM1038" s="85"/>
      <c r="BN1038" s="85"/>
      <c r="BO1038" s="85"/>
      <c r="BP1038" s="85"/>
      <c r="BQ1038" s="85"/>
      <c r="BR1038" s="85"/>
      <c r="BS1038" s="85"/>
      <c r="BT1038" s="85"/>
      <c r="BU1038" s="85"/>
      <c r="BV1038" s="85"/>
      <c r="BW1038" s="85"/>
      <c r="BX1038" s="85"/>
      <c r="BY1038" s="85"/>
      <c r="BZ1038" s="85"/>
      <c r="CA1038" s="85"/>
      <c r="CB1038" s="85"/>
      <c r="CC1038" s="85"/>
      <c r="CD1038" s="85"/>
      <c r="CE1038" s="85"/>
      <c r="CF1038" s="85"/>
      <c r="CG1038" s="85"/>
      <c r="CH1038" s="85"/>
      <c r="CI1038" s="85"/>
      <c r="CJ1038" s="85"/>
      <c r="CK1038" s="85"/>
      <c r="CL1038" s="85"/>
      <c r="CM1038" s="85"/>
      <c r="CN1038" s="85"/>
      <c r="CO1038" s="85"/>
      <c r="CP1038" s="85"/>
      <c r="CQ1038" s="85"/>
      <c r="CR1038" s="85"/>
    </row>
    <row r="1039" spans="59:96">
      <c r="BG1039" s="85"/>
      <c r="BH1039" s="85"/>
      <c r="BI1039" s="85"/>
      <c r="BJ1039" s="85"/>
      <c r="BK1039" s="85"/>
      <c r="BL1039" s="85"/>
      <c r="BM1039" s="85"/>
      <c r="BN1039" s="85"/>
      <c r="BO1039" s="85"/>
      <c r="BP1039" s="85"/>
      <c r="BQ1039" s="85"/>
      <c r="BR1039" s="85"/>
      <c r="BS1039" s="85"/>
      <c r="BT1039" s="85"/>
      <c r="BU1039" s="85"/>
      <c r="BV1039" s="85"/>
      <c r="BW1039" s="85"/>
      <c r="BX1039" s="85"/>
      <c r="BY1039" s="85"/>
      <c r="BZ1039" s="85"/>
      <c r="CA1039" s="85"/>
      <c r="CB1039" s="85"/>
      <c r="CC1039" s="85"/>
      <c r="CD1039" s="85"/>
      <c r="CE1039" s="85"/>
      <c r="CF1039" s="85"/>
      <c r="CG1039" s="85"/>
      <c r="CH1039" s="85"/>
      <c r="CI1039" s="85"/>
      <c r="CJ1039" s="85"/>
      <c r="CK1039" s="85"/>
      <c r="CL1039" s="85"/>
      <c r="CM1039" s="85"/>
      <c r="CN1039" s="85"/>
      <c r="CO1039" s="85"/>
      <c r="CP1039" s="85"/>
      <c r="CQ1039" s="85"/>
      <c r="CR1039" s="85"/>
    </row>
    <row r="1040" spans="59:96">
      <c r="BG1040" s="85"/>
      <c r="BH1040" s="85"/>
      <c r="BI1040" s="85"/>
      <c r="BJ1040" s="85"/>
      <c r="BK1040" s="85"/>
      <c r="BL1040" s="85"/>
      <c r="BM1040" s="85"/>
      <c r="BN1040" s="85"/>
      <c r="BO1040" s="85"/>
      <c r="BP1040" s="85"/>
      <c r="BQ1040" s="85"/>
      <c r="BR1040" s="85"/>
      <c r="BS1040" s="85"/>
      <c r="BT1040" s="85"/>
      <c r="BU1040" s="85"/>
      <c r="BV1040" s="85"/>
      <c r="BW1040" s="85"/>
      <c r="BX1040" s="85"/>
      <c r="BY1040" s="85"/>
      <c r="BZ1040" s="85"/>
      <c r="CA1040" s="85"/>
      <c r="CB1040" s="85"/>
      <c r="CC1040" s="85"/>
      <c r="CD1040" s="85"/>
      <c r="CE1040" s="85"/>
      <c r="CF1040" s="85"/>
      <c r="CG1040" s="85"/>
      <c r="CH1040" s="85"/>
      <c r="CI1040" s="85"/>
      <c r="CJ1040" s="85"/>
      <c r="CK1040" s="85"/>
      <c r="CL1040" s="85"/>
      <c r="CM1040" s="85"/>
      <c r="CN1040" s="85"/>
      <c r="CO1040" s="85"/>
      <c r="CP1040" s="85"/>
      <c r="CQ1040" s="85"/>
      <c r="CR1040" s="85"/>
    </row>
    <row r="1041" spans="59:96">
      <c r="BG1041" s="85"/>
      <c r="BH1041" s="85"/>
      <c r="BI1041" s="85"/>
      <c r="BJ1041" s="85"/>
      <c r="BK1041" s="85"/>
      <c r="BL1041" s="85"/>
      <c r="BM1041" s="85"/>
      <c r="BN1041" s="85"/>
      <c r="BO1041" s="85"/>
      <c r="BP1041" s="85"/>
      <c r="BQ1041" s="85"/>
      <c r="BR1041" s="85"/>
      <c r="BS1041" s="85"/>
      <c r="BT1041" s="85"/>
      <c r="BU1041" s="85"/>
      <c r="BV1041" s="85"/>
      <c r="BW1041" s="85"/>
      <c r="BX1041" s="85"/>
      <c r="BY1041" s="85"/>
      <c r="BZ1041" s="85"/>
      <c r="CA1041" s="85"/>
      <c r="CB1041" s="85"/>
      <c r="CC1041" s="85"/>
      <c r="CD1041" s="85"/>
      <c r="CE1041" s="85"/>
      <c r="CF1041" s="85"/>
      <c r="CG1041" s="85"/>
      <c r="CH1041" s="85"/>
      <c r="CI1041" s="85"/>
      <c r="CJ1041" s="85"/>
      <c r="CK1041" s="85"/>
      <c r="CL1041" s="85"/>
      <c r="CM1041" s="85"/>
      <c r="CN1041" s="85"/>
      <c r="CO1041" s="85"/>
      <c r="CP1041" s="85"/>
      <c r="CQ1041" s="85"/>
      <c r="CR1041" s="85"/>
    </row>
    <row r="1042" spans="59:96">
      <c r="BG1042" s="85"/>
      <c r="BH1042" s="85"/>
      <c r="BI1042" s="85"/>
      <c r="BJ1042" s="85"/>
      <c r="BK1042" s="85"/>
      <c r="BL1042" s="85"/>
      <c r="BM1042" s="85"/>
      <c r="BN1042" s="85"/>
      <c r="BO1042" s="85"/>
      <c r="BP1042" s="85"/>
      <c r="BQ1042" s="85"/>
      <c r="BR1042" s="85"/>
      <c r="BS1042" s="85"/>
      <c r="BT1042" s="85"/>
      <c r="BU1042" s="85"/>
      <c r="BV1042" s="85"/>
      <c r="BW1042" s="85"/>
      <c r="BX1042" s="85"/>
      <c r="BY1042" s="85"/>
      <c r="BZ1042" s="85"/>
      <c r="CA1042" s="85"/>
      <c r="CB1042" s="85"/>
      <c r="CC1042" s="85"/>
      <c r="CD1042" s="85"/>
      <c r="CE1042" s="85"/>
      <c r="CF1042" s="85"/>
      <c r="CG1042" s="85"/>
      <c r="CH1042" s="85"/>
      <c r="CI1042" s="85"/>
      <c r="CJ1042" s="85"/>
      <c r="CK1042" s="85"/>
      <c r="CL1042" s="85"/>
      <c r="CM1042" s="85"/>
      <c r="CN1042" s="85"/>
      <c r="CO1042" s="85"/>
      <c r="CP1042" s="85"/>
      <c r="CQ1042" s="85"/>
      <c r="CR1042" s="85"/>
    </row>
    <row r="1043" spans="59:96">
      <c r="BG1043" s="85"/>
      <c r="BH1043" s="85"/>
      <c r="BI1043" s="85"/>
      <c r="BJ1043" s="85"/>
      <c r="BK1043" s="85"/>
      <c r="BL1043" s="85"/>
      <c r="BM1043" s="85"/>
      <c r="BN1043" s="85"/>
      <c r="BO1043" s="85"/>
      <c r="BP1043" s="85"/>
      <c r="BQ1043" s="85"/>
      <c r="BR1043" s="85"/>
      <c r="BS1043" s="85"/>
      <c r="BT1043" s="85"/>
      <c r="BU1043" s="85"/>
      <c r="BV1043" s="85"/>
      <c r="BW1043" s="85"/>
      <c r="BX1043" s="85"/>
      <c r="BY1043" s="85"/>
      <c r="BZ1043" s="85"/>
      <c r="CA1043" s="85"/>
      <c r="CB1043" s="85"/>
      <c r="CC1043" s="85"/>
      <c r="CD1043" s="85"/>
      <c r="CE1043" s="85"/>
      <c r="CF1043" s="85"/>
      <c r="CG1043" s="85"/>
      <c r="CH1043" s="85"/>
      <c r="CI1043" s="85"/>
      <c r="CJ1043" s="85"/>
      <c r="CK1043" s="85"/>
      <c r="CL1043" s="85"/>
      <c r="CM1043" s="85"/>
      <c r="CN1043" s="85"/>
      <c r="CO1043" s="85"/>
      <c r="CP1043" s="85"/>
      <c r="CQ1043" s="85"/>
      <c r="CR1043" s="85"/>
    </row>
    <row r="1044" spans="59:96">
      <c r="BG1044" s="85"/>
      <c r="BH1044" s="85"/>
      <c r="BI1044" s="85"/>
      <c r="BJ1044" s="85"/>
      <c r="BK1044" s="85"/>
      <c r="BL1044" s="85"/>
      <c r="BM1044" s="85"/>
      <c r="BN1044" s="85"/>
      <c r="BO1044" s="85"/>
      <c r="BP1044" s="85"/>
      <c r="BQ1044" s="85"/>
      <c r="BR1044" s="85"/>
      <c r="BS1044" s="85"/>
      <c r="BT1044" s="85"/>
      <c r="BU1044" s="85"/>
      <c r="BV1044" s="85"/>
      <c r="BW1044" s="85"/>
      <c r="BX1044" s="85"/>
      <c r="BY1044" s="85"/>
      <c r="BZ1044" s="85"/>
      <c r="CA1044" s="85"/>
      <c r="CB1044" s="85"/>
      <c r="CC1044" s="85"/>
      <c r="CD1044" s="85"/>
      <c r="CE1044" s="85"/>
      <c r="CF1044" s="85"/>
      <c r="CG1044" s="85"/>
      <c r="CH1044" s="85"/>
      <c r="CI1044" s="85"/>
      <c r="CJ1044" s="85"/>
      <c r="CK1044" s="85"/>
      <c r="CL1044" s="85"/>
      <c r="CM1044" s="85"/>
      <c r="CN1044" s="85"/>
      <c r="CO1044" s="85"/>
      <c r="CP1044" s="85"/>
      <c r="CQ1044" s="85"/>
      <c r="CR1044" s="85"/>
    </row>
    <row r="1045" spans="59:96">
      <c r="BG1045" s="85"/>
      <c r="BH1045" s="85"/>
      <c r="BI1045" s="85"/>
      <c r="BJ1045" s="85"/>
      <c r="BK1045" s="85"/>
      <c r="BL1045" s="85"/>
      <c r="BM1045" s="85"/>
      <c r="BN1045" s="85"/>
      <c r="BO1045" s="85"/>
      <c r="BP1045" s="85"/>
      <c r="BQ1045" s="85"/>
      <c r="BR1045" s="85"/>
      <c r="BS1045" s="85"/>
      <c r="BT1045" s="85"/>
      <c r="BU1045" s="85"/>
      <c r="BV1045" s="85"/>
      <c r="BW1045" s="85"/>
      <c r="BX1045" s="85"/>
      <c r="BY1045" s="85"/>
      <c r="BZ1045" s="85"/>
      <c r="CA1045" s="85"/>
      <c r="CB1045" s="85"/>
      <c r="CC1045" s="85"/>
      <c r="CD1045" s="85"/>
      <c r="CE1045" s="85"/>
      <c r="CF1045" s="85"/>
      <c r="CG1045" s="85"/>
      <c r="CH1045" s="85"/>
      <c r="CI1045" s="85"/>
      <c r="CJ1045" s="85"/>
      <c r="CK1045" s="85"/>
      <c r="CL1045" s="85"/>
      <c r="CM1045" s="85"/>
      <c r="CN1045" s="85"/>
      <c r="CO1045" s="85"/>
      <c r="CP1045" s="85"/>
      <c r="CQ1045" s="85"/>
      <c r="CR1045" s="85"/>
    </row>
    <row r="1046" spans="59:96">
      <c r="BG1046" s="85"/>
      <c r="BH1046" s="85"/>
      <c r="BI1046" s="85"/>
      <c r="BJ1046" s="85"/>
      <c r="BK1046" s="85"/>
      <c r="BL1046" s="85"/>
      <c r="BM1046" s="85"/>
      <c r="BN1046" s="85"/>
      <c r="BO1046" s="85"/>
      <c r="BP1046" s="85"/>
      <c r="BQ1046" s="85"/>
      <c r="BR1046" s="85"/>
      <c r="BS1046" s="85"/>
      <c r="BT1046" s="85"/>
      <c r="BU1046" s="85"/>
      <c r="BV1046" s="85"/>
      <c r="BW1046" s="85"/>
      <c r="BX1046" s="85"/>
      <c r="BY1046" s="85"/>
      <c r="BZ1046" s="85"/>
      <c r="CA1046" s="85"/>
      <c r="CB1046" s="85"/>
      <c r="CC1046" s="85"/>
      <c r="CD1046" s="85"/>
      <c r="CE1046" s="85"/>
      <c r="CF1046" s="85"/>
      <c r="CG1046" s="85"/>
      <c r="CH1046" s="85"/>
      <c r="CI1046" s="85"/>
      <c r="CJ1046" s="85"/>
      <c r="CK1046" s="85"/>
      <c r="CL1046" s="85"/>
      <c r="CM1046" s="85"/>
      <c r="CN1046" s="85"/>
      <c r="CO1046" s="85"/>
      <c r="CP1046" s="85"/>
      <c r="CQ1046" s="85"/>
      <c r="CR1046" s="85"/>
    </row>
    <row r="1047" spans="59:96">
      <c r="BG1047" s="85"/>
      <c r="BH1047" s="85"/>
      <c r="BI1047" s="85"/>
      <c r="BJ1047" s="85"/>
      <c r="BK1047" s="85"/>
      <c r="BL1047" s="85"/>
      <c r="BM1047" s="85"/>
      <c r="BN1047" s="85"/>
      <c r="BO1047" s="85"/>
      <c r="BP1047" s="85"/>
      <c r="BQ1047" s="85"/>
      <c r="BR1047" s="85"/>
      <c r="BS1047" s="85"/>
      <c r="BT1047" s="85"/>
      <c r="BU1047" s="85"/>
      <c r="BV1047" s="85"/>
      <c r="BW1047" s="85"/>
      <c r="BX1047" s="85"/>
      <c r="BY1047" s="85"/>
      <c r="BZ1047" s="85"/>
      <c r="CA1047" s="85"/>
      <c r="CB1047" s="85"/>
      <c r="CC1047" s="85"/>
      <c r="CD1047" s="85"/>
      <c r="CE1047" s="85"/>
      <c r="CF1047" s="85"/>
      <c r="CG1047" s="85"/>
      <c r="CH1047" s="85"/>
      <c r="CI1047" s="85"/>
      <c r="CJ1047" s="85"/>
      <c r="CK1047" s="85"/>
      <c r="CL1047" s="85"/>
      <c r="CM1047" s="85"/>
      <c r="CN1047" s="85"/>
      <c r="CO1047" s="85"/>
      <c r="CP1047" s="85"/>
      <c r="CQ1047" s="85"/>
      <c r="CR1047" s="85"/>
    </row>
    <row r="1048" spans="59:96">
      <c r="BG1048" s="85"/>
      <c r="BH1048" s="85"/>
      <c r="BI1048" s="85"/>
      <c r="BJ1048" s="85"/>
      <c r="BK1048" s="85"/>
      <c r="BL1048" s="85"/>
      <c r="BM1048" s="85"/>
      <c r="BN1048" s="85"/>
      <c r="BO1048" s="85"/>
      <c r="BP1048" s="85"/>
      <c r="BQ1048" s="85"/>
      <c r="BR1048" s="85"/>
      <c r="BS1048" s="85"/>
      <c r="BT1048" s="85"/>
      <c r="BU1048" s="85"/>
      <c r="BV1048" s="85"/>
      <c r="BW1048" s="85"/>
      <c r="BX1048" s="85"/>
      <c r="BY1048" s="85"/>
      <c r="BZ1048" s="85"/>
      <c r="CA1048" s="85"/>
      <c r="CB1048" s="85"/>
      <c r="CC1048" s="85"/>
      <c r="CD1048" s="85"/>
      <c r="CE1048" s="85"/>
      <c r="CF1048" s="85"/>
      <c r="CG1048" s="85"/>
      <c r="CH1048" s="85"/>
      <c r="CI1048" s="85"/>
      <c r="CJ1048" s="85"/>
      <c r="CK1048" s="85"/>
      <c r="CL1048" s="85"/>
      <c r="CM1048" s="85"/>
      <c r="CN1048" s="85"/>
      <c r="CO1048" s="85"/>
      <c r="CP1048" s="85"/>
      <c r="CQ1048" s="85"/>
      <c r="CR1048" s="85"/>
    </row>
    <row r="1049" spans="59:96">
      <c r="BG1049" s="85"/>
      <c r="BH1049" s="85"/>
      <c r="BI1049" s="85"/>
      <c r="BJ1049" s="85"/>
      <c r="BK1049" s="85"/>
      <c r="BL1049" s="85"/>
      <c r="BM1049" s="85"/>
      <c r="BN1049" s="85"/>
      <c r="BO1049" s="85"/>
      <c r="BP1049" s="85"/>
      <c r="BQ1049" s="85"/>
      <c r="BR1049" s="85"/>
      <c r="BS1049" s="85"/>
      <c r="BT1049" s="85"/>
      <c r="BU1049" s="85"/>
      <c r="BV1049" s="85"/>
      <c r="BW1049" s="85"/>
      <c r="BX1049" s="85"/>
      <c r="BY1049" s="85"/>
      <c r="BZ1049" s="85"/>
      <c r="CA1049" s="85"/>
      <c r="CB1049" s="85"/>
      <c r="CC1049" s="85"/>
      <c r="CD1049" s="85"/>
      <c r="CE1049" s="85"/>
      <c r="CF1049" s="85"/>
      <c r="CG1049" s="85"/>
      <c r="CH1049" s="85"/>
      <c r="CI1049" s="85"/>
      <c r="CJ1049" s="85"/>
      <c r="CK1049" s="85"/>
      <c r="CL1049" s="85"/>
      <c r="CM1049" s="85"/>
      <c r="CN1049" s="85"/>
      <c r="CO1049" s="85"/>
      <c r="CP1049" s="85"/>
      <c r="CQ1049" s="85"/>
      <c r="CR1049" s="85"/>
    </row>
    <row r="1050" spans="59:96">
      <c r="BG1050" s="85"/>
      <c r="BH1050" s="85"/>
      <c r="BI1050" s="85"/>
      <c r="BJ1050" s="85"/>
      <c r="BK1050" s="85"/>
      <c r="BL1050" s="85"/>
      <c r="BM1050" s="85"/>
      <c r="BN1050" s="85"/>
      <c r="BO1050" s="85"/>
      <c r="BP1050" s="85"/>
      <c r="BQ1050" s="85"/>
      <c r="BR1050" s="85"/>
      <c r="BS1050" s="85"/>
      <c r="BT1050" s="85"/>
      <c r="BU1050" s="85"/>
      <c r="BV1050" s="85"/>
      <c r="BW1050" s="85"/>
      <c r="BX1050" s="85"/>
      <c r="BY1050" s="85"/>
      <c r="BZ1050" s="85"/>
      <c r="CA1050" s="85"/>
      <c r="CB1050" s="85"/>
      <c r="CC1050" s="85"/>
      <c r="CD1050" s="85"/>
      <c r="CE1050" s="85"/>
      <c r="CF1050" s="85"/>
      <c r="CG1050" s="85"/>
      <c r="CH1050" s="85"/>
      <c r="CI1050" s="85"/>
      <c r="CJ1050" s="85"/>
      <c r="CK1050" s="85"/>
      <c r="CL1050" s="85"/>
      <c r="CM1050" s="85"/>
      <c r="CN1050" s="85"/>
      <c r="CO1050" s="85"/>
      <c r="CP1050" s="85"/>
      <c r="CQ1050" s="85"/>
      <c r="CR1050" s="85"/>
    </row>
    <row r="1051" spans="59:96">
      <c r="BG1051" s="85"/>
      <c r="BH1051" s="85"/>
      <c r="BI1051" s="85"/>
      <c r="BJ1051" s="85"/>
      <c r="BK1051" s="85"/>
      <c r="BL1051" s="85"/>
      <c r="BM1051" s="85"/>
      <c r="BN1051" s="85"/>
      <c r="BO1051" s="85"/>
      <c r="BP1051" s="85"/>
      <c r="BQ1051" s="85"/>
      <c r="BR1051" s="85"/>
      <c r="BS1051" s="85"/>
      <c r="BT1051" s="85"/>
      <c r="BU1051" s="85"/>
      <c r="BV1051" s="85"/>
      <c r="BW1051" s="85"/>
      <c r="BX1051" s="85"/>
      <c r="BY1051" s="85"/>
      <c r="BZ1051" s="85"/>
      <c r="CA1051" s="85"/>
      <c r="CB1051" s="85"/>
      <c r="CC1051" s="85"/>
      <c r="CD1051" s="85"/>
      <c r="CE1051" s="85"/>
      <c r="CF1051" s="85"/>
      <c r="CG1051" s="85"/>
      <c r="CH1051" s="85"/>
      <c r="CI1051" s="85"/>
      <c r="CJ1051" s="85"/>
      <c r="CK1051" s="85"/>
      <c r="CL1051" s="85"/>
      <c r="CM1051" s="85"/>
      <c r="CN1051" s="85"/>
      <c r="CO1051" s="85"/>
      <c r="CP1051" s="85"/>
      <c r="CQ1051" s="85"/>
      <c r="CR1051" s="85"/>
    </row>
    <row r="1052" spans="59:96">
      <c r="BG1052" s="85"/>
      <c r="BH1052" s="85"/>
      <c r="BI1052" s="85"/>
      <c r="BJ1052" s="85"/>
      <c r="BK1052" s="85"/>
      <c r="BL1052" s="85"/>
      <c r="BM1052" s="85"/>
      <c r="BN1052" s="85"/>
      <c r="BO1052" s="85"/>
      <c r="BP1052" s="85"/>
      <c r="BQ1052" s="85"/>
      <c r="BR1052" s="85"/>
      <c r="BS1052" s="85"/>
      <c r="BT1052" s="85"/>
      <c r="BU1052" s="85"/>
      <c r="BV1052" s="85"/>
      <c r="BW1052" s="85"/>
      <c r="BX1052" s="85"/>
      <c r="BY1052" s="85"/>
      <c r="BZ1052" s="85"/>
      <c r="CA1052" s="85"/>
      <c r="CB1052" s="85"/>
      <c r="CC1052" s="85"/>
      <c r="CD1052" s="85"/>
      <c r="CE1052" s="85"/>
      <c r="CF1052" s="85"/>
      <c r="CG1052" s="85"/>
      <c r="CH1052" s="85"/>
      <c r="CI1052" s="85"/>
      <c r="CJ1052" s="85"/>
      <c r="CK1052" s="85"/>
      <c r="CL1052" s="85"/>
      <c r="CM1052" s="85"/>
      <c r="CN1052" s="85"/>
      <c r="CO1052" s="85"/>
      <c r="CP1052" s="85"/>
      <c r="CQ1052" s="85"/>
      <c r="CR1052" s="85"/>
    </row>
    <row r="1053" spans="59:96">
      <c r="BG1053" s="85"/>
      <c r="BH1053" s="85"/>
      <c r="BI1053" s="85"/>
      <c r="BJ1053" s="85"/>
      <c r="BK1053" s="85"/>
      <c r="BL1053" s="85"/>
      <c r="BM1053" s="85"/>
      <c r="BN1053" s="85"/>
      <c r="BO1053" s="85"/>
      <c r="BP1053" s="85"/>
      <c r="BQ1053" s="85"/>
      <c r="BR1053" s="85"/>
      <c r="BS1053" s="85"/>
      <c r="BT1053" s="85"/>
      <c r="BU1053" s="85"/>
      <c r="BV1053" s="85"/>
      <c r="BW1053" s="85"/>
      <c r="BX1053" s="85"/>
      <c r="BY1053" s="85"/>
      <c r="BZ1053" s="85"/>
      <c r="CA1053" s="85"/>
      <c r="CB1053" s="85"/>
      <c r="CC1053" s="85"/>
      <c r="CD1053" s="85"/>
      <c r="CE1053" s="85"/>
      <c r="CF1053" s="85"/>
      <c r="CG1053" s="85"/>
      <c r="CH1053" s="85"/>
      <c r="CI1053" s="85"/>
      <c r="CJ1053" s="85"/>
      <c r="CK1053" s="85"/>
      <c r="CL1053" s="85"/>
      <c r="CM1053" s="85"/>
      <c r="CN1053" s="85"/>
      <c r="CO1053" s="85"/>
      <c r="CP1053" s="85"/>
      <c r="CQ1053" s="85"/>
      <c r="CR1053" s="85"/>
    </row>
    <row r="1054" spans="59:96">
      <c r="BG1054" s="85"/>
      <c r="BH1054" s="85"/>
      <c r="BI1054" s="85"/>
      <c r="BJ1054" s="85"/>
      <c r="BK1054" s="85"/>
      <c r="BL1054" s="85"/>
      <c r="BM1054" s="85"/>
      <c r="BN1054" s="85"/>
      <c r="BO1054" s="85"/>
      <c r="BP1054" s="85"/>
      <c r="BQ1054" s="85"/>
      <c r="BR1054" s="85"/>
      <c r="BS1054" s="85"/>
      <c r="BT1054" s="85"/>
      <c r="BU1054" s="85"/>
      <c r="BV1054" s="85"/>
      <c r="BW1054" s="85"/>
      <c r="BX1054" s="85"/>
      <c r="BY1054" s="85"/>
      <c r="BZ1054" s="85"/>
      <c r="CA1054" s="85"/>
      <c r="CB1054" s="85"/>
      <c r="CC1054" s="85"/>
      <c r="CD1054" s="85"/>
      <c r="CE1054" s="85"/>
      <c r="CF1054" s="85"/>
      <c r="CG1054" s="85"/>
      <c r="CH1054" s="85"/>
      <c r="CI1054" s="85"/>
      <c r="CJ1054" s="85"/>
      <c r="CK1054" s="85"/>
      <c r="CL1054" s="85"/>
      <c r="CM1054" s="85"/>
      <c r="CN1054" s="85"/>
      <c r="CO1054" s="85"/>
      <c r="CP1054" s="85"/>
      <c r="CQ1054" s="85"/>
      <c r="CR1054" s="85"/>
    </row>
    <row r="1055" spans="59:96">
      <c r="BG1055" s="85"/>
      <c r="BH1055" s="85"/>
      <c r="BI1055" s="85"/>
      <c r="BJ1055" s="85"/>
      <c r="BK1055" s="85"/>
      <c r="BL1055" s="85"/>
      <c r="BM1055" s="85"/>
      <c r="BN1055" s="85"/>
      <c r="BO1055" s="85"/>
      <c r="BP1055" s="85"/>
      <c r="BQ1055" s="85"/>
      <c r="BR1055" s="85"/>
      <c r="BS1055" s="85"/>
      <c r="BT1055" s="85"/>
      <c r="BU1055" s="85"/>
      <c r="BV1055" s="85"/>
      <c r="BW1055" s="85"/>
      <c r="BX1055" s="85"/>
      <c r="BY1055" s="85"/>
      <c r="BZ1055" s="85"/>
      <c r="CA1055" s="85"/>
      <c r="CB1055" s="85"/>
      <c r="CC1055" s="85"/>
      <c r="CD1055" s="85"/>
      <c r="CE1055" s="85"/>
      <c r="CF1055" s="85"/>
      <c r="CG1055" s="85"/>
      <c r="CH1055" s="85"/>
      <c r="CI1055" s="85"/>
      <c r="CJ1055" s="85"/>
      <c r="CK1055" s="85"/>
      <c r="CL1055" s="85"/>
      <c r="CM1055" s="85"/>
      <c r="CN1055" s="85"/>
      <c r="CO1055" s="85"/>
      <c r="CP1055" s="85"/>
      <c r="CQ1055" s="85"/>
      <c r="CR1055" s="85"/>
    </row>
    <row r="1056" spans="59:96">
      <c r="BG1056" s="85"/>
      <c r="BH1056" s="85"/>
      <c r="BI1056" s="85"/>
      <c r="BJ1056" s="85"/>
      <c r="BK1056" s="85"/>
      <c r="BL1056" s="85"/>
      <c r="BM1056" s="85"/>
      <c r="BN1056" s="85"/>
      <c r="BO1056" s="85"/>
      <c r="BP1056" s="85"/>
      <c r="BQ1056" s="85"/>
      <c r="BR1056" s="85"/>
      <c r="BS1056" s="85"/>
      <c r="BT1056" s="85"/>
      <c r="BU1056" s="85"/>
      <c r="BV1056" s="85"/>
      <c r="BW1056" s="85"/>
      <c r="BX1056" s="85"/>
      <c r="BY1056" s="85"/>
      <c r="BZ1056" s="85"/>
      <c r="CA1056" s="85"/>
      <c r="CB1056" s="85"/>
      <c r="CC1056" s="85"/>
      <c r="CD1056" s="85"/>
      <c r="CE1056" s="85"/>
      <c r="CF1056" s="85"/>
      <c r="CG1056" s="85"/>
      <c r="CH1056" s="85"/>
      <c r="CI1056" s="85"/>
      <c r="CJ1056" s="85"/>
      <c r="CK1056" s="85"/>
      <c r="CL1056" s="85"/>
      <c r="CM1056" s="85"/>
      <c r="CN1056" s="85"/>
      <c r="CO1056" s="85"/>
      <c r="CP1056" s="85"/>
      <c r="CQ1056" s="85"/>
      <c r="CR1056" s="85"/>
    </row>
    <row r="1057" spans="59:96">
      <c r="BG1057" s="85"/>
      <c r="BH1057" s="85"/>
      <c r="BI1057" s="85"/>
      <c r="BJ1057" s="85"/>
      <c r="BK1057" s="85"/>
      <c r="BL1057" s="85"/>
      <c r="BM1057" s="85"/>
      <c r="BN1057" s="85"/>
      <c r="BO1057" s="85"/>
      <c r="BP1057" s="85"/>
      <c r="BQ1057" s="85"/>
      <c r="BR1057" s="85"/>
      <c r="BS1057" s="85"/>
      <c r="BT1057" s="85"/>
      <c r="BU1057" s="85"/>
      <c r="BV1057" s="85"/>
      <c r="BW1057" s="85"/>
      <c r="BX1057" s="85"/>
      <c r="BY1057" s="85"/>
      <c r="BZ1057" s="85"/>
      <c r="CA1057" s="85"/>
      <c r="CB1057" s="85"/>
      <c r="CC1057" s="85"/>
      <c r="CD1057" s="85"/>
      <c r="CE1057" s="85"/>
      <c r="CF1057" s="85"/>
      <c r="CG1057" s="85"/>
      <c r="CH1057" s="85"/>
      <c r="CI1057" s="85"/>
      <c r="CJ1057" s="85"/>
      <c r="CK1057" s="85"/>
      <c r="CL1057" s="85"/>
      <c r="CM1057" s="85"/>
      <c r="CN1057" s="85"/>
      <c r="CO1057" s="85"/>
      <c r="CP1057" s="85"/>
      <c r="CQ1057" s="85"/>
      <c r="CR1057" s="85"/>
    </row>
    <row r="1058" spans="59:96">
      <c r="BG1058" s="85"/>
      <c r="BH1058" s="85"/>
      <c r="BI1058" s="85"/>
      <c r="BJ1058" s="85"/>
      <c r="BK1058" s="85"/>
      <c r="BL1058" s="85"/>
      <c r="BM1058" s="85"/>
      <c r="BN1058" s="85"/>
      <c r="BO1058" s="85"/>
      <c r="BP1058" s="85"/>
      <c r="BQ1058" s="85"/>
      <c r="BR1058" s="85"/>
      <c r="BS1058" s="85"/>
      <c r="BT1058" s="85"/>
      <c r="BU1058" s="85"/>
      <c r="BV1058" s="85"/>
      <c r="BW1058" s="85"/>
      <c r="BX1058" s="85"/>
      <c r="BY1058" s="85"/>
      <c r="BZ1058" s="85"/>
      <c r="CA1058" s="85"/>
      <c r="CB1058" s="85"/>
      <c r="CC1058" s="85"/>
      <c r="CD1058" s="85"/>
      <c r="CE1058" s="85"/>
      <c r="CF1058" s="85"/>
      <c r="CG1058" s="85"/>
      <c r="CH1058" s="85"/>
      <c r="CI1058" s="85"/>
      <c r="CJ1058" s="85"/>
      <c r="CK1058" s="85"/>
      <c r="CL1058" s="85"/>
      <c r="CM1058" s="85"/>
      <c r="CN1058" s="85"/>
      <c r="CO1058" s="85"/>
      <c r="CP1058" s="85"/>
      <c r="CQ1058" s="85"/>
      <c r="CR1058" s="85"/>
    </row>
    <row r="1059" spans="59:96">
      <c r="BG1059" s="85"/>
      <c r="BH1059" s="85"/>
      <c r="BI1059" s="85"/>
      <c r="BJ1059" s="85"/>
      <c r="BK1059" s="85"/>
      <c r="BL1059" s="85"/>
      <c r="BM1059" s="85"/>
      <c r="BN1059" s="85"/>
      <c r="BO1059" s="85"/>
      <c r="BP1059" s="85"/>
      <c r="BQ1059" s="85"/>
      <c r="BR1059" s="85"/>
      <c r="BS1059" s="85"/>
      <c r="BT1059" s="85"/>
      <c r="BU1059" s="85"/>
      <c r="BV1059" s="85"/>
      <c r="BW1059" s="85"/>
      <c r="BX1059" s="85"/>
      <c r="BY1059" s="85"/>
      <c r="BZ1059" s="85"/>
      <c r="CA1059" s="85"/>
      <c r="CB1059" s="85"/>
      <c r="CC1059" s="85"/>
      <c r="CD1059" s="85"/>
      <c r="CE1059" s="85"/>
      <c r="CF1059" s="85"/>
      <c r="CG1059" s="85"/>
      <c r="CH1059" s="85"/>
      <c r="CI1059" s="85"/>
      <c r="CJ1059" s="85"/>
      <c r="CK1059" s="85"/>
      <c r="CL1059" s="85"/>
      <c r="CM1059" s="85"/>
      <c r="CN1059" s="85"/>
      <c r="CO1059" s="85"/>
      <c r="CP1059" s="85"/>
      <c r="CQ1059" s="85"/>
      <c r="CR1059" s="85"/>
    </row>
    <row r="1060" spans="59:96">
      <c r="BG1060" s="85"/>
      <c r="BH1060" s="85"/>
      <c r="BI1060" s="85"/>
      <c r="BJ1060" s="85"/>
      <c r="BK1060" s="85"/>
      <c r="BL1060" s="85"/>
      <c r="BM1060" s="85"/>
      <c r="BN1060" s="85"/>
      <c r="BO1060" s="85"/>
      <c r="BP1060" s="85"/>
      <c r="BQ1060" s="85"/>
      <c r="BR1060" s="85"/>
      <c r="BS1060" s="85"/>
      <c r="BT1060" s="85"/>
      <c r="BU1060" s="85"/>
      <c r="BV1060" s="85"/>
      <c r="BW1060" s="85"/>
      <c r="BX1060" s="85"/>
      <c r="BY1060" s="85"/>
      <c r="BZ1060" s="85"/>
      <c r="CA1060" s="85"/>
      <c r="CB1060" s="85"/>
      <c r="CC1060" s="85"/>
      <c r="CD1060" s="85"/>
      <c r="CE1060" s="85"/>
      <c r="CF1060" s="85"/>
      <c r="CG1060" s="85"/>
      <c r="CH1060" s="85"/>
      <c r="CI1060" s="85"/>
      <c r="CJ1060" s="85"/>
      <c r="CK1060" s="85"/>
      <c r="CL1060" s="85"/>
      <c r="CM1060" s="85"/>
      <c r="CN1060" s="85"/>
      <c r="CO1060" s="85"/>
      <c r="CP1060" s="85"/>
      <c r="CQ1060" s="85"/>
      <c r="CR1060" s="85"/>
    </row>
    <row r="1061" spans="59:96">
      <c r="BG1061" s="85"/>
      <c r="BH1061" s="85"/>
      <c r="BI1061" s="85"/>
      <c r="BJ1061" s="85"/>
      <c r="BK1061" s="85"/>
      <c r="BL1061" s="85"/>
      <c r="BM1061" s="85"/>
      <c r="BN1061" s="85"/>
      <c r="BO1061" s="85"/>
      <c r="BP1061" s="85"/>
      <c r="BQ1061" s="85"/>
      <c r="BR1061" s="85"/>
      <c r="BS1061" s="85"/>
      <c r="BT1061" s="85"/>
      <c r="BU1061" s="85"/>
      <c r="BV1061" s="85"/>
      <c r="BW1061" s="85"/>
      <c r="BX1061" s="85"/>
      <c r="BY1061" s="85"/>
      <c r="BZ1061" s="85"/>
      <c r="CA1061" s="85"/>
      <c r="CB1061" s="85"/>
      <c r="CC1061" s="85"/>
      <c r="CD1061" s="85"/>
      <c r="CE1061" s="85"/>
      <c r="CF1061" s="85"/>
      <c r="CG1061" s="85"/>
      <c r="CH1061" s="85"/>
      <c r="CI1061" s="85"/>
      <c r="CJ1061" s="85"/>
      <c r="CK1061" s="85"/>
      <c r="CL1061" s="85"/>
      <c r="CM1061" s="85"/>
      <c r="CN1061" s="85"/>
      <c r="CO1061" s="85"/>
      <c r="CP1061" s="85"/>
      <c r="CQ1061" s="85"/>
      <c r="CR1061" s="85"/>
    </row>
    <row r="1062" spans="59:96">
      <c r="BG1062" s="85"/>
      <c r="BH1062" s="85"/>
      <c r="BI1062" s="85"/>
      <c r="BJ1062" s="85"/>
      <c r="BK1062" s="85"/>
      <c r="BL1062" s="85"/>
      <c r="BM1062" s="85"/>
      <c r="BN1062" s="85"/>
      <c r="BO1062" s="85"/>
      <c r="BP1062" s="85"/>
      <c r="BQ1062" s="85"/>
      <c r="BR1062" s="85"/>
      <c r="BS1062" s="85"/>
      <c r="BT1062" s="85"/>
      <c r="BU1062" s="85"/>
      <c r="BV1062" s="85"/>
      <c r="BW1062" s="85"/>
      <c r="BX1062" s="85"/>
      <c r="BY1062" s="85"/>
      <c r="BZ1062" s="85"/>
      <c r="CA1062" s="85"/>
      <c r="CB1062" s="85"/>
      <c r="CC1062" s="85"/>
      <c r="CD1062" s="85"/>
      <c r="CE1062" s="85"/>
      <c r="CF1062" s="85"/>
      <c r="CG1062" s="85"/>
      <c r="CH1062" s="85"/>
      <c r="CI1062" s="85"/>
      <c r="CJ1062" s="85"/>
      <c r="CK1062" s="85"/>
      <c r="CL1062" s="85"/>
      <c r="CM1062" s="85"/>
      <c r="CN1062" s="85"/>
      <c r="CO1062" s="85"/>
      <c r="CP1062" s="85"/>
      <c r="CQ1062" s="85"/>
      <c r="CR1062" s="85"/>
    </row>
    <row r="1063" spans="59:96">
      <c r="BG1063" s="85"/>
      <c r="BH1063" s="85"/>
      <c r="BI1063" s="85"/>
      <c r="BJ1063" s="85"/>
      <c r="BK1063" s="85"/>
      <c r="BL1063" s="85"/>
      <c r="BM1063" s="85"/>
      <c r="BN1063" s="85"/>
      <c r="BO1063" s="85"/>
      <c r="BP1063" s="85"/>
      <c r="BQ1063" s="85"/>
      <c r="BR1063" s="85"/>
      <c r="BS1063" s="85"/>
      <c r="BT1063" s="85"/>
      <c r="BU1063" s="85"/>
      <c r="BV1063" s="85"/>
      <c r="BW1063" s="85"/>
      <c r="BX1063" s="85"/>
      <c r="BY1063" s="85"/>
      <c r="BZ1063" s="85"/>
      <c r="CA1063" s="85"/>
      <c r="CB1063" s="85"/>
      <c r="CC1063" s="85"/>
      <c r="CD1063" s="85"/>
      <c r="CE1063" s="85"/>
      <c r="CF1063" s="85"/>
      <c r="CG1063" s="85"/>
      <c r="CH1063" s="85"/>
      <c r="CI1063" s="85"/>
      <c r="CJ1063" s="85"/>
      <c r="CK1063" s="85"/>
      <c r="CL1063" s="85"/>
      <c r="CM1063" s="85"/>
      <c r="CN1063" s="85"/>
      <c r="CO1063" s="85"/>
      <c r="CP1063" s="85"/>
      <c r="CQ1063" s="85"/>
      <c r="CR1063" s="85"/>
    </row>
    <row r="1064" spans="59:96">
      <c r="BG1064" s="85"/>
      <c r="BH1064" s="85"/>
      <c r="BI1064" s="85"/>
      <c r="BJ1064" s="85"/>
      <c r="BK1064" s="85"/>
      <c r="BL1064" s="85"/>
      <c r="BM1064" s="85"/>
      <c r="BN1064" s="85"/>
      <c r="BO1064" s="85"/>
      <c r="BP1064" s="85"/>
      <c r="BQ1064" s="85"/>
      <c r="BR1064" s="85"/>
      <c r="BS1064" s="85"/>
      <c r="BT1064" s="85"/>
      <c r="BU1064" s="85"/>
      <c r="BV1064" s="85"/>
      <c r="BW1064" s="85"/>
      <c r="BX1064" s="85"/>
      <c r="BY1064" s="85"/>
      <c r="BZ1064" s="85"/>
      <c r="CA1064" s="85"/>
      <c r="CB1064" s="85"/>
      <c r="CC1064" s="85"/>
      <c r="CD1064" s="85"/>
      <c r="CE1064" s="85"/>
      <c r="CF1064" s="85"/>
      <c r="CG1064" s="85"/>
      <c r="CH1064" s="85"/>
      <c r="CI1064" s="85"/>
      <c r="CJ1064" s="85"/>
      <c r="CK1064" s="85"/>
      <c r="CL1064" s="85"/>
      <c r="CM1064" s="85"/>
      <c r="CN1064" s="85"/>
      <c r="CO1064" s="85"/>
      <c r="CP1064" s="85"/>
      <c r="CQ1064" s="85"/>
      <c r="CR1064" s="85"/>
    </row>
    <row r="1065" spans="59:96">
      <c r="BG1065" s="85"/>
      <c r="BH1065" s="85"/>
      <c r="BI1065" s="85"/>
      <c r="BJ1065" s="85"/>
      <c r="BK1065" s="85"/>
      <c r="BL1065" s="85"/>
      <c r="BM1065" s="85"/>
      <c r="BN1065" s="85"/>
      <c r="BO1065" s="85"/>
      <c r="BP1065" s="85"/>
      <c r="BQ1065" s="85"/>
      <c r="BR1065" s="85"/>
      <c r="BS1065" s="85"/>
      <c r="BT1065" s="85"/>
      <c r="BU1065" s="85"/>
      <c r="BV1065" s="85"/>
      <c r="BW1065" s="85"/>
      <c r="BX1065" s="85"/>
      <c r="BY1065" s="85"/>
      <c r="BZ1065" s="85"/>
      <c r="CA1065" s="85"/>
      <c r="CB1065" s="85"/>
      <c r="CC1065" s="85"/>
      <c r="CD1065" s="85"/>
      <c r="CE1065" s="85"/>
      <c r="CF1065" s="85"/>
      <c r="CG1065" s="85"/>
      <c r="CH1065" s="85"/>
      <c r="CI1065" s="85"/>
      <c r="CJ1065" s="85"/>
      <c r="CK1065" s="85"/>
      <c r="CL1065" s="85"/>
      <c r="CM1065" s="85"/>
      <c r="CN1065" s="85"/>
      <c r="CO1065" s="85"/>
      <c r="CP1065" s="85"/>
      <c r="CQ1065" s="85"/>
      <c r="CR1065" s="85"/>
    </row>
    <row r="1066" spans="59:96">
      <c r="BG1066" s="85"/>
      <c r="BH1066" s="85"/>
      <c r="BI1066" s="85"/>
      <c r="BJ1066" s="85"/>
      <c r="BK1066" s="85"/>
      <c r="BL1066" s="85"/>
      <c r="BM1066" s="85"/>
      <c r="BN1066" s="85"/>
      <c r="BO1066" s="85"/>
      <c r="BP1066" s="85"/>
      <c r="BQ1066" s="85"/>
      <c r="BR1066" s="85"/>
      <c r="BS1066" s="85"/>
      <c r="BT1066" s="85"/>
      <c r="BU1066" s="85"/>
      <c r="BV1066" s="85"/>
      <c r="BW1066" s="85"/>
      <c r="BX1066" s="85"/>
      <c r="BY1066" s="85"/>
      <c r="BZ1066" s="85"/>
      <c r="CA1066" s="85"/>
      <c r="CB1066" s="85"/>
      <c r="CC1066" s="85"/>
      <c r="CD1066" s="85"/>
      <c r="CE1066" s="85"/>
      <c r="CF1066" s="85"/>
      <c r="CG1066" s="85"/>
      <c r="CH1066" s="85"/>
      <c r="CI1066" s="85"/>
      <c r="CJ1066" s="85"/>
      <c r="CK1066" s="85"/>
      <c r="CL1066" s="85"/>
      <c r="CM1066" s="85"/>
      <c r="CN1066" s="85"/>
      <c r="CO1066" s="85"/>
      <c r="CP1066" s="85"/>
      <c r="CQ1066" s="85"/>
      <c r="CR1066" s="85"/>
    </row>
    <row r="1067" spans="59:96">
      <c r="BG1067" s="85"/>
      <c r="BH1067" s="85"/>
      <c r="BI1067" s="85"/>
      <c r="BJ1067" s="85"/>
      <c r="BK1067" s="85"/>
      <c r="BL1067" s="85"/>
      <c r="BM1067" s="85"/>
      <c r="BN1067" s="85"/>
      <c r="BO1067" s="85"/>
      <c r="BP1067" s="85"/>
      <c r="BQ1067" s="85"/>
      <c r="BR1067" s="85"/>
      <c r="BS1067" s="85"/>
      <c r="BT1067" s="85"/>
      <c r="BU1067" s="85"/>
      <c r="BV1067" s="85"/>
      <c r="BW1067" s="85"/>
      <c r="BX1067" s="85"/>
      <c r="BY1067" s="85"/>
      <c r="BZ1067" s="85"/>
      <c r="CA1067" s="85"/>
      <c r="CB1067" s="85"/>
      <c r="CC1067" s="85"/>
      <c r="CD1067" s="85"/>
      <c r="CE1067" s="85"/>
      <c r="CF1067" s="85"/>
      <c r="CG1067" s="85"/>
      <c r="CH1067" s="85"/>
      <c r="CI1067" s="85"/>
      <c r="CJ1067" s="85"/>
      <c r="CK1067" s="85"/>
      <c r="CL1067" s="85"/>
      <c r="CM1067" s="85"/>
      <c r="CN1067" s="85"/>
      <c r="CO1067" s="85"/>
      <c r="CP1067" s="85"/>
      <c r="CQ1067" s="85"/>
      <c r="CR1067" s="85"/>
    </row>
    <row r="1068" spans="59:96">
      <c r="BG1068" s="85"/>
      <c r="BH1068" s="85"/>
      <c r="BI1068" s="85"/>
      <c r="BJ1068" s="85"/>
      <c r="BK1068" s="85"/>
      <c r="BL1068" s="85"/>
      <c r="BM1068" s="85"/>
      <c r="BN1068" s="85"/>
      <c r="BO1068" s="85"/>
      <c r="BP1068" s="85"/>
      <c r="BQ1068" s="85"/>
      <c r="BR1068" s="85"/>
      <c r="BS1068" s="85"/>
      <c r="BT1068" s="85"/>
      <c r="BU1068" s="85"/>
      <c r="BV1068" s="85"/>
      <c r="BW1068" s="85"/>
      <c r="BX1068" s="85"/>
      <c r="BY1068" s="85"/>
      <c r="BZ1068" s="85"/>
      <c r="CA1068" s="85"/>
      <c r="CB1068" s="85"/>
      <c r="CC1068" s="85"/>
      <c r="CD1068" s="85"/>
      <c r="CE1068" s="85"/>
      <c r="CF1068" s="85"/>
      <c r="CG1068" s="85"/>
      <c r="CH1068" s="85"/>
      <c r="CI1068" s="85"/>
      <c r="CJ1068" s="85"/>
      <c r="CK1068" s="85"/>
      <c r="CL1068" s="85"/>
      <c r="CM1068" s="85"/>
      <c r="CN1068" s="85"/>
      <c r="CO1068" s="85"/>
      <c r="CP1068" s="85"/>
      <c r="CQ1068" s="85"/>
      <c r="CR1068" s="85"/>
    </row>
    <row r="1069" spans="59:96">
      <c r="BG1069" s="85"/>
      <c r="BH1069" s="85"/>
      <c r="BI1069" s="85"/>
      <c r="BJ1069" s="85"/>
      <c r="BK1069" s="85"/>
      <c r="BL1069" s="85"/>
      <c r="BM1069" s="85"/>
      <c r="BN1069" s="85"/>
      <c r="BO1069" s="85"/>
      <c r="BP1069" s="85"/>
      <c r="BQ1069" s="85"/>
      <c r="BR1069" s="85"/>
      <c r="BS1069" s="85"/>
      <c r="BT1069" s="85"/>
      <c r="BU1069" s="85"/>
      <c r="BV1069" s="85"/>
      <c r="BW1069" s="85"/>
      <c r="BX1069" s="85"/>
      <c r="BY1069" s="85"/>
      <c r="BZ1069" s="85"/>
      <c r="CA1069" s="85"/>
      <c r="CB1069" s="85"/>
      <c r="CC1069" s="85"/>
      <c r="CD1069" s="85"/>
      <c r="CE1069" s="85"/>
      <c r="CF1069" s="85"/>
      <c r="CG1069" s="85"/>
      <c r="CH1069" s="85"/>
      <c r="CI1069" s="85"/>
      <c r="CJ1069" s="85"/>
      <c r="CK1069" s="85"/>
      <c r="CL1069" s="85"/>
      <c r="CM1069" s="85"/>
      <c r="CN1069" s="85"/>
      <c r="CO1069" s="85"/>
      <c r="CP1069" s="85"/>
      <c r="CQ1069" s="85"/>
      <c r="CR1069" s="85"/>
    </row>
    <row r="1070" spans="59:96">
      <c r="BG1070" s="85"/>
      <c r="BH1070" s="85"/>
      <c r="BI1070" s="85"/>
      <c r="BJ1070" s="85"/>
      <c r="BK1070" s="85"/>
      <c r="BL1070" s="85"/>
      <c r="BM1070" s="85"/>
      <c r="BN1070" s="85"/>
      <c r="BO1070" s="85"/>
      <c r="BP1070" s="85"/>
      <c r="BQ1070" s="85"/>
      <c r="BR1070" s="85"/>
      <c r="BS1070" s="85"/>
      <c r="BT1070" s="85"/>
      <c r="BU1070" s="85"/>
      <c r="BV1070" s="85"/>
      <c r="BW1070" s="85"/>
      <c r="BX1070" s="85"/>
      <c r="BY1070" s="85"/>
      <c r="BZ1070" s="85"/>
      <c r="CA1070" s="85"/>
      <c r="CB1070" s="85"/>
      <c r="CC1070" s="85"/>
      <c r="CD1070" s="85"/>
      <c r="CE1070" s="85"/>
      <c r="CF1070" s="85"/>
      <c r="CG1070" s="85"/>
      <c r="CH1070" s="85"/>
      <c r="CI1070" s="85"/>
      <c r="CJ1070" s="85"/>
      <c r="CK1070" s="85"/>
      <c r="CL1070" s="85"/>
      <c r="CM1070" s="85"/>
      <c r="CN1070" s="85"/>
      <c r="CO1070" s="85"/>
      <c r="CP1070" s="85"/>
      <c r="CQ1070" s="85"/>
      <c r="CR1070" s="85"/>
    </row>
    <row r="1071" spans="59:96">
      <c r="BG1071" s="85"/>
      <c r="BH1071" s="85"/>
      <c r="BI1071" s="85"/>
      <c r="BJ1071" s="85"/>
      <c r="BK1071" s="85"/>
      <c r="BL1071" s="85"/>
      <c r="BM1071" s="85"/>
      <c r="BN1071" s="85"/>
      <c r="BO1071" s="85"/>
      <c r="BP1071" s="85"/>
      <c r="BQ1071" s="85"/>
      <c r="BR1071" s="85"/>
      <c r="BS1071" s="85"/>
      <c r="BT1071" s="85"/>
      <c r="BU1071" s="85"/>
      <c r="BV1071" s="85"/>
      <c r="BW1071" s="85"/>
      <c r="BX1071" s="85"/>
      <c r="BY1071" s="85"/>
      <c r="BZ1071" s="85"/>
      <c r="CA1071" s="85"/>
      <c r="CB1071" s="85"/>
      <c r="CC1071" s="85"/>
      <c r="CD1071" s="85"/>
      <c r="CE1071" s="85"/>
      <c r="CF1071" s="85"/>
      <c r="CG1071" s="85"/>
      <c r="CH1071" s="85"/>
      <c r="CI1071" s="85"/>
      <c r="CJ1071" s="85"/>
      <c r="CK1071" s="85"/>
      <c r="CL1071" s="85"/>
      <c r="CM1071" s="85"/>
      <c r="CN1071" s="85"/>
      <c r="CO1071" s="85"/>
      <c r="CP1071" s="85"/>
      <c r="CQ1071" s="85"/>
      <c r="CR1071" s="85"/>
    </row>
    <row r="1072" spans="59:96">
      <c r="BG1072" s="85"/>
      <c r="BH1072" s="85"/>
      <c r="BI1072" s="85"/>
      <c r="BJ1072" s="85"/>
      <c r="BK1072" s="85"/>
      <c r="BL1072" s="85"/>
      <c r="BM1072" s="85"/>
      <c r="BN1072" s="85"/>
      <c r="BO1072" s="85"/>
      <c r="BP1072" s="85"/>
      <c r="BQ1072" s="85"/>
      <c r="BR1072" s="85"/>
      <c r="BS1072" s="85"/>
      <c r="BT1072" s="85"/>
      <c r="BU1072" s="85"/>
      <c r="BV1072" s="85"/>
      <c r="BW1072" s="85"/>
      <c r="BX1072" s="85"/>
      <c r="BY1072" s="85"/>
      <c r="BZ1072" s="85"/>
      <c r="CA1072" s="85"/>
      <c r="CB1072" s="85"/>
      <c r="CC1072" s="85"/>
      <c r="CD1072" s="85"/>
      <c r="CE1072" s="85"/>
      <c r="CF1072" s="85"/>
      <c r="CG1072" s="85"/>
      <c r="CH1072" s="85"/>
      <c r="CI1072" s="85"/>
      <c r="CJ1072" s="85"/>
      <c r="CK1072" s="85"/>
      <c r="CL1072" s="85"/>
      <c r="CM1072" s="85"/>
      <c r="CN1072" s="85"/>
      <c r="CO1072" s="85"/>
      <c r="CP1072" s="85"/>
      <c r="CQ1072" s="85"/>
      <c r="CR1072" s="85"/>
    </row>
    <row r="1073" spans="59:96">
      <c r="BG1073" s="85"/>
      <c r="BH1073" s="85"/>
      <c r="BI1073" s="85"/>
      <c r="BJ1073" s="85"/>
      <c r="BK1073" s="85"/>
      <c r="BL1073" s="85"/>
      <c r="BM1073" s="85"/>
      <c r="BN1073" s="85"/>
      <c r="BO1073" s="85"/>
      <c r="BP1073" s="85"/>
      <c r="BQ1073" s="85"/>
      <c r="BR1073" s="85"/>
      <c r="BS1073" s="85"/>
      <c r="BT1073" s="85"/>
      <c r="BU1073" s="85"/>
      <c r="BV1073" s="85"/>
      <c r="BW1073" s="85"/>
      <c r="BX1073" s="85"/>
      <c r="BY1073" s="85"/>
      <c r="BZ1073" s="85"/>
      <c r="CA1073" s="85"/>
      <c r="CB1073" s="85"/>
      <c r="CC1073" s="85"/>
      <c r="CD1073" s="85"/>
      <c r="CE1073" s="85"/>
      <c r="CF1073" s="85"/>
      <c r="CG1073" s="85"/>
      <c r="CH1073" s="85"/>
      <c r="CI1073" s="85"/>
      <c r="CJ1073" s="85"/>
      <c r="CK1073" s="85"/>
      <c r="CL1073" s="85"/>
      <c r="CM1073" s="85"/>
      <c r="CN1073" s="85"/>
      <c r="CO1073" s="85"/>
      <c r="CP1073" s="85"/>
      <c r="CQ1073" s="85"/>
      <c r="CR1073" s="85"/>
    </row>
    <row r="1074" spans="59:96">
      <c r="BG1074" s="85"/>
      <c r="BH1074" s="85"/>
      <c r="BI1074" s="85"/>
      <c r="BJ1074" s="85"/>
      <c r="BK1074" s="85"/>
      <c r="BL1074" s="85"/>
      <c r="BM1074" s="85"/>
      <c r="BN1074" s="85"/>
      <c r="BO1074" s="85"/>
      <c r="BP1074" s="85"/>
      <c r="BQ1074" s="85"/>
      <c r="BR1074" s="85"/>
      <c r="BS1074" s="85"/>
      <c r="BT1074" s="85"/>
      <c r="BU1074" s="85"/>
      <c r="BV1074" s="85"/>
      <c r="BW1074" s="85"/>
      <c r="BX1074" s="85"/>
      <c r="BY1074" s="85"/>
      <c r="BZ1074" s="85"/>
      <c r="CA1074" s="85"/>
      <c r="CB1074" s="85"/>
      <c r="CC1074" s="85"/>
      <c r="CD1074" s="85"/>
      <c r="CE1074" s="85"/>
      <c r="CF1074" s="85"/>
      <c r="CG1074" s="85"/>
      <c r="CH1074" s="85"/>
      <c r="CI1074" s="85"/>
      <c r="CJ1074" s="85"/>
      <c r="CK1074" s="85"/>
      <c r="CL1074" s="85"/>
      <c r="CM1074" s="85"/>
      <c r="CN1074" s="85"/>
      <c r="CO1074" s="85"/>
      <c r="CP1074" s="85"/>
      <c r="CQ1074" s="85"/>
      <c r="CR1074" s="85"/>
    </row>
    <row r="1075" spans="59:96">
      <c r="BG1075" s="85"/>
      <c r="BH1075" s="85"/>
      <c r="BI1075" s="85"/>
      <c r="BJ1075" s="85"/>
      <c r="BK1075" s="85"/>
      <c r="BL1075" s="85"/>
      <c r="BM1075" s="85"/>
      <c r="BN1075" s="85"/>
      <c r="BO1075" s="85"/>
      <c r="BP1075" s="85"/>
      <c r="BQ1075" s="85"/>
      <c r="BR1075" s="85"/>
      <c r="BS1075" s="85"/>
      <c r="BT1075" s="85"/>
      <c r="BU1075" s="85"/>
      <c r="BV1075" s="85"/>
      <c r="BW1075" s="85"/>
      <c r="BX1075" s="85"/>
      <c r="BY1075" s="85"/>
      <c r="BZ1075" s="85"/>
      <c r="CA1075" s="85"/>
      <c r="CB1075" s="85"/>
      <c r="CC1075" s="85"/>
      <c r="CD1075" s="85"/>
      <c r="CE1075" s="85"/>
      <c r="CF1075" s="85"/>
      <c r="CG1075" s="85"/>
      <c r="CH1075" s="85"/>
      <c r="CI1075" s="85"/>
      <c r="CJ1075" s="85"/>
      <c r="CK1075" s="85"/>
      <c r="CL1075" s="85"/>
      <c r="CM1075" s="85"/>
      <c r="CN1075" s="85"/>
      <c r="CO1075" s="85"/>
      <c r="CP1075" s="85"/>
      <c r="CQ1075" s="85"/>
      <c r="CR1075" s="85"/>
    </row>
    <row r="1076" spans="59:96">
      <c r="BG1076" s="85"/>
      <c r="BH1076" s="85"/>
      <c r="BI1076" s="85"/>
      <c r="BJ1076" s="85"/>
      <c r="BK1076" s="85"/>
      <c r="BL1076" s="85"/>
      <c r="BM1076" s="85"/>
      <c r="BN1076" s="85"/>
      <c r="BO1076" s="85"/>
      <c r="BP1076" s="85"/>
      <c r="BQ1076" s="85"/>
      <c r="BR1076" s="85"/>
      <c r="BS1076" s="85"/>
      <c r="BT1076" s="85"/>
      <c r="BU1076" s="85"/>
      <c r="BV1076" s="85"/>
      <c r="BW1076" s="85"/>
      <c r="BX1076" s="85"/>
      <c r="BY1076" s="85"/>
      <c r="BZ1076" s="85"/>
      <c r="CA1076" s="85"/>
      <c r="CB1076" s="85"/>
      <c r="CC1076" s="85"/>
      <c r="CD1076" s="85"/>
      <c r="CE1076" s="85"/>
      <c r="CF1076" s="85"/>
      <c r="CG1076" s="85"/>
      <c r="CH1076" s="85"/>
      <c r="CI1076" s="85"/>
      <c r="CJ1076" s="85"/>
      <c r="CK1076" s="85"/>
      <c r="CL1076" s="85"/>
      <c r="CM1076" s="85"/>
      <c r="CN1076" s="85"/>
      <c r="CO1076" s="85"/>
      <c r="CP1076" s="85"/>
      <c r="CQ1076" s="85"/>
      <c r="CR1076" s="85"/>
    </row>
    <row r="1077" spans="59:96">
      <c r="BG1077" s="85"/>
      <c r="BH1077" s="85"/>
      <c r="BI1077" s="85"/>
      <c r="BJ1077" s="85"/>
      <c r="BK1077" s="85"/>
      <c r="BL1077" s="85"/>
      <c r="BM1077" s="85"/>
      <c r="BN1077" s="85"/>
      <c r="BO1077" s="85"/>
      <c r="BP1077" s="85"/>
      <c r="BQ1077" s="85"/>
      <c r="BR1077" s="85"/>
      <c r="BS1077" s="85"/>
      <c r="BT1077" s="85"/>
      <c r="BU1077" s="85"/>
      <c r="BV1077" s="85"/>
      <c r="BW1077" s="85"/>
      <c r="BX1077" s="85"/>
      <c r="BY1077" s="85"/>
      <c r="BZ1077" s="85"/>
      <c r="CA1077" s="85"/>
      <c r="CB1077" s="85"/>
      <c r="CC1077" s="85"/>
      <c r="CD1077" s="85"/>
      <c r="CE1077" s="85"/>
      <c r="CF1077" s="85"/>
      <c r="CG1077" s="85"/>
      <c r="CH1077" s="85"/>
      <c r="CI1077" s="85"/>
      <c r="CJ1077" s="85"/>
      <c r="CK1077" s="85"/>
      <c r="CL1077" s="85"/>
      <c r="CM1077" s="85"/>
      <c r="CN1077" s="85"/>
      <c r="CO1077" s="85"/>
      <c r="CP1077" s="85"/>
      <c r="CQ1077" s="85"/>
      <c r="CR1077" s="85"/>
    </row>
    <row r="1078" spans="59:96">
      <c r="BG1078" s="85"/>
      <c r="BH1078" s="85"/>
      <c r="BI1078" s="85"/>
      <c r="BJ1078" s="85"/>
      <c r="BK1078" s="85"/>
      <c r="BL1078" s="85"/>
      <c r="BM1078" s="85"/>
      <c r="BN1078" s="85"/>
      <c r="BO1078" s="85"/>
      <c r="BP1078" s="85"/>
      <c r="BQ1078" s="85"/>
      <c r="BR1078" s="85"/>
      <c r="BS1078" s="85"/>
      <c r="BT1078" s="85"/>
      <c r="BU1078" s="85"/>
      <c r="BV1078" s="85"/>
      <c r="BW1078" s="85"/>
      <c r="BX1078" s="85"/>
      <c r="BY1078" s="85"/>
      <c r="BZ1078" s="85"/>
      <c r="CA1078" s="85"/>
      <c r="CB1078" s="85"/>
      <c r="CC1078" s="85"/>
      <c r="CD1078" s="85"/>
      <c r="CE1078" s="85"/>
      <c r="CF1078" s="85"/>
      <c r="CG1078" s="85"/>
      <c r="CH1078" s="85"/>
      <c r="CI1078" s="85"/>
      <c r="CJ1078" s="85"/>
      <c r="CK1078" s="85"/>
      <c r="CL1078" s="85"/>
      <c r="CM1078" s="85"/>
      <c r="CN1078" s="85"/>
      <c r="CO1078" s="85"/>
      <c r="CP1078" s="85"/>
      <c r="CQ1078" s="85"/>
      <c r="CR1078" s="85"/>
    </row>
    <row r="1079" spans="59:96">
      <c r="BG1079" s="85"/>
      <c r="BH1079" s="85"/>
      <c r="BI1079" s="85"/>
      <c r="BJ1079" s="85"/>
      <c r="BK1079" s="85"/>
      <c r="BL1079" s="85"/>
      <c r="BM1079" s="85"/>
      <c r="BN1079" s="85"/>
      <c r="BO1079" s="85"/>
      <c r="BP1079" s="85"/>
      <c r="BQ1079" s="85"/>
      <c r="BR1079" s="85"/>
      <c r="BS1079" s="85"/>
      <c r="BT1079" s="85"/>
      <c r="BU1079" s="85"/>
      <c r="BV1079" s="85"/>
      <c r="BW1079" s="85"/>
      <c r="BX1079" s="85"/>
      <c r="BY1079" s="85"/>
      <c r="BZ1079" s="85"/>
      <c r="CA1079" s="85"/>
      <c r="CB1079" s="85"/>
      <c r="CC1079" s="85"/>
      <c r="CD1079" s="85"/>
      <c r="CE1079" s="85"/>
      <c r="CF1079" s="85"/>
      <c r="CG1079" s="85"/>
      <c r="CH1079" s="85"/>
      <c r="CI1079" s="85"/>
      <c r="CJ1079" s="85"/>
      <c r="CK1079" s="85"/>
      <c r="CL1079" s="85"/>
      <c r="CM1079" s="85"/>
      <c r="CN1079" s="85"/>
      <c r="CO1079" s="85"/>
      <c r="CP1079" s="85"/>
      <c r="CQ1079" s="85"/>
      <c r="CR1079" s="85"/>
    </row>
    <row r="1080" spans="59:96">
      <c r="BG1080" s="85"/>
      <c r="BH1080" s="85"/>
      <c r="BI1080" s="85"/>
      <c r="BJ1080" s="85"/>
      <c r="BK1080" s="85"/>
      <c r="BL1080" s="85"/>
      <c r="BM1080" s="85"/>
      <c r="BN1080" s="85"/>
      <c r="BO1080" s="85"/>
      <c r="BP1080" s="85"/>
      <c r="BQ1080" s="85"/>
      <c r="BR1080" s="85"/>
      <c r="BS1080" s="85"/>
      <c r="BT1080" s="85"/>
      <c r="BU1080" s="85"/>
      <c r="BV1080" s="85"/>
      <c r="BW1080" s="85"/>
      <c r="BX1080" s="85"/>
      <c r="BY1080" s="85"/>
      <c r="BZ1080" s="85"/>
      <c r="CA1080" s="85"/>
      <c r="CB1080" s="85"/>
      <c r="CC1080" s="85"/>
      <c r="CD1080" s="85"/>
      <c r="CE1080" s="85"/>
      <c r="CF1080" s="85"/>
      <c r="CG1080" s="85"/>
      <c r="CH1080" s="85"/>
      <c r="CI1080" s="85"/>
      <c r="CJ1080" s="85"/>
      <c r="CK1080" s="85"/>
      <c r="CL1080" s="85"/>
      <c r="CM1080" s="85"/>
      <c r="CN1080" s="85"/>
      <c r="CO1080" s="85"/>
      <c r="CP1080" s="85"/>
      <c r="CQ1080" s="85"/>
      <c r="CR1080" s="85"/>
    </row>
    <row r="1081" spans="59:96">
      <c r="BG1081" s="85"/>
      <c r="BH1081" s="85"/>
      <c r="BI1081" s="85"/>
      <c r="BJ1081" s="85"/>
      <c r="BK1081" s="85"/>
      <c r="BL1081" s="85"/>
      <c r="BM1081" s="85"/>
      <c r="BN1081" s="85"/>
      <c r="BO1081" s="85"/>
      <c r="BP1081" s="85"/>
      <c r="BQ1081" s="85"/>
      <c r="BR1081" s="85"/>
      <c r="BS1081" s="85"/>
      <c r="BT1081" s="85"/>
      <c r="BU1081" s="85"/>
      <c r="BV1081" s="85"/>
      <c r="BW1081" s="85"/>
      <c r="BX1081" s="85"/>
      <c r="BY1081" s="85"/>
      <c r="BZ1081" s="85"/>
      <c r="CA1081" s="85"/>
      <c r="CB1081" s="85"/>
      <c r="CC1081" s="85"/>
      <c r="CD1081" s="85"/>
      <c r="CE1081" s="85"/>
      <c r="CF1081" s="85"/>
      <c r="CG1081" s="85"/>
      <c r="CH1081" s="85"/>
      <c r="CI1081" s="85"/>
      <c r="CJ1081" s="85"/>
      <c r="CK1081" s="85"/>
      <c r="CL1081" s="85"/>
      <c r="CM1081" s="85"/>
      <c r="CN1081" s="85"/>
      <c r="CO1081" s="85"/>
      <c r="CP1081" s="85"/>
      <c r="CQ1081" s="85"/>
      <c r="CR1081" s="85"/>
    </row>
    <row r="1082" spans="59:96">
      <c r="BG1082" s="85"/>
      <c r="BH1082" s="85"/>
      <c r="BI1082" s="85"/>
      <c r="BJ1082" s="85"/>
      <c r="BK1082" s="85"/>
      <c r="BL1082" s="85"/>
      <c r="BM1082" s="85"/>
      <c r="BN1082" s="85"/>
      <c r="BO1082" s="85"/>
      <c r="BP1082" s="85"/>
      <c r="BQ1082" s="85"/>
      <c r="BR1082" s="85"/>
      <c r="BS1082" s="85"/>
      <c r="BT1082" s="85"/>
      <c r="BU1082" s="85"/>
      <c r="BV1082" s="85"/>
      <c r="BW1082" s="85"/>
      <c r="BX1082" s="85"/>
      <c r="BY1082" s="85"/>
      <c r="BZ1082" s="85"/>
      <c r="CA1082" s="85"/>
      <c r="CB1082" s="85"/>
      <c r="CC1082" s="85"/>
      <c r="CD1082" s="85"/>
      <c r="CE1082" s="85"/>
      <c r="CF1082" s="85"/>
      <c r="CG1082" s="85"/>
      <c r="CH1082" s="85"/>
      <c r="CI1082" s="85"/>
      <c r="CJ1082" s="85"/>
      <c r="CK1082" s="85"/>
      <c r="CL1082" s="85"/>
      <c r="CM1082" s="85"/>
      <c r="CN1082" s="85"/>
      <c r="CO1082" s="85"/>
      <c r="CP1082" s="85"/>
      <c r="CQ1082" s="85"/>
      <c r="CR1082" s="85"/>
    </row>
    <row r="1083" spans="59:96">
      <c r="BG1083" s="85"/>
      <c r="BH1083" s="85"/>
      <c r="BI1083" s="85"/>
      <c r="BJ1083" s="85"/>
      <c r="BK1083" s="85"/>
      <c r="BL1083" s="85"/>
      <c r="BM1083" s="85"/>
      <c r="BN1083" s="85"/>
      <c r="BO1083" s="85"/>
      <c r="BP1083" s="85"/>
      <c r="BQ1083" s="85"/>
      <c r="BR1083" s="85"/>
      <c r="BS1083" s="85"/>
      <c r="BT1083" s="85"/>
      <c r="BU1083" s="85"/>
      <c r="BV1083" s="85"/>
      <c r="BW1083" s="85"/>
      <c r="BX1083" s="85"/>
      <c r="BY1083" s="85"/>
      <c r="BZ1083" s="85"/>
      <c r="CA1083" s="85"/>
      <c r="CB1083" s="85"/>
      <c r="CC1083" s="85"/>
      <c r="CD1083" s="85"/>
      <c r="CE1083" s="85"/>
      <c r="CF1083" s="85"/>
      <c r="CG1083" s="85"/>
      <c r="CH1083" s="85"/>
      <c r="CI1083" s="85"/>
      <c r="CJ1083" s="85"/>
      <c r="CK1083" s="85"/>
      <c r="CL1083" s="85"/>
      <c r="CM1083" s="85"/>
      <c r="CN1083" s="85"/>
      <c r="CO1083" s="85"/>
      <c r="CP1083" s="85"/>
      <c r="CQ1083" s="85"/>
      <c r="CR1083" s="85"/>
    </row>
    <row r="1084" spans="59:96">
      <c r="BG1084" s="85"/>
      <c r="BH1084" s="85"/>
      <c r="BI1084" s="85"/>
      <c r="BJ1084" s="85"/>
      <c r="BK1084" s="85"/>
      <c r="BL1084" s="85"/>
      <c r="BM1084" s="85"/>
      <c r="BN1084" s="85"/>
      <c r="BO1084" s="85"/>
      <c r="BP1084" s="85"/>
      <c r="BQ1084" s="85"/>
      <c r="BR1084" s="85"/>
      <c r="BS1084" s="85"/>
      <c r="BT1084" s="85"/>
      <c r="BU1084" s="85"/>
      <c r="BV1084" s="85"/>
      <c r="BW1084" s="85"/>
      <c r="BX1084" s="85"/>
      <c r="BY1084" s="85"/>
      <c r="BZ1084" s="85"/>
      <c r="CA1084" s="85"/>
      <c r="CB1084" s="85"/>
      <c r="CC1084" s="85"/>
      <c r="CD1084" s="85"/>
      <c r="CE1084" s="85"/>
      <c r="CF1084" s="85"/>
      <c r="CG1084" s="85"/>
      <c r="CH1084" s="85"/>
      <c r="CI1084" s="85"/>
      <c r="CJ1084" s="85"/>
      <c r="CK1084" s="85"/>
      <c r="CL1084" s="85"/>
      <c r="CM1084" s="85"/>
      <c r="CN1084" s="85"/>
      <c r="CO1084" s="85"/>
      <c r="CP1084" s="85"/>
      <c r="CQ1084" s="85"/>
      <c r="CR1084" s="85"/>
    </row>
    <row r="1085" spans="59:96">
      <c r="BG1085" s="85"/>
      <c r="BH1085" s="85"/>
      <c r="BI1085" s="85"/>
      <c r="BJ1085" s="85"/>
      <c r="BK1085" s="85"/>
      <c r="BL1085" s="85"/>
      <c r="BM1085" s="85"/>
      <c r="BN1085" s="85"/>
      <c r="BO1085" s="85"/>
      <c r="BP1085" s="85"/>
      <c r="BQ1085" s="85"/>
      <c r="BR1085" s="85"/>
      <c r="BS1085" s="85"/>
      <c r="BT1085" s="85"/>
      <c r="BU1085" s="85"/>
      <c r="BV1085" s="85"/>
      <c r="BW1085" s="85"/>
      <c r="BX1085" s="85"/>
      <c r="BY1085" s="85"/>
      <c r="BZ1085" s="85"/>
      <c r="CA1085" s="85"/>
      <c r="CB1085" s="85"/>
      <c r="CC1085" s="85"/>
      <c r="CD1085" s="85"/>
      <c r="CE1085" s="85"/>
      <c r="CF1085" s="85"/>
      <c r="CG1085" s="85"/>
      <c r="CH1085" s="85"/>
      <c r="CI1085" s="85"/>
      <c r="CJ1085" s="85"/>
      <c r="CK1085" s="85"/>
      <c r="CL1085" s="85"/>
      <c r="CM1085" s="85"/>
      <c r="CN1085" s="85"/>
      <c r="CO1085" s="85"/>
      <c r="CP1085" s="85"/>
      <c r="CQ1085" s="85"/>
      <c r="CR1085" s="85"/>
    </row>
    <row r="1086" spans="59:96">
      <c r="BG1086" s="85"/>
      <c r="BH1086" s="85"/>
      <c r="BI1086" s="85"/>
      <c r="BJ1086" s="85"/>
      <c r="BK1086" s="85"/>
      <c r="BL1086" s="85"/>
      <c r="BM1086" s="85"/>
      <c r="BN1086" s="85"/>
      <c r="BO1086" s="85"/>
      <c r="BP1086" s="85"/>
      <c r="BQ1086" s="85"/>
      <c r="BR1086" s="85"/>
      <c r="BS1086" s="85"/>
      <c r="BT1086" s="85"/>
      <c r="BU1086" s="85"/>
      <c r="BV1086" s="85"/>
      <c r="BW1086" s="85"/>
      <c r="BX1086" s="85"/>
      <c r="BY1086" s="85"/>
      <c r="BZ1086" s="85"/>
      <c r="CA1086" s="85"/>
      <c r="CB1086" s="85"/>
      <c r="CC1086" s="85"/>
      <c r="CD1086" s="85"/>
      <c r="CE1086" s="85"/>
      <c r="CF1086" s="85"/>
      <c r="CG1086" s="85"/>
      <c r="CH1086" s="85"/>
      <c r="CI1086" s="85"/>
      <c r="CJ1086" s="85"/>
      <c r="CK1086" s="85"/>
      <c r="CL1086" s="85"/>
      <c r="CM1086" s="85"/>
      <c r="CN1086" s="85"/>
      <c r="CO1086" s="85"/>
      <c r="CP1086" s="85"/>
      <c r="CQ1086" s="85"/>
      <c r="CR1086" s="85"/>
    </row>
    <row r="1087" spans="59:96">
      <c r="BG1087" s="85"/>
      <c r="BH1087" s="85"/>
      <c r="BI1087" s="85"/>
      <c r="BJ1087" s="85"/>
      <c r="BK1087" s="85"/>
      <c r="BL1087" s="85"/>
      <c r="BM1087" s="85"/>
      <c r="BN1087" s="85"/>
      <c r="BO1087" s="85"/>
      <c r="BP1087" s="85"/>
      <c r="BQ1087" s="85"/>
      <c r="BR1087" s="85"/>
      <c r="BS1087" s="85"/>
      <c r="BT1087" s="85"/>
      <c r="BU1087" s="85"/>
      <c r="BV1087" s="85"/>
      <c r="BW1087" s="85"/>
      <c r="BX1087" s="85"/>
      <c r="BY1087" s="85"/>
      <c r="BZ1087" s="85"/>
      <c r="CA1087" s="85"/>
      <c r="CB1087" s="85"/>
      <c r="CC1087" s="85"/>
      <c r="CD1087" s="85"/>
      <c r="CE1087" s="85"/>
      <c r="CF1087" s="85"/>
      <c r="CG1087" s="85"/>
      <c r="CH1087" s="85"/>
      <c r="CI1087" s="85"/>
      <c r="CJ1087" s="85"/>
      <c r="CK1087" s="85"/>
      <c r="CL1087" s="85"/>
      <c r="CM1087" s="85"/>
      <c r="CN1087" s="85"/>
      <c r="CO1087" s="85"/>
      <c r="CP1087" s="85"/>
      <c r="CQ1087" s="85"/>
      <c r="CR1087" s="85"/>
    </row>
    <row r="1088" spans="59:96">
      <c r="BG1088" s="85"/>
      <c r="BH1088" s="85"/>
      <c r="BI1088" s="85"/>
      <c r="BJ1088" s="85"/>
      <c r="BK1088" s="85"/>
      <c r="BL1088" s="85"/>
      <c r="BM1088" s="85"/>
      <c r="BN1088" s="85"/>
      <c r="BO1088" s="85"/>
      <c r="BP1088" s="85"/>
      <c r="BQ1088" s="85"/>
      <c r="BR1088" s="85"/>
      <c r="BS1088" s="85"/>
      <c r="BT1088" s="85"/>
      <c r="BU1088" s="85"/>
      <c r="BV1088" s="85"/>
      <c r="BW1088" s="85"/>
      <c r="BX1088" s="85"/>
      <c r="BY1088" s="85"/>
      <c r="BZ1088" s="85"/>
      <c r="CA1088" s="85"/>
      <c r="CB1088" s="85"/>
      <c r="CC1088" s="85"/>
      <c r="CD1088" s="85"/>
      <c r="CE1088" s="85"/>
      <c r="CF1088" s="85"/>
      <c r="CG1088" s="85"/>
      <c r="CH1088" s="85"/>
      <c r="CI1088" s="85"/>
      <c r="CJ1088" s="85"/>
      <c r="CK1088" s="85"/>
      <c r="CL1088" s="85"/>
      <c r="CM1088" s="85"/>
      <c r="CN1088" s="85"/>
      <c r="CO1088" s="85"/>
      <c r="CP1088" s="85"/>
      <c r="CQ1088" s="85"/>
      <c r="CR1088" s="85"/>
    </row>
    <row r="1089" spans="59:96">
      <c r="BG1089" s="85"/>
      <c r="BH1089" s="85"/>
      <c r="BI1089" s="85"/>
      <c r="BJ1089" s="85"/>
      <c r="BK1089" s="85"/>
      <c r="BL1089" s="85"/>
      <c r="BM1089" s="85"/>
      <c r="BN1089" s="85"/>
      <c r="BO1089" s="85"/>
      <c r="BP1089" s="85"/>
      <c r="BQ1089" s="85"/>
      <c r="BR1089" s="85"/>
      <c r="BS1089" s="85"/>
      <c r="BT1089" s="85"/>
      <c r="BU1089" s="85"/>
      <c r="BV1089" s="85"/>
      <c r="BW1089" s="85"/>
      <c r="BX1089" s="85"/>
      <c r="BY1089" s="85"/>
      <c r="BZ1089" s="85"/>
      <c r="CA1089" s="85"/>
      <c r="CB1089" s="85"/>
      <c r="CC1089" s="85"/>
      <c r="CD1089" s="85"/>
      <c r="CE1089" s="85"/>
      <c r="CF1089" s="85"/>
      <c r="CG1089" s="85"/>
      <c r="CH1089" s="85"/>
      <c r="CI1089" s="85"/>
      <c r="CJ1089" s="85"/>
      <c r="CK1089" s="85"/>
      <c r="CL1089" s="85"/>
      <c r="CM1089" s="85"/>
      <c r="CN1089" s="85"/>
      <c r="CO1089" s="85"/>
      <c r="CP1089" s="85"/>
      <c r="CQ1089" s="85"/>
      <c r="CR1089" s="85"/>
    </row>
    <row r="1090" spans="59:96">
      <c r="BG1090" s="85"/>
      <c r="BH1090" s="85"/>
      <c r="BI1090" s="85"/>
      <c r="BJ1090" s="85"/>
      <c r="BK1090" s="85"/>
      <c r="BL1090" s="85"/>
      <c r="BM1090" s="85"/>
      <c r="BN1090" s="85"/>
      <c r="BO1090" s="85"/>
      <c r="BP1090" s="85"/>
      <c r="BQ1090" s="85"/>
      <c r="BR1090" s="85"/>
      <c r="BS1090" s="85"/>
      <c r="BT1090" s="85"/>
      <c r="BU1090" s="85"/>
      <c r="BV1090" s="85"/>
      <c r="BW1090" s="85"/>
      <c r="BX1090" s="85"/>
      <c r="BY1090" s="85"/>
      <c r="BZ1090" s="85"/>
      <c r="CA1090" s="85"/>
      <c r="CB1090" s="85"/>
      <c r="CC1090" s="85"/>
      <c r="CD1090" s="85"/>
      <c r="CE1090" s="85"/>
      <c r="CF1090" s="85"/>
      <c r="CG1090" s="85"/>
      <c r="CH1090" s="85"/>
      <c r="CI1090" s="85"/>
      <c r="CJ1090" s="85"/>
      <c r="CK1090" s="85"/>
      <c r="CL1090" s="85"/>
      <c r="CM1090" s="85"/>
      <c r="CN1090" s="85"/>
      <c r="CO1090" s="85"/>
      <c r="CP1090" s="85"/>
      <c r="CQ1090" s="85"/>
      <c r="CR1090" s="85"/>
    </row>
    <row r="1091" spans="59:96">
      <c r="BG1091" s="85"/>
      <c r="BH1091" s="85"/>
      <c r="BI1091" s="85"/>
      <c r="BJ1091" s="85"/>
      <c r="BK1091" s="85"/>
      <c r="BL1091" s="85"/>
      <c r="BM1091" s="85"/>
      <c r="BN1091" s="85"/>
      <c r="BO1091" s="85"/>
      <c r="BP1091" s="85"/>
      <c r="BQ1091" s="85"/>
      <c r="BR1091" s="85"/>
      <c r="BS1091" s="85"/>
      <c r="BT1091" s="85"/>
      <c r="BU1091" s="85"/>
      <c r="BV1091" s="85"/>
      <c r="BW1091" s="85"/>
      <c r="BX1091" s="85"/>
      <c r="BY1091" s="85"/>
      <c r="BZ1091" s="85"/>
      <c r="CA1091" s="85"/>
      <c r="CB1091" s="85"/>
      <c r="CC1091" s="85"/>
      <c r="CD1091" s="85"/>
      <c r="CE1091" s="85"/>
      <c r="CF1091" s="85"/>
      <c r="CG1091" s="85"/>
      <c r="CH1091" s="85"/>
      <c r="CI1091" s="85"/>
      <c r="CJ1091" s="85"/>
      <c r="CK1091" s="85"/>
      <c r="CL1091" s="85"/>
      <c r="CM1091" s="85"/>
      <c r="CN1091" s="85"/>
      <c r="CO1091" s="85"/>
      <c r="CP1091" s="85"/>
      <c r="CQ1091" s="85"/>
      <c r="CR1091" s="85"/>
    </row>
    <row r="1092" spans="59:96">
      <c r="BG1092" s="85"/>
      <c r="BH1092" s="85"/>
      <c r="BI1092" s="85"/>
      <c r="BJ1092" s="85"/>
      <c r="BK1092" s="85"/>
      <c r="BL1092" s="85"/>
      <c r="BM1092" s="85"/>
      <c r="BN1092" s="85"/>
      <c r="BO1092" s="85"/>
      <c r="BP1092" s="85"/>
      <c r="BQ1092" s="85"/>
      <c r="BR1092" s="85"/>
      <c r="BS1092" s="85"/>
      <c r="BT1092" s="85"/>
      <c r="BU1092" s="85"/>
      <c r="BV1092" s="85"/>
      <c r="BW1092" s="85"/>
      <c r="BX1092" s="85"/>
      <c r="BY1092" s="85"/>
      <c r="BZ1092" s="85"/>
      <c r="CA1092" s="85"/>
      <c r="CB1092" s="85"/>
      <c r="CC1092" s="85"/>
      <c r="CD1092" s="85"/>
      <c r="CE1092" s="85"/>
      <c r="CF1092" s="85"/>
      <c r="CG1092" s="85"/>
      <c r="CH1092" s="85"/>
      <c r="CI1092" s="85"/>
      <c r="CJ1092" s="85"/>
      <c r="CK1092" s="85"/>
      <c r="CL1092" s="85"/>
      <c r="CM1092" s="85"/>
      <c r="CN1092" s="85"/>
      <c r="CO1092" s="85"/>
      <c r="CP1092" s="85"/>
      <c r="CQ1092" s="85"/>
      <c r="CR1092" s="85"/>
    </row>
    <row r="1093" spans="59:96">
      <c r="BG1093" s="85"/>
      <c r="BH1093" s="85"/>
      <c r="BI1093" s="85"/>
      <c r="BJ1093" s="85"/>
      <c r="BK1093" s="85"/>
      <c r="BL1093" s="85"/>
      <c r="BM1093" s="85"/>
      <c r="BN1093" s="85"/>
      <c r="BO1093" s="85"/>
      <c r="BP1093" s="85"/>
      <c r="BQ1093" s="85"/>
      <c r="BR1093" s="85"/>
      <c r="BS1093" s="85"/>
      <c r="BT1093" s="85"/>
      <c r="BU1093" s="85"/>
      <c r="BV1093" s="85"/>
      <c r="BW1093" s="85"/>
      <c r="BX1093" s="85"/>
      <c r="BY1093" s="85"/>
      <c r="BZ1093" s="85"/>
      <c r="CA1093" s="85"/>
      <c r="CB1093" s="85"/>
      <c r="CC1093" s="85"/>
      <c r="CD1093" s="85"/>
      <c r="CE1093" s="85"/>
      <c r="CF1093" s="85"/>
      <c r="CG1093" s="85"/>
      <c r="CH1093" s="85"/>
      <c r="CI1093" s="85"/>
      <c r="CJ1093" s="85"/>
      <c r="CK1093" s="85"/>
      <c r="CL1093" s="85"/>
      <c r="CM1093" s="85"/>
      <c r="CN1093" s="85"/>
      <c r="CO1093" s="85"/>
      <c r="CP1093" s="85"/>
      <c r="CQ1093" s="85"/>
      <c r="CR1093" s="85"/>
    </row>
    <row r="1094" spans="59:96">
      <c r="BG1094" s="85"/>
      <c r="BH1094" s="85"/>
      <c r="BI1094" s="85"/>
      <c r="BJ1094" s="85"/>
      <c r="BK1094" s="85"/>
      <c r="BL1094" s="85"/>
      <c r="BM1094" s="85"/>
      <c r="BN1094" s="85"/>
      <c r="BO1094" s="85"/>
      <c r="BP1094" s="85"/>
      <c r="BQ1094" s="85"/>
      <c r="BR1094" s="85"/>
      <c r="BS1094" s="85"/>
      <c r="BT1094" s="85"/>
      <c r="BU1094" s="85"/>
      <c r="BV1094" s="85"/>
      <c r="BW1094" s="85"/>
      <c r="BX1094" s="85"/>
      <c r="BY1094" s="85"/>
      <c r="BZ1094" s="85"/>
      <c r="CA1094" s="85"/>
      <c r="CB1094" s="85"/>
      <c r="CC1094" s="85"/>
      <c r="CD1094" s="85"/>
      <c r="CE1094" s="85"/>
      <c r="CF1094" s="85"/>
      <c r="CG1094" s="85"/>
      <c r="CH1094" s="85"/>
      <c r="CI1094" s="85"/>
      <c r="CJ1094" s="85"/>
      <c r="CK1094" s="85"/>
      <c r="CL1094" s="85"/>
      <c r="CM1094" s="85"/>
      <c r="CN1094" s="85"/>
      <c r="CO1094" s="85"/>
      <c r="CP1094" s="85"/>
      <c r="CQ1094" s="85"/>
      <c r="CR1094" s="85"/>
    </row>
    <row r="1095" spans="59:96">
      <c r="BG1095" s="85"/>
      <c r="BH1095" s="85"/>
      <c r="BI1095" s="85"/>
      <c r="BJ1095" s="85"/>
      <c r="BK1095" s="85"/>
      <c r="BL1095" s="85"/>
      <c r="BM1095" s="85"/>
      <c r="BN1095" s="85"/>
      <c r="BO1095" s="85"/>
      <c r="BP1095" s="85"/>
      <c r="BQ1095" s="85"/>
      <c r="BR1095" s="85"/>
      <c r="BS1095" s="85"/>
      <c r="BT1095" s="85"/>
      <c r="BU1095" s="85"/>
      <c r="BV1095" s="85"/>
      <c r="BW1095" s="85"/>
      <c r="BX1095" s="85"/>
      <c r="BY1095" s="85"/>
      <c r="BZ1095" s="85"/>
      <c r="CA1095" s="85"/>
      <c r="CB1095" s="85"/>
      <c r="CC1095" s="85"/>
      <c r="CD1095" s="85"/>
      <c r="CE1095" s="85"/>
      <c r="CF1095" s="85"/>
      <c r="CG1095" s="85"/>
      <c r="CH1095" s="85"/>
      <c r="CI1095" s="85"/>
      <c r="CJ1095" s="85"/>
      <c r="CK1095" s="85"/>
      <c r="CL1095" s="85"/>
      <c r="CM1095" s="85"/>
      <c r="CN1095" s="85"/>
      <c r="CO1095" s="85"/>
      <c r="CP1095" s="85"/>
      <c r="CQ1095" s="85"/>
      <c r="CR1095" s="85"/>
    </row>
    <row r="1096" spans="59:96">
      <c r="BG1096" s="85"/>
      <c r="BH1096" s="85"/>
      <c r="BI1096" s="85"/>
      <c r="BJ1096" s="85"/>
      <c r="BK1096" s="85"/>
      <c r="BL1096" s="85"/>
      <c r="BM1096" s="85"/>
      <c r="BN1096" s="85"/>
      <c r="BO1096" s="85"/>
      <c r="BP1096" s="85"/>
      <c r="BQ1096" s="85"/>
      <c r="BR1096" s="85"/>
      <c r="BS1096" s="85"/>
      <c r="BT1096" s="85"/>
      <c r="BU1096" s="85"/>
      <c r="BV1096" s="85"/>
      <c r="BW1096" s="85"/>
      <c r="BX1096" s="85"/>
      <c r="BY1096" s="85"/>
      <c r="BZ1096" s="85"/>
      <c r="CA1096" s="85"/>
      <c r="CB1096" s="85"/>
      <c r="CC1096" s="85"/>
      <c r="CD1096" s="85"/>
      <c r="CE1096" s="85"/>
      <c r="CF1096" s="85"/>
      <c r="CG1096" s="85"/>
      <c r="CH1096" s="85"/>
      <c r="CI1096" s="85"/>
      <c r="CJ1096" s="85"/>
      <c r="CK1096" s="85"/>
      <c r="CL1096" s="85"/>
      <c r="CM1096" s="85"/>
      <c r="CN1096" s="85"/>
      <c r="CO1096" s="85"/>
      <c r="CP1096" s="85"/>
      <c r="CQ1096" s="85"/>
      <c r="CR1096" s="85"/>
    </row>
    <row r="1097" spans="59:96">
      <c r="BG1097" s="85"/>
      <c r="BH1097" s="85"/>
      <c r="BI1097" s="85"/>
      <c r="BJ1097" s="85"/>
      <c r="BK1097" s="85"/>
      <c r="BL1097" s="85"/>
      <c r="BM1097" s="85"/>
      <c r="BN1097" s="85"/>
      <c r="BO1097" s="85"/>
      <c r="BP1097" s="85"/>
      <c r="BQ1097" s="85"/>
      <c r="BR1097" s="85"/>
      <c r="BS1097" s="85"/>
      <c r="BT1097" s="85"/>
      <c r="BU1097" s="85"/>
      <c r="BV1097" s="85"/>
      <c r="BW1097" s="85"/>
      <c r="BX1097" s="85"/>
      <c r="BY1097" s="85"/>
      <c r="BZ1097" s="85"/>
      <c r="CA1097" s="85"/>
      <c r="CB1097" s="85"/>
      <c r="CC1097" s="85"/>
      <c r="CD1097" s="85"/>
      <c r="CE1097" s="85"/>
      <c r="CF1097" s="85"/>
      <c r="CG1097" s="85"/>
      <c r="CH1097" s="85"/>
      <c r="CI1097" s="85"/>
      <c r="CJ1097" s="85"/>
      <c r="CK1097" s="85"/>
      <c r="CL1097" s="85"/>
      <c r="CM1097" s="85"/>
      <c r="CN1097" s="85"/>
      <c r="CO1097" s="85"/>
      <c r="CP1097" s="85"/>
      <c r="CQ1097" s="85"/>
      <c r="CR1097" s="85"/>
    </row>
    <row r="1098" spans="59:96">
      <c r="BG1098" s="85"/>
      <c r="BH1098" s="85"/>
      <c r="BI1098" s="85"/>
      <c r="BJ1098" s="85"/>
      <c r="BK1098" s="85"/>
      <c r="BL1098" s="85"/>
      <c r="BM1098" s="85"/>
      <c r="BN1098" s="85"/>
      <c r="BO1098" s="85"/>
      <c r="BP1098" s="85"/>
      <c r="BQ1098" s="85"/>
      <c r="BR1098" s="85"/>
      <c r="BS1098" s="85"/>
      <c r="BT1098" s="85"/>
      <c r="BU1098" s="85"/>
      <c r="BV1098" s="85"/>
      <c r="BW1098" s="85"/>
      <c r="BX1098" s="85"/>
      <c r="BY1098" s="85"/>
      <c r="BZ1098" s="85"/>
      <c r="CA1098" s="85"/>
      <c r="CB1098" s="85"/>
      <c r="CC1098" s="85"/>
      <c r="CD1098" s="85"/>
      <c r="CE1098" s="85"/>
      <c r="CF1098" s="85"/>
      <c r="CG1098" s="85"/>
      <c r="CH1098" s="85"/>
      <c r="CI1098" s="85"/>
      <c r="CJ1098" s="85"/>
      <c r="CK1098" s="85"/>
      <c r="CL1098" s="85"/>
      <c r="CM1098" s="85"/>
      <c r="CN1098" s="85"/>
      <c r="CO1098" s="85"/>
      <c r="CP1098" s="85"/>
      <c r="CQ1098" s="85"/>
      <c r="CR1098" s="85"/>
    </row>
    <row r="1099" spans="59:96">
      <c r="BG1099" s="85"/>
      <c r="BH1099" s="85"/>
      <c r="BI1099" s="85"/>
      <c r="BJ1099" s="85"/>
      <c r="BK1099" s="85"/>
      <c r="BL1099" s="85"/>
      <c r="BM1099" s="85"/>
      <c r="BN1099" s="85"/>
      <c r="BO1099" s="85"/>
      <c r="BP1099" s="85"/>
      <c r="BQ1099" s="85"/>
      <c r="BR1099" s="85"/>
      <c r="BS1099" s="85"/>
      <c r="BT1099" s="85"/>
      <c r="BU1099" s="85"/>
      <c r="BV1099" s="85"/>
      <c r="BW1099" s="85"/>
      <c r="BX1099" s="85"/>
      <c r="BY1099" s="85"/>
      <c r="BZ1099" s="85"/>
      <c r="CA1099" s="85"/>
      <c r="CB1099" s="85"/>
      <c r="CC1099" s="85"/>
      <c r="CD1099" s="85"/>
      <c r="CE1099" s="85"/>
      <c r="CF1099" s="85"/>
      <c r="CG1099" s="85"/>
      <c r="CH1099" s="85"/>
      <c r="CI1099" s="85"/>
      <c r="CJ1099" s="85"/>
      <c r="CK1099" s="85"/>
      <c r="CL1099" s="85"/>
      <c r="CM1099" s="85"/>
      <c r="CN1099" s="85"/>
      <c r="CO1099" s="85"/>
      <c r="CP1099" s="85"/>
      <c r="CQ1099" s="85"/>
      <c r="CR1099" s="85"/>
    </row>
    <row r="1100" spans="59:96">
      <c r="BG1100" s="85"/>
      <c r="BH1100" s="85"/>
      <c r="BI1100" s="85"/>
      <c r="BJ1100" s="85"/>
      <c r="BK1100" s="85"/>
      <c r="BL1100" s="85"/>
      <c r="BM1100" s="85"/>
      <c r="BN1100" s="85"/>
      <c r="BO1100" s="85"/>
      <c r="BP1100" s="85"/>
      <c r="BQ1100" s="85"/>
      <c r="BR1100" s="85"/>
      <c r="BS1100" s="85"/>
      <c r="BT1100" s="85"/>
      <c r="BU1100" s="85"/>
      <c r="BV1100" s="85"/>
      <c r="BW1100" s="85"/>
      <c r="BX1100" s="85"/>
      <c r="BY1100" s="85"/>
      <c r="BZ1100" s="85"/>
      <c r="CA1100" s="85"/>
      <c r="CB1100" s="85"/>
      <c r="CC1100" s="85"/>
      <c r="CD1100" s="85"/>
      <c r="CE1100" s="85"/>
      <c r="CF1100" s="85"/>
      <c r="CG1100" s="85"/>
      <c r="CH1100" s="85"/>
      <c r="CI1100" s="85"/>
      <c r="CJ1100" s="85"/>
      <c r="CK1100" s="85"/>
      <c r="CL1100" s="85"/>
      <c r="CM1100" s="85"/>
      <c r="CN1100" s="85"/>
      <c r="CO1100" s="85"/>
      <c r="CP1100" s="85"/>
      <c r="CQ1100" s="85"/>
      <c r="CR1100" s="85"/>
    </row>
    <row r="1101" spans="59:96">
      <c r="BG1101" s="85"/>
      <c r="BH1101" s="85"/>
      <c r="BI1101" s="85"/>
      <c r="BJ1101" s="85"/>
      <c r="BK1101" s="85"/>
      <c r="BL1101" s="85"/>
      <c r="BM1101" s="85"/>
      <c r="BN1101" s="85"/>
      <c r="BO1101" s="85"/>
      <c r="BP1101" s="85"/>
      <c r="BQ1101" s="85"/>
      <c r="BR1101" s="85"/>
      <c r="BS1101" s="85"/>
      <c r="BT1101" s="85"/>
      <c r="BU1101" s="85"/>
      <c r="BV1101" s="85"/>
      <c r="BW1101" s="85"/>
      <c r="BX1101" s="85"/>
      <c r="BY1101" s="85"/>
      <c r="BZ1101" s="85"/>
      <c r="CA1101" s="85"/>
      <c r="CB1101" s="85"/>
      <c r="CC1101" s="85"/>
      <c r="CD1101" s="85"/>
      <c r="CE1101" s="85"/>
      <c r="CF1101" s="85"/>
      <c r="CG1101" s="85"/>
      <c r="CH1101" s="85"/>
      <c r="CI1101" s="85"/>
      <c r="CJ1101" s="85"/>
      <c r="CK1101" s="85"/>
      <c r="CL1101" s="85"/>
      <c r="CM1101" s="85"/>
      <c r="CN1101" s="85"/>
      <c r="CO1101" s="85"/>
      <c r="CP1101" s="85"/>
      <c r="CQ1101" s="85"/>
      <c r="CR1101" s="85"/>
    </row>
    <row r="1102" spans="59:96">
      <c r="BG1102" s="85"/>
      <c r="BH1102" s="85"/>
      <c r="BI1102" s="85"/>
      <c r="BJ1102" s="85"/>
      <c r="BK1102" s="85"/>
      <c r="BL1102" s="85"/>
      <c r="BM1102" s="85"/>
      <c r="BN1102" s="85"/>
      <c r="BO1102" s="85"/>
      <c r="BP1102" s="85"/>
      <c r="BQ1102" s="85"/>
      <c r="BR1102" s="85"/>
      <c r="BS1102" s="85"/>
      <c r="BT1102" s="85"/>
      <c r="BU1102" s="85"/>
      <c r="BV1102" s="85"/>
      <c r="BW1102" s="85"/>
      <c r="BX1102" s="85"/>
      <c r="BY1102" s="85"/>
      <c r="BZ1102" s="85"/>
      <c r="CA1102" s="85"/>
      <c r="CB1102" s="85"/>
      <c r="CC1102" s="85"/>
      <c r="CD1102" s="85"/>
      <c r="CE1102" s="85"/>
      <c r="CF1102" s="85"/>
      <c r="CG1102" s="85"/>
      <c r="CH1102" s="85"/>
      <c r="CI1102" s="85"/>
      <c r="CJ1102" s="85"/>
      <c r="CK1102" s="85"/>
      <c r="CL1102" s="85"/>
      <c r="CM1102" s="85"/>
      <c r="CN1102" s="85"/>
      <c r="CO1102" s="85"/>
      <c r="CP1102" s="85"/>
      <c r="CQ1102" s="85"/>
      <c r="CR1102" s="85"/>
    </row>
    <row r="1103" spans="59:96">
      <c r="BG1103" s="85"/>
      <c r="BH1103" s="85"/>
      <c r="BI1103" s="85"/>
      <c r="BJ1103" s="85"/>
      <c r="BK1103" s="85"/>
      <c r="BL1103" s="85"/>
      <c r="BM1103" s="85"/>
      <c r="BN1103" s="85"/>
      <c r="BO1103" s="85"/>
      <c r="BP1103" s="85"/>
      <c r="BQ1103" s="85"/>
      <c r="BR1103" s="85"/>
      <c r="BS1103" s="85"/>
      <c r="BT1103" s="85"/>
      <c r="BU1103" s="85"/>
      <c r="BV1103" s="85"/>
      <c r="BW1103" s="85"/>
      <c r="BX1103" s="85"/>
      <c r="BY1103" s="85"/>
      <c r="BZ1103" s="85"/>
      <c r="CA1103" s="85"/>
      <c r="CB1103" s="85"/>
      <c r="CC1103" s="85"/>
      <c r="CD1103" s="85"/>
      <c r="CE1103" s="85"/>
      <c r="CF1103" s="85"/>
      <c r="CG1103" s="85"/>
      <c r="CH1103" s="85"/>
      <c r="CI1103" s="85"/>
      <c r="CJ1103" s="85"/>
      <c r="CK1103" s="85"/>
      <c r="CL1103" s="85"/>
      <c r="CM1103" s="85"/>
      <c r="CN1103" s="85"/>
      <c r="CO1103" s="85"/>
      <c r="CP1103" s="85"/>
      <c r="CQ1103" s="85"/>
      <c r="CR1103" s="85"/>
    </row>
    <row r="1104" spans="59:96">
      <c r="BG1104" s="85"/>
      <c r="BH1104" s="85"/>
      <c r="BI1104" s="85"/>
      <c r="BJ1104" s="85"/>
      <c r="BK1104" s="85"/>
      <c r="BL1104" s="85"/>
      <c r="BM1104" s="85"/>
      <c r="BN1104" s="85"/>
      <c r="BO1104" s="85"/>
      <c r="BP1104" s="85"/>
      <c r="BQ1104" s="85"/>
      <c r="BR1104" s="85"/>
      <c r="BS1104" s="85"/>
      <c r="BT1104" s="85"/>
      <c r="BU1104" s="85"/>
      <c r="BV1104" s="85"/>
      <c r="BW1104" s="85"/>
      <c r="BX1104" s="85"/>
      <c r="BY1104" s="85"/>
      <c r="BZ1104" s="85"/>
      <c r="CA1104" s="85"/>
      <c r="CB1104" s="85"/>
      <c r="CC1104" s="85"/>
      <c r="CD1104" s="85"/>
      <c r="CE1104" s="85"/>
      <c r="CF1104" s="85"/>
      <c r="CG1104" s="85"/>
      <c r="CH1104" s="85"/>
      <c r="CI1104" s="85"/>
      <c r="CJ1104" s="85"/>
      <c r="CK1104" s="85"/>
      <c r="CL1104" s="85"/>
      <c r="CM1104" s="85"/>
      <c r="CN1104" s="85"/>
      <c r="CO1104" s="85"/>
      <c r="CP1104" s="85"/>
      <c r="CQ1104" s="85"/>
      <c r="CR1104" s="85"/>
    </row>
    <row r="1105" spans="59:96">
      <c r="BG1105" s="85"/>
      <c r="BH1105" s="85"/>
      <c r="BI1105" s="85"/>
      <c r="BJ1105" s="85"/>
      <c r="BK1105" s="85"/>
      <c r="BL1105" s="85"/>
      <c r="BM1105" s="85"/>
      <c r="BN1105" s="85"/>
      <c r="BO1105" s="85"/>
      <c r="BP1105" s="85"/>
      <c r="BQ1105" s="85"/>
      <c r="BR1105" s="85"/>
      <c r="BS1105" s="85"/>
      <c r="BT1105" s="85"/>
      <c r="BU1105" s="85"/>
      <c r="BV1105" s="85"/>
      <c r="BW1105" s="85"/>
      <c r="BX1105" s="85"/>
      <c r="BY1105" s="85"/>
      <c r="BZ1105" s="85"/>
      <c r="CA1105" s="85"/>
      <c r="CB1105" s="85"/>
      <c r="CC1105" s="85"/>
      <c r="CD1105" s="85"/>
      <c r="CE1105" s="85"/>
      <c r="CF1105" s="85"/>
      <c r="CG1105" s="85"/>
      <c r="CH1105" s="85"/>
      <c r="CI1105" s="85"/>
      <c r="CJ1105" s="85"/>
      <c r="CK1105" s="85"/>
      <c r="CL1105" s="85"/>
      <c r="CM1105" s="85"/>
      <c r="CN1105" s="85"/>
      <c r="CO1105" s="85"/>
      <c r="CP1105" s="85"/>
      <c r="CQ1105" s="85"/>
      <c r="CR1105" s="85"/>
    </row>
    <row r="1106" spans="59:96">
      <c r="BG1106" s="85"/>
      <c r="BH1106" s="85"/>
      <c r="BI1106" s="85"/>
      <c r="BJ1106" s="85"/>
      <c r="BK1106" s="85"/>
      <c r="BL1106" s="85"/>
      <c r="BM1106" s="85"/>
      <c r="BN1106" s="85"/>
      <c r="BO1106" s="85"/>
      <c r="BP1106" s="85"/>
      <c r="BQ1106" s="85"/>
      <c r="BR1106" s="85"/>
      <c r="BS1106" s="85"/>
      <c r="BT1106" s="85"/>
      <c r="BU1106" s="85"/>
      <c r="BV1106" s="85"/>
      <c r="BW1106" s="85"/>
      <c r="BX1106" s="85"/>
      <c r="BY1106" s="85"/>
      <c r="BZ1106" s="85"/>
      <c r="CA1106" s="85"/>
      <c r="CB1106" s="85"/>
      <c r="CC1106" s="85"/>
      <c r="CD1106" s="85"/>
      <c r="CE1106" s="85"/>
      <c r="CF1106" s="85"/>
      <c r="CG1106" s="85"/>
      <c r="CH1106" s="85"/>
      <c r="CI1106" s="85"/>
      <c r="CJ1106" s="85"/>
      <c r="CK1106" s="85"/>
      <c r="CL1106" s="85"/>
      <c r="CM1106" s="85"/>
      <c r="CN1106" s="85"/>
      <c r="CO1106" s="85"/>
      <c r="CP1106" s="85"/>
      <c r="CQ1106" s="85"/>
      <c r="CR1106" s="85"/>
    </row>
    <row r="1107" spans="59:96">
      <c r="BG1107" s="85"/>
      <c r="BH1107" s="85"/>
      <c r="BI1107" s="85"/>
      <c r="BJ1107" s="85"/>
      <c r="BK1107" s="85"/>
      <c r="BL1107" s="85"/>
      <c r="BM1107" s="85"/>
      <c r="BN1107" s="85"/>
      <c r="BO1107" s="85"/>
      <c r="BP1107" s="85"/>
      <c r="BQ1107" s="85"/>
      <c r="BR1107" s="85"/>
      <c r="BS1107" s="85"/>
      <c r="BT1107" s="85"/>
      <c r="BU1107" s="85"/>
      <c r="BV1107" s="85"/>
      <c r="BW1107" s="85"/>
      <c r="BX1107" s="85"/>
      <c r="BY1107" s="85"/>
      <c r="BZ1107" s="85"/>
      <c r="CA1107" s="85"/>
      <c r="CB1107" s="85"/>
      <c r="CC1107" s="85"/>
      <c r="CD1107" s="85"/>
      <c r="CE1107" s="85"/>
      <c r="CF1107" s="85"/>
      <c r="CG1107" s="85"/>
      <c r="CH1107" s="85"/>
      <c r="CI1107" s="85"/>
      <c r="CJ1107" s="85"/>
      <c r="CK1107" s="85"/>
      <c r="CL1107" s="85"/>
      <c r="CM1107" s="85"/>
      <c r="CN1107" s="85"/>
      <c r="CO1107" s="85"/>
      <c r="CP1107" s="85"/>
      <c r="CQ1107" s="85"/>
      <c r="CR1107" s="85"/>
    </row>
    <row r="1108" spans="59:96">
      <c r="BG1108" s="85"/>
      <c r="BH1108" s="85"/>
      <c r="BI1108" s="85"/>
      <c r="BJ1108" s="85"/>
      <c r="BK1108" s="85"/>
      <c r="BL1108" s="85"/>
      <c r="BM1108" s="85"/>
      <c r="BN1108" s="85"/>
      <c r="BO1108" s="85"/>
      <c r="BP1108" s="85"/>
      <c r="BQ1108" s="85"/>
      <c r="BR1108" s="85"/>
      <c r="BS1108" s="85"/>
      <c r="BT1108" s="85"/>
      <c r="BU1108" s="85"/>
      <c r="BV1108" s="85"/>
      <c r="BW1108" s="85"/>
      <c r="BX1108" s="85"/>
      <c r="BY1108" s="85"/>
      <c r="BZ1108" s="85"/>
      <c r="CA1108" s="85"/>
      <c r="CB1108" s="85"/>
      <c r="CC1108" s="85"/>
      <c r="CD1108" s="85"/>
      <c r="CE1108" s="85"/>
      <c r="CF1108" s="85"/>
      <c r="CG1108" s="85"/>
      <c r="CH1108" s="85"/>
      <c r="CI1108" s="85"/>
      <c r="CJ1108" s="85"/>
      <c r="CK1108" s="85"/>
      <c r="CL1108" s="85"/>
      <c r="CM1108" s="85"/>
      <c r="CN1108" s="85"/>
      <c r="CO1108" s="85"/>
      <c r="CP1108" s="85"/>
      <c r="CQ1108" s="85"/>
      <c r="CR1108" s="85"/>
    </row>
    <row r="1109" spans="59:96">
      <c r="BG1109" s="85"/>
      <c r="BH1109" s="85"/>
      <c r="BI1109" s="85"/>
      <c r="BJ1109" s="85"/>
      <c r="BK1109" s="85"/>
      <c r="BL1109" s="85"/>
      <c r="BM1109" s="85"/>
      <c r="BN1109" s="85"/>
      <c r="BO1109" s="85"/>
      <c r="BP1109" s="85"/>
      <c r="BQ1109" s="85"/>
      <c r="BR1109" s="85"/>
      <c r="BS1109" s="85"/>
      <c r="BT1109" s="85"/>
      <c r="BU1109" s="85"/>
      <c r="BV1109" s="85"/>
      <c r="BW1109" s="85"/>
      <c r="BX1109" s="85"/>
      <c r="BY1109" s="85"/>
      <c r="BZ1109" s="85"/>
      <c r="CA1109" s="85"/>
      <c r="CB1109" s="85"/>
      <c r="CC1109" s="85"/>
      <c r="CD1109" s="85"/>
      <c r="CE1109" s="85"/>
      <c r="CF1109" s="85"/>
      <c r="CG1109" s="85"/>
      <c r="CH1109" s="85"/>
      <c r="CI1109" s="85"/>
      <c r="CJ1109" s="85"/>
      <c r="CK1109" s="85"/>
      <c r="CL1109" s="85"/>
      <c r="CM1109" s="85"/>
      <c r="CN1109" s="85"/>
      <c r="CO1109" s="85"/>
      <c r="CP1109" s="85"/>
      <c r="CQ1109" s="85"/>
      <c r="CR1109" s="85"/>
    </row>
    <row r="1110" spans="59:96">
      <c r="BG1110" s="85"/>
      <c r="BH1110" s="85"/>
      <c r="BI1110" s="85"/>
      <c r="BJ1110" s="85"/>
      <c r="BK1110" s="85"/>
      <c r="BL1110" s="85"/>
      <c r="BM1110" s="85"/>
      <c r="BN1110" s="85"/>
      <c r="BO1110" s="85"/>
      <c r="BP1110" s="85"/>
      <c r="BQ1110" s="85"/>
      <c r="BR1110" s="85"/>
      <c r="BS1110" s="85"/>
      <c r="BT1110" s="85"/>
      <c r="BU1110" s="85"/>
      <c r="BV1110" s="85"/>
      <c r="BW1110" s="85"/>
      <c r="BX1110" s="85"/>
      <c r="BY1110" s="85"/>
      <c r="BZ1110" s="85"/>
      <c r="CA1110" s="85"/>
      <c r="CB1110" s="85"/>
      <c r="CC1110" s="85"/>
      <c r="CD1110" s="85"/>
      <c r="CE1110" s="85"/>
      <c r="CF1110" s="85"/>
      <c r="CG1110" s="85"/>
      <c r="CH1110" s="85"/>
      <c r="CI1110" s="85"/>
      <c r="CJ1110" s="85"/>
      <c r="CK1110" s="85"/>
      <c r="CL1110" s="85"/>
      <c r="CM1110" s="85"/>
      <c r="CN1110" s="85"/>
      <c r="CO1110" s="85"/>
      <c r="CP1110" s="85"/>
      <c r="CQ1110" s="85"/>
      <c r="CR1110" s="85"/>
    </row>
    <row r="1111" spans="59:96">
      <c r="BG1111" s="85"/>
      <c r="BH1111" s="85"/>
      <c r="BI1111" s="85"/>
      <c r="BJ1111" s="85"/>
      <c r="BK1111" s="85"/>
      <c r="BL1111" s="85"/>
      <c r="BM1111" s="85"/>
      <c r="BN1111" s="85"/>
      <c r="BO1111" s="85"/>
      <c r="BP1111" s="85"/>
      <c r="BQ1111" s="85"/>
      <c r="BR1111" s="85"/>
      <c r="BS1111" s="85"/>
      <c r="BT1111" s="85"/>
      <c r="BU1111" s="85"/>
      <c r="BV1111" s="85"/>
      <c r="BW1111" s="85"/>
      <c r="BX1111" s="85"/>
      <c r="BY1111" s="85"/>
      <c r="BZ1111" s="85"/>
      <c r="CA1111" s="85"/>
      <c r="CB1111" s="85"/>
      <c r="CC1111" s="85"/>
      <c r="CD1111" s="85"/>
      <c r="CE1111" s="85"/>
      <c r="CF1111" s="85"/>
      <c r="CG1111" s="85"/>
      <c r="CH1111" s="85"/>
      <c r="CI1111" s="85"/>
      <c r="CJ1111" s="85"/>
      <c r="CK1111" s="85"/>
      <c r="CL1111" s="85"/>
      <c r="CM1111" s="85"/>
      <c r="CN1111" s="85"/>
      <c r="CO1111" s="85"/>
      <c r="CP1111" s="85"/>
      <c r="CQ1111" s="85"/>
      <c r="CR1111" s="85"/>
    </row>
    <row r="1112" spans="59:96">
      <c r="BG1112" s="85"/>
      <c r="BH1112" s="85"/>
      <c r="BI1112" s="85"/>
      <c r="BJ1112" s="85"/>
      <c r="BK1112" s="85"/>
      <c r="BL1112" s="85"/>
      <c r="BM1112" s="85"/>
      <c r="BN1112" s="85"/>
      <c r="BO1112" s="85"/>
      <c r="BP1112" s="85"/>
      <c r="BQ1112" s="85"/>
      <c r="BR1112" s="85"/>
      <c r="BS1112" s="85"/>
      <c r="BT1112" s="85"/>
      <c r="BU1112" s="85"/>
      <c r="BV1112" s="85"/>
      <c r="BW1112" s="85"/>
      <c r="BX1112" s="85"/>
      <c r="BY1112" s="85"/>
      <c r="BZ1112" s="85"/>
      <c r="CA1112" s="85"/>
      <c r="CB1112" s="85"/>
      <c r="CC1112" s="85"/>
      <c r="CD1112" s="85"/>
      <c r="CE1112" s="85"/>
      <c r="CF1112" s="85"/>
      <c r="CG1112" s="85"/>
      <c r="CH1112" s="85"/>
      <c r="CI1112" s="85"/>
      <c r="CJ1112" s="85"/>
      <c r="CK1112" s="85"/>
      <c r="CL1112" s="85"/>
      <c r="CM1112" s="85"/>
      <c r="CN1112" s="85"/>
      <c r="CO1112" s="85"/>
      <c r="CP1112" s="85"/>
      <c r="CQ1112" s="85"/>
      <c r="CR1112" s="85"/>
    </row>
    <row r="1113" spans="59:96">
      <c r="BG1113" s="85"/>
      <c r="BH1113" s="85"/>
      <c r="BI1113" s="85"/>
      <c r="BJ1113" s="85"/>
      <c r="BK1113" s="85"/>
      <c r="BL1113" s="85"/>
      <c r="BM1113" s="85"/>
      <c r="BN1113" s="85"/>
      <c r="BO1113" s="85"/>
      <c r="BP1113" s="85"/>
      <c r="BQ1113" s="85"/>
      <c r="BR1113" s="85"/>
      <c r="BS1113" s="85"/>
      <c r="BT1113" s="85"/>
      <c r="BU1113" s="85"/>
      <c r="BV1113" s="85"/>
      <c r="BW1113" s="85"/>
      <c r="BX1113" s="85"/>
      <c r="BY1113" s="85"/>
      <c r="BZ1113" s="85"/>
      <c r="CA1113" s="85"/>
      <c r="CB1113" s="85"/>
      <c r="CC1113" s="85"/>
      <c r="CD1113" s="85"/>
      <c r="CE1113" s="85"/>
      <c r="CF1113" s="85"/>
      <c r="CG1113" s="85"/>
      <c r="CH1113" s="85"/>
      <c r="CI1113" s="85"/>
      <c r="CJ1113" s="85"/>
      <c r="CK1113" s="85"/>
      <c r="CL1113" s="85"/>
      <c r="CM1113" s="85"/>
      <c r="CN1113" s="85"/>
      <c r="CO1113" s="85"/>
      <c r="CP1113" s="85"/>
      <c r="CQ1113" s="85"/>
      <c r="CR1113" s="85"/>
    </row>
    <row r="1114" spans="59:96">
      <c r="BG1114" s="85"/>
      <c r="BH1114" s="85"/>
      <c r="BI1114" s="85"/>
      <c r="BJ1114" s="85"/>
      <c r="BK1114" s="85"/>
      <c r="BL1114" s="85"/>
      <c r="BM1114" s="85"/>
      <c r="BN1114" s="85"/>
      <c r="BO1114" s="85"/>
      <c r="BP1114" s="85"/>
      <c r="BQ1114" s="85"/>
      <c r="BR1114" s="85"/>
      <c r="BS1114" s="85"/>
      <c r="BT1114" s="85"/>
      <c r="BU1114" s="85"/>
      <c r="BV1114" s="85"/>
      <c r="BW1114" s="85"/>
      <c r="BX1114" s="85"/>
      <c r="BY1114" s="85"/>
      <c r="BZ1114" s="85"/>
      <c r="CA1114" s="85"/>
      <c r="CB1114" s="85"/>
      <c r="CC1114" s="85"/>
      <c r="CD1114" s="85"/>
      <c r="CE1114" s="85"/>
      <c r="CF1114" s="85"/>
      <c r="CG1114" s="85"/>
      <c r="CH1114" s="85"/>
      <c r="CI1114" s="85"/>
      <c r="CJ1114" s="85"/>
      <c r="CK1114" s="85"/>
      <c r="CL1114" s="85"/>
      <c r="CM1114" s="85"/>
      <c r="CN1114" s="85"/>
      <c r="CO1114" s="85"/>
      <c r="CP1114" s="85"/>
      <c r="CQ1114" s="85"/>
      <c r="CR1114" s="85"/>
    </row>
    <row r="1115" spans="59:96">
      <c r="BG1115" s="85"/>
      <c r="BH1115" s="85"/>
      <c r="BI1115" s="85"/>
      <c r="BJ1115" s="85"/>
      <c r="BK1115" s="85"/>
      <c r="BL1115" s="85"/>
      <c r="BM1115" s="85"/>
      <c r="BN1115" s="85"/>
      <c r="BO1115" s="85"/>
      <c r="BP1115" s="85"/>
      <c r="BQ1115" s="85"/>
      <c r="BR1115" s="85"/>
      <c r="BS1115" s="85"/>
      <c r="BT1115" s="85"/>
      <c r="BU1115" s="85"/>
      <c r="BV1115" s="85"/>
      <c r="BW1115" s="85"/>
      <c r="BX1115" s="85"/>
      <c r="BY1115" s="85"/>
      <c r="BZ1115" s="85"/>
      <c r="CA1115" s="85"/>
      <c r="CB1115" s="85"/>
      <c r="CC1115" s="85"/>
      <c r="CD1115" s="85"/>
      <c r="CE1115" s="85"/>
      <c r="CF1115" s="85"/>
      <c r="CG1115" s="85"/>
      <c r="CH1115" s="85"/>
      <c r="CI1115" s="85"/>
      <c r="CJ1115" s="85"/>
      <c r="CK1115" s="85"/>
      <c r="CL1115" s="85"/>
      <c r="CM1115" s="85"/>
      <c r="CN1115" s="85"/>
      <c r="CO1115" s="85"/>
      <c r="CP1115" s="85"/>
      <c r="CQ1115" s="85"/>
      <c r="CR1115" s="85"/>
    </row>
    <row r="1116" spans="59:96">
      <c r="BG1116" s="85"/>
      <c r="BH1116" s="85"/>
      <c r="BI1116" s="85"/>
      <c r="BJ1116" s="85"/>
      <c r="BK1116" s="85"/>
      <c r="BL1116" s="85"/>
      <c r="BM1116" s="85"/>
      <c r="BN1116" s="85"/>
      <c r="BO1116" s="85"/>
      <c r="BP1116" s="85"/>
      <c r="BQ1116" s="85"/>
      <c r="BR1116" s="85"/>
      <c r="BS1116" s="85"/>
      <c r="BT1116" s="85"/>
      <c r="BU1116" s="85"/>
      <c r="BV1116" s="85"/>
      <c r="BW1116" s="85"/>
      <c r="BX1116" s="85"/>
      <c r="BY1116" s="85"/>
      <c r="BZ1116" s="85"/>
      <c r="CA1116" s="85"/>
      <c r="CB1116" s="85"/>
      <c r="CC1116" s="85"/>
      <c r="CD1116" s="85"/>
      <c r="CE1116" s="85"/>
      <c r="CF1116" s="85"/>
      <c r="CG1116" s="85"/>
      <c r="CH1116" s="85"/>
      <c r="CI1116" s="85"/>
      <c r="CJ1116" s="85"/>
      <c r="CK1116" s="85"/>
      <c r="CL1116" s="85"/>
      <c r="CM1116" s="85"/>
      <c r="CN1116" s="85"/>
      <c r="CO1116" s="85"/>
      <c r="CP1116" s="85"/>
      <c r="CQ1116" s="85"/>
      <c r="CR1116" s="85"/>
    </row>
    <row r="1117" spans="59:96">
      <c r="BG1117" s="85"/>
      <c r="BH1117" s="85"/>
      <c r="BI1117" s="85"/>
      <c r="BJ1117" s="85"/>
      <c r="BK1117" s="85"/>
      <c r="BL1117" s="85"/>
      <c r="BM1117" s="85"/>
      <c r="BN1117" s="85"/>
      <c r="BO1117" s="85"/>
      <c r="BP1117" s="85"/>
      <c r="BQ1117" s="85"/>
      <c r="BR1117" s="85"/>
      <c r="BS1117" s="85"/>
      <c r="BT1117" s="85"/>
      <c r="BU1117" s="85"/>
      <c r="BV1117" s="85"/>
      <c r="BW1117" s="85"/>
      <c r="BX1117" s="85"/>
      <c r="BY1117" s="85"/>
      <c r="BZ1117" s="85"/>
      <c r="CA1117" s="85"/>
      <c r="CB1117" s="85"/>
      <c r="CC1117" s="85"/>
      <c r="CD1117" s="85"/>
      <c r="CE1117" s="85"/>
      <c r="CF1117" s="85"/>
      <c r="CG1117" s="85"/>
      <c r="CH1117" s="85"/>
      <c r="CI1117" s="85"/>
      <c r="CJ1117" s="85"/>
      <c r="CK1117" s="85"/>
      <c r="CL1117" s="85"/>
      <c r="CM1117" s="85"/>
      <c r="CN1117" s="85"/>
      <c r="CO1117" s="85"/>
      <c r="CP1117" s="85"/>
      <c r="CQ1117" s="85"/>
      <c r="CR1117" s="85"/>
    </row>
    <row r="1118" spans="59:96">
      <c r="BG1118" s="85"/>
      <c r="BH1118" s="85"/>
      <c r="BI1118" s="85"/>
      <c r="BJ1118" s="85"/>
      <c r="BK1118" s="85"/>
      <c r="BL1118" s="85"/>
      <c r="BM1118" s="85"/>
      <c r="BN1118" s="85"/>
      <c r="BO1118" s="85"/>
      <c r="BP1118" s="85"/>
      <c r="BQ1118" s="85"/>
      <c r="BR1118" s="85"/>
      <c r="BS1118" s="85"/>
      <c r="BT1118" s="85"/>
      <c r="BU1118" s="85"/>
      <c r="BV1118" s="85"/>
      <c r="BW1118" s="85"/>
      <c r="BX1118" s="85"/>
      <c r="BY1118" s="85"/>
      <c r="BZ1118" s="85"/>
      <c r="CA1118" s="85"/>
      <c r="CB1118" s="85"/>
      <c r="CC1118" s="85"/>
      <c r="CD1118" s="85"/>
      <c r="CE1118" s="85"/>
      <c r="CF1118" s="85"/>
      <c r="CG1118" s="85"/>
      <c r="CH1118" s="85"/>
      <c r="CI1118" s="85"/>
      <c r="CJ1118" s="85"/>
      <c r="CK1118" s="85"/>
      <c r="CL1118" s="85"/>
      <c r="CM1118" s="85"/>
      <c r="CN1118" s="85"/>
      <c r="CO1118" s="85"/>
      <c r="CP1118" s="85"/>
      <c r="CQ1118" s="85"/>
      <c r="CR1118" s="85"/>
    </row>
    <row r="1119" spans="59:96">
      <c r="BG1119" s="85"/>
      <c r="BH1119" s="85"/>
      <c r="BI1119" s="85"/>
      <c r="BJ1119" s="85"/>
      <c r="BK1119" s="85"/>
      <c r="BL1119" s="85"/>
      <c r="BM1119" s="85"/>
      <c r="BN1119" s="85"/>
      <c r="BO1119" s="85"/>
      <c r="BP1119" s="85"/>
      <c r="BQ1119" s="85"/>
      <c r="BR1119" s="85"/>
      <c r="BS1119" s="85"/>
      <c r="BT1119" s="85"/>
      <c r="BU1119" s="85"/>
      <c r="BV1119" s="85"/>
      <c r="BW1119" s="85"/>
      <c r="BX1119" s="85"/>
      <c r="BY1119" s="85"/>
      <c r="BZ1119" s="85"/>
      <c r="CA1119" s="85"/>
      <c r="CB1119" s="85"/>
      <c r="CC1119" s="85"/>
      <c r="CD1119" s="85"/>
      <c r="CE1119" s="85"/>
      <c r="CF1119" s="85"/>
      <c r="CG1119" s="85"/>
      <c r="CH1119" s="85"/>
      <c r="CI1119" s="85"/>
      <c r="CJ1119" s="85"/>
      <c r="CK1119" s="85"/>
      <c r="CL1119" s="85"/>
      <c r="CM1119" s="85"/>
      <c r="CN1119" s="85"/>
      <c r="CO1119" s="85"/>
      <c r="CP1119" s="85"/>
      <c r="CQ1119" s="85"/>
      <c r="CR1119" s="85"/>
    </row>
    <row r="1120" spans="59:96">
      <c r="BG1120" s="85"/>
      <c r="BH1120" s="85"/>
      <c r="BI1120" s="85"/>
      <c r="BJ1120" s="85"/>
      <c r="BK1120" s="85"/>
      <c r="BL1120" s="85"/>
      <c r="BM1120" s="85"/>
      <c r="BN1120" s="85"/>
      <c r="BO1120" s="85"/>
      <c r="BP1120" s="85"/>
      <c r="BQ1120" s="85"/>
      <c r="BR1120" s="85"/>
      <c r="BS1120" s="85"/>
      <c r="BT1120" s="85"/>
      <c r="BU1120" s="85"/>
      <c r="BV1120" s="85"/>
      <c r="BW1120" s="85"/>
      <c r="BX1120" s="85"/>
      <c r="BY1120" s="85"/>
      <c r="BZ1120" s="85"/>
      <c r="CA1120" s="85"/>
      <c r="CB1120" s="85"/>
      <c r="CC1120" s="85"/>
      <c r="CD1120" s="85"/>
      <c r="CE1120" s="85"/>
      <c r="CF1120" s="85"/>
      <c r="CG1120" s="85"/>
      <c r="CH1120" s="85"/>
      <c r="CI1120" s="85"/>
      <c r="CJ1120" s="85"/>
      <c r="CK1120" s="85"/>
      <c r="CL1120" s="85"/>
      <c r="CM1120" s="85"/>
      <c r="CN1120" s="85"/>
      <c r="CO1120" s="85"/>
      <c r="CP1120" s="85"/>
      <c r="CQ1120" s="85"/>
      <c r="CR1120" s="85"/>
    </row>
    <row r="1121" spans="59:96">
      <c r="BG1121" s="85"/>
      <c r="BH1121" s="85"/>
      <c r="BI1121" s="85"/>
      <c r="BJ1121" s="85"/>
      <c r="BK1121" s="85"/>
      <c r="BL1121" s="85"/>
      <c r="BM1121" s="85"/>
      <c r="BN1121" s="85"/>
      <c r="BO1121" s="85"/>
      <c r="BP1121" s="85"/>
      <c r="BQ1121" s="85"/>
      <c r="BR1121" s="85"/>
      <c r="BS1121" s="85"/>
      <c r="BT1121" s="85"/>
      <c r="BU1121" s="85"/>
      <c r="BV1121" s="85"/>
      <c r="BW1121" s="85"/>
      <c r="BX1121" s="85"/>
      <c r="BY1121" s="85"/>
      <c r="BZ1121" s="85"/>
      <c r="CA1121" s="85"/>
      <c r="CB1121" s="85"/>
      <c r="CC1121" s="85"/>
      <c r="CD1121" s="85"/>
      <c r="CE1121" s="85"/>
      <c r="CF1121" s="85"/>
      <c r="CG1121" s="85"/>
      <c r="CH1121" s="85"/>
      <c r="CI1121" s="85"/>
      <c r="CJ1121" s="85"/>
      <c r="CK1121" s="85"/>
      <c r="CL1121" s="85"/>
      <c r="CM1121" s="85"/>
      <c r="CN1121" s="85"/>
      <c r="CO1121" s="85"/>
      <c r="CP1121" s="85"/>
      <c r="CQ1121" s="85"/>
      <c r="CR1121" s="85"/>
    </row>
    <row r="1122" spans="59:96">
      <c r="BG1122" s="85"/>
      <c r="BH1122" s="85"/>
      <c r="BI1122" s="85"/>
      <c r="BJ1122" s="85"/>
      <c r="BK1122" s="85"/>
      <c r="BL1122" s="85"/>
      <c r="BM1122" s="85"/>
      <c r="BN1122" s="85"/>
      <c r="BO1122" s="85"/>
      <c r="BP1122" s="85"/>
      <c r="BQ1122" s="85"/>
      <c r="BR1122" s="85"/>
      <c r="BS1122" s="85"/>
      <c r="BT1122" s="85"/>
      <c r="BU1122" s="85"/>
      <c r="BV1122" s="85"/>
      <c r="BW1122" s="85"/>
      <c r="BX1122" s="85"/>
      <c r="BY1122" s="85"/>
      <c r="BZ1122" s="85"/>
      <c r="CA1122" s="85"/>
      <c r="CB1122" s="85"/>
      <c r="CC1122" s="85"/>
      <c r="CD1122" s="85"/>
      <c r="CE1122" s="85"/>
      <c r="CF1122" s="85"/>
      <c r="CG1122" s="85"/>
      <c r="CH1122" s="85"/>
      <c r="CI1122" s="85"/>
      <c r="CJ1122" s="85"/>
      <c r="CK1122" s="85"/>
      <c r="CL1122" s="85"/>
      <c r="CM1122" s="85"/>
      <c r="CN1122" s="85"/>
      <c r="CO1122" s="85"/>
      <c r="CP1122" s="85"/>
      <c r="CQ1122" s="85"/>
      <c r="CR1122" s="85"/>
    </row>
    <row r="1123" spans="59:96">
      <c r="BG1123" s="85"/>
      <c r="BH1123" s="85"/>
      <c r="BI1123" s="85"/>
      <c r="BJ1123" s="85"/>
      <c r="BK1123" s="85"/>
      <c r="BL1123" s="85"/>
      <c r="BM1123" s="85"/>
      <c r="BN1123" s="85"/>
      <c r="BO1123" s="85"/>
      <c r="BP1123" s="85"/>
      <c r="BQ1123" s="85"/>
      <c r="BR1123" s="85"/>
      <c r="BS1123" s="85"/>
      <c r="BT1123" s="85"/>
      <c r="BU1123" s="85"/>
      <c r="BV1123" s="85"/>
      <c r="BW1123" s="85"/>
      <c r="BX1123" s="85"/>
      <c r="BY1123" s="85"/>
      <c r="BZ1123" s="85"/>
      <c r="CA1123" s="85"/>
      <c r="CB1123" s="85"/>
      <c r="CC1123" s="85"/>
      <c r="CD1123" s="85"/>
      <c r="CE1123" s="85"/>
      <c r="CF1123" s="85"/>
      <c r="CG1123" s="85"/>
      <c r="CH1123" s="85"/>
      <c r="CI1123" s="85"/>
      <c r="CJ1123" s="85"/>
      <c r="CK1123" s="85"/>
      <c r="CL1123" s="85"/>
      <c r="CM1123" s="85"/>
      <c r="CN1123" s="85"/>
      <c r="CO1123" s="85"/>
      <c r="CP1123" s="85"/>
      <c r="CQ1123" s="85"/>
      <c r="CR1123" s="85"/>
    </row>
    <row r="1124" spans="59:96">
      <c r="BG1124" s="85"/>
      <c r="BH1124" s="85"/>
      <c r="BI1124" s="85"/>
      <c r="BJ1124" s="85"/>
      <c r="BK1124" s="85"/>
      <c r="BL1124" s="85"/>
      <c r="BM1124" s="85"/>
      <c r="BN1124" s="85"/>
      <c r="BO1124" s="85"/>
      <c r="BP1124" s="85"/>
      <c r="BQ1124" s="85"/>
      <c r="BR1124" s="85"/>
      <c r="BS1124" s="85"/>
      <c r="BT1124" s="85"/>
      <c r="BU1124" s="85"/>
      <c r="BV1124" s="85"/>
      <c r="BW1124" s="85"/>
      <c r="BX1124" s="85"/>
      <c r="BY1124" s="85"/>
      <c r="BZ1124" s="85"/>
      <c r="CA1124" s="85"/>
      <c r="CB1124" s="85"/>
      <c r="CC1124" s="85"/>
      <c r="CD1124" s="85"/>
      <c r="CE1124" s="85"/>
      <c r="CF1124" s="85"/>
      <c r="CG1124" s="85"/>
      <c r="CH1124" s="85"/>
      <c r="CI1124" s="85"/>
      <c r="CJ1124" s="85"/>
      <c r="CK1124" s="85"/>
      <c r="CL1124" s="85"/>
      <c r="CM1124" s="85"/>
      <c r="CN1124" s="85"/>
      <c r="CO1124" s="85"/>
      <c r="CP1124" s="85"/>
      <c r="CQ1124" s="85"/>
      <c r="CR1124" s="85"/>
    </row>
    <row r="1125" spans="59:96">
      <c r="BG1125" s="85"/>
      <c r="BH1125" s="85"/>
      <c r="BI1125" s="85"/>
      <c r="BJ1125" s="85"/>
      <c r="BK1125" s="85"/>
      <c r="BL1125" s="85"/>
      <c r="BM1125" s="85"/>
      <c r="BN1125" s="85"/>
      <c r="BO1125" s="85"/>
      <c r="BP1125" s="85"/>
      <c r="BQ1125" s="85"/>
      <c r="BR1125" s="85"/>
      <c r="BS1125" s="85"/>
      <c r="BT1125" s="85"/>
      <c r="BU1125" s="85"/>
      <c r="BV1125" s="85"/>
      <c r="BW1125" s="85"/>
      <c r="BX1125" s="85"/>
      <c r="BY1125" s="85"/>
      <c r="BZ1125" s="85"/>
      <c r="CA1125" s="85"/>
      <c r="CB1125" s="85"/>
      <c r="CC1125" s="85"/>
      <c r="CD1125" s="85"/>
      <c r="CE1125" s="85"/>
      <c r="CF1125" s="85"/>
      <c r="CG1125" s="85"/>
      <c r="CH1125" s="85"/>
      <c r="CI1125" s="85"/>
      <c r="CJ1125" s="85"/>
      <c r="CK1125" s="85"/>
      <c r="CL1125" s="85"/>
      <c r="CM1125" s="85"/>
      <c r="CN1125" s="85"/>
      <c r="CO1125" s="85"/>
      <c r="CP1125" s="85"/>
      <c r="CQ1125" s="85"/>
      <c r="CR1125" s="85"/>
    </row>
    <row r="1126" spans="59:96">
      <c r="BG1126" s="85"/>
      <c r="BH1126" s="85"/>
      <c r="BI1126" s="85"/>
      <c r="BJ1126" s="85"/>
      <c r="BK1126" s="85"/>
      <c r="BL1126" s="85"/>
      <c r="BM1126" s="85"/>
      <c r="BN1126" s="85"/>
      <c r="BO1126" s="85"/>
      <c r="BP1126" s="85"/>
      <c r="BQ1126" s="85"/>
      <c r="BR1126" s="85"/>
      <c r="BS1126" s="85"/>
      <c r="BT1126" s="85"/>
      <c r="BU1126" s="85"/>
      <c r="BV1126" s="85"/>
      <c r="BW1126" s="85"/>
      <c r="BX1126" s="85"/>
      <c r="BY1126" s="85"/>
      <c r="BZ1126" s="85"/>
      <c r="CA1126" s="85"/>
      <c r="CB1126" s="85"/>
      <c r="CC1126" s="85"/>
      <c r="CD1126" s="85"/>
      <c r="CE1126" s="85"/>
      <c r="CF1126" s="85"/>
      <c r="CG1126" s="85"/>
      <c r="CH1126" s="85"/>
      <c r="CI1126" s="85"/>
      <c r="CJ1126" s="85"/>
      <c r="CK1126" s="85"/>
      <c r="CL1126" s="85"/>
      <c r="CM1126" s="85"/>
      <c r="CN1126" s="85"/>
      <c r="CO1126" s="85"/>
      <c r="CP1126" s="85"/>
      <c r="CQ1126" s="85"/>
      <c r="CR1126" s="85"/>
    </row>
    <row r="1127" spans="59:96">
      <c r="BG1127" s="85"/>
      <c r="BH1127" s="85"/>
      <c r="BI1127" s="85"/>
      <c r="BJ1127" s="85"/>
      <c r="BK1127" s="85"/>
      <c r="BL1127" s="85"/>
      <c r="BM1127" s="85"/>
      <c r="BN1127" s="85"/>
      <c r="BO1127" s="85"/>
      <c r="BP1127" s="85"/>
      <c r="BQ1127" s="85"/>
      <c r="BR1127" s="85"/>
      <c r="BS1127" s="85"/>
      <c r="BT1127" s="85"/>
      <c r="BU1127" s="85"/>
      <c r="BV1127" s="85"/>
      <c r="BW1127" s="85"/>
      <c r="BX1127" s="85"/>
      <c r="BY1127" s="85"/>
      <c r="BZ1127" s="85"/>
      <c r="CA1127" s="85"/>
      <c r="CB1127" s="85"/>
      <c r="CC1127" s="85"/>
      <c r="CD1127" s="85"/>
      <c r="CE1127" s="85"/>
      <c r="CF1127" s="85"/>
      <c r="CG1127" s="85"/>
      <c r="CH1127" s="85"/>
      <c r="CI1127" s="85"/>
      <c r="CJ1127" s="85"/>
      <c r="CK1127" s="85"/>
      <c r="CL1127" s="85"/>
      <c r="CM1127" s="85"/>
      <c r="CN1127" s="85"/>
      <c r="CO1127" s="85"/>
      <c r="CP1127" s="85"/>
      <c r="CQ1127" s="85"/>
      <c r="CR1127" s="85"/>
    </row>
    <row r="1128" spans="59:96">
      <c r="BG1128" s="85"/>
      <c r="BH1128" s="85"/>
      <c r="BI1128" s="85"/>
      <c r="BJ1128" s="85"/>
      <c r="BK1128" s="85"/>
      <c r="BL1128" s="85"/>
      <c r="BM1128" s="85"/>
      <c r="BN1128" s="85"/>
      <c r="BO1128" s="85"/>
      <c r="BP1128" s="85"/>
      <c r="BQ1128" s="85"/>
      <c r="BR1128" s="85"/>
      <c r="BS1128" s="85"/>
      <c r="BT1128" s="85"/>
      <c r="BU1128" s="85"/>
      <c r="BV1128" s="85"/>
      <c r="BW1128" s="85"/>
      <c r="BX1128" s="85"/>
      <c r="BY1128" s="85"/>
      <c r="BZ1128" s="85"/>
      <c r="CA1128" s="85"/>
      <c r="CB1128" s="85"/>
      <c r="CC1128" s="85"/>
      <c r="CD1128" s="85"/>
      <c r="CE1128" s="85"/>
      <c r="CF1128" s="85"/>
      <c r="CG1128" s="85"/>
      <c r="CH1128" s="85"/>
      <c r="CI1128" s="85"/>
      <c r="CJ1128" s="85"/>
      <c r="CK1128" s="85"/>
      <c r="CL1128" s="85"/>
      <c r="CM1128" s="85"/>
      <c r="CN1128" s="85"/>
      <c r="CO1128" s="85"/>
      <c r="CP1128" s="85"/>
      <c r="CQ1128" s="85"/>
      <c r="CR1128" s="85"/>
    </row>
    <row r="1129" spans="59:96">
      <c r="BG1129" s="85"/>
      <c r="BH1129" s="85"/>
      <c r="BI1129" s="85"/>
      <c r="BJ1129" s="85"/>
      <c r="BK1129" s="85"/>
      <c r="BL1129" s="85"/>
      <c r="BM1129" s="85"/>
      <c r="BN1129" s="85"/>
      <c r="BO1129" s="85"/>
      <c r="BP1129" s="85"/>
      <c r="BQ1129" s="85"/>
      <c r="BR1129" s="85"/>
      <c r="BS1129" s="85"/>
      <c r="BT1129" s="85"/>
      <c r="BU1129" s="85"/>
      <c r="BV1129" s="85"/>
      <c r="BW1129" s="85"/>
      <c r="BX1129" s="85"/>
      <c r="BY1129" s="85"/>
      <c r="BZ1129" s="85"/>
      <c r="CA1129" s="85"/>
      <c r="CB1129" s="85"/>
      <c r="CC1129" s="85"/>
      <c r="CD1129" s="85"/>
      <c r="CE1129" s="85"/>
      <c r="CF1129" s="85"/>
      <c r="CG1129" s="85"/>
      <c r="CH1129" s="85"/>
      <c r="CI1129" s="85"/>
      <c r="CJ1129" s="85"/>
      <c r="CK1129" s="85"/>
      <c r="CL1129" s="85"/>
      <c r="CM1129" s="85"/>
      <c r="CN1129" s="85"/>
      <c r="CO1129" s="85"/>
      <c r="CP1129" s="85"/>
      <c r="CQ1129" s="85"/>
      <c r="CR1129" s="85"/>
    </row>
    <row r="1130" spans="59:96">
      <c r="BG1130" s="85"/>
      <c r="BH1130" s="85"/>
      <c r="BI1130" s="85"/>
      <c r="BJ1130" s="85"/>
      <c r="BK1130" s="85"/>
      <c r="BL1130" s="85"/>
      <c r="BM1130" s="85"/>
      <c r="BN1130" s="85"/>
      <c r="BO1130" s="85"/>
      <c r="BP1130" s="85"/>
      <c r="BQ1130" s="85"/>
      <c r="BR1130" s="85"/>
      <c r="BS1130" s="85"/>
      <c r="BT1130" s="85"/>
      <c r="BU1130" s="85"/>
      <c r="BV1130" s="85"/>
      <c r="BW1130" s="85"/>
      <c r="BX1130" s="85"/>
      <c r="BY1130" s="85"/>
      <c r="BZ1130" s="85"/>
      <c r="CA1130" s="85"/>
      <c r="CB1130" s="85"/>
      <c r="CC1130" s="85"/>
      <c r="CD1130" s="85"/>
      <c r="CE1130" s="85"/>
      <c r="CF1130" s="85"/>
      <c r="CG1130" s="85"/>
      <c r="CH1130" s="85"/>
      <c r="CI1130" s="85"/>
      <c r="CJ1130" s="85"/>
      <c r="CK1130" s="85"/>
      <c r="CL1130" s="85"/>
      <c r="CM1130" s="85"/>
      <c r="CN1130" s="85"/>
      <c r="CO1130" s="85"/>
      <c r="CP1130" s="85"/>
      <c r="CQ1130" s="85"/>
      <c r="CR1130" s="85"/>
    </row>
    <row r="1131" spans="59:96">
      <c r="BG1131" s="85"/>
      <c r="BH1131" s="85"/>
      <c r="BI1131" s="85"/>
      <c r="BJ1131" s="85"/>
      <c r="BK1131" s="85"/>
      <c r="BL1131" s="85"/>
      <c r="BM1131" s="85"/>
      <c r="BN1131" s="85"/>
      <c r="BO1131" s="85"/>
      <c r="BP1131" s="85"/>
      <c r="BQ1131" s="85"/>
      <c r="BR1131" s="85"/>
      <c r="BS1131" s="85"/>
      <c r="BT1131" s="85"/>
      <c r="BU1131" s="85"/>
      <c r="BV1131" s="85"/>
      <c r="BW1131" s="85"/>
      <c r="BX1131" s="85"/>
      <c r="BY1131" s="85"/>
      <c r="BZ1131" s="85"/>
      <c r="CA1131" s="85"/>
      <c r="CB1131" s="85"/>
      <c r="CC1131" s="85"/>
      <c r="CD1131" s="85"/>
      <c r="CE1131" s="85"/>
      <c r="CF1131" s="85"/>
      <c r="CG1131" s="85"/>
      <c r="CH1131" s="85"/>
      <c r="CI1131" s="85"/>
      <c r="CJ1131" s="85"/>
      <c r="CK1131" s="85"/>
      <c r="CL1131" s="85"/>
      <c r="CM1131" s="85"/>
      <c r="CN1131" s="85"/>
      <c r="CO1131" s="85"/>
      <c r="CP1131" s="85"/>
      <c r="CQ1131" s="85"/>
      <c r="CR1131" s="85"/>
    </row>
    <row r="1132" spans="59:96">
      <c r="BG1132" s="85"/>
      <c r="BH1132" s="85"/>
      <c r="BI1132" s="85"/>
      <c r="BJ1132" s="85"/>
      <c r="BK1132" s="85"/>
      <c r="BL1132" s="85"/>
      <c r="BM1132" s="85"/>
      <c r="BN1132" s="85"/>
      <c r="BO1132" s="85"/>
      <c r="BP1132" s="85"/>
      <c r="BQ1132" s="85"/>
      <c r="BR1132" s="85"/>
      <c r="BS1132" s="85"/>
      <c r="BT1132" s="85"/>
      <c r="BU1132" s="85"/>
      <c r="BV1132" s="85"/>
      <c r="BW1132" s="85"/>
      <c r="BX1132" s="85"/>
      <c r="BY1132" s="85"/>
      <c r="BZ1132" s="85"/>
      <c r="CA1132" s="85"/>
      <c r="CB1132" s="85"/>
      <c r="CC1132" s="85"/>
      <c r="CD1132" s="85"/>
      <c r="CE1132" s="85"/>
      <c r="CF1132" s="85"/>
      <c r="CG1132" s="85"/>
      <c r="CH1132" s="85"/>
      <c r="CI1132" s="85"/>
      <c r="CJ1132" s="85"/>
      <c r="CK1132" s="85"/>
      <c r="CL1132" s="85"/>
      <c r="CM1132" s="85"/>
      <c r="CN1132" s="85"/>
      <c r="CO1132" s="85"/>
      <c r="CP1132" s="85"/>
      <c r="CQ1132" s="85"/>
      <c r="CR1132" s="85"/>
    </row>
    <row r="1133" spans="59:96">
      <c r="BG1133" s="85"/>
      <c r="BH1133" s="85"/>
      <c r="BI1133" s="85"/>
      <c r="BJ1133" s="85"/>
      <c r="BK1133" s="85"/>
      <c r="BL1133" s="85"/>
      <c r="BM1133" s="85"/>
      <c r="BN1133" s="85"/>
      <c r="BO1133" s="85"/>
      <c r="BP1133" s="85"/>
      <c r="BQ1133" s="85"/>
      <c r="BR1133" s="85"/>
      <c r="BS1133" s="85"/>
      <c r="BT1133" s="85"/>
      <c r="BU1133" s="85"/>
      <c r="BV1133" s="85"/>
      <c r="BW1133" s="85"/>
      <c r="BX1133" s="85"/>
      <c r="BY1133" s="85"/>
      <c r="BZ1133" s="85"/>
      <c r="CA1133" s="85"/>
      <c r="CB1133" s="85"/>
      <c r="CC1133" s="85"/>
      <c r="CD1133" s="85"/>
      <c r="CE1133" s="85"/>
      <c r="CF1133" s="85"/>
      <c r="CG1133" s="85"/>
      <c r="CH1133" s="85"/>
      <c r="CI1133" s="85"/>
      <c r="CJ1133" s="85"/>
      <c r="CK1133" s="85"/>
      <c r="CL1133" s="85"/>
      <c r="CM1133" s="85"/>
      <c r="CN1133" s="85"/>
      <c r="CO1133" s="85"/>
      <c r="CP1133" s="85"/>
      <c r="CQ1133" s="85"/>
      <c r="CR1133" s="85"/>
    </row>
    <row r="1134" spans="59:96">
      <c r="BG1134" s="85"/>
      <c r="BH1134" s="85"/>
      <c r="BI1134" s="85"/>
      <c r="BJ1134" s="85"/>
      <c r="BK1134" s="85"/>
      <c r="BL1134" s="85"/>
      <c r="BM1134" s="85"/>
      <c r="BN1134" s="85"/>
      <c r="BO1134" s="85"/>
      <c r="BP1134" s="85"/>
      <c r="BQ1134" s="85"/>
      <c r="BR1134" s="85"/>
      <c r="BS1134" s="85"/>
      <c r="BT1134" s="85"/>
      <c r="BU1134" s="85"/>
      <c r="BV1134" s="85"/>
      <c r="BW1134" s="85"/>
      <c r="BX1134" s="85"/>
      <c r="BY1134" s="85"/>
      <c r="BZ1134" s="85"/>
      <c r="CA1134" s="85"/>
      <c r="CB1134" s="85"/>
      <c r="CC1134" s="85"/>
      <c r="CD1134" s="85"/>
      <c r="CE1134" s="85"/>
      <c r="CF1134" s="85"/>
      <c r="CG1134" s="85"/>
      <c r="CH1134" s="85"/>
      <c r="CI1134" s="85"/>
      <c r="CJ1134" s="85"/>
      <c r="CK1134" s="85"/>
      <c r="CL1134" s="85"/>
      <c r="CM1134" s="85"/>
      <c r="CN1134" s="85"/>
      <c r="CO1134" s="85"/>
      <c r="CP1134" s="85"/>
      <c r="CQ1134" s="85"/>
      <c r="CR1134" s="85"/>
    </row>
    <row r="1135" spans="59:96">
      <c r="BG1135" s="85"/>
      <c r="BH1135" s="85"/>
      <c r="BI1135" s="85"/>
      <c r="BJ1135" s="85"/>
      <c r="BK1135" s="85"/>
      <c r="BL1135" s="85"/>
      <c r="BM1135" s="85"/>
      <c r="BN1135" s="85"/>
      <c r="BO1135" s="85"/>
      <c r="BP1135" s="85"/>
      <c r="BQ1135" s="85"/>
      <c r="BR1135" s="85"/>
      <c r="BS1135" s="85"/>
      <c r="BT1135" s="85"/>
      <c r="BU1135" s="85"/>
      <c r="BV1135" s="85"/>
      <c r="BW1135" s="85"/>
      <c r="BX1135" s="85"/>
      <c r="BY1135" s="85"/>
      <c r="BZ1135" s="85"/>
      <c r="CA1135" s="85"/>
      <c r="CB1135" s="85"/>
      <c r="CC1135" s="85"/>
      <c r="CD1135" s="85"/>
      <c r="CE1135" s="85"/>
      <c r="CF1135" s="85"/>
      <c r="CG1135" s="85"/>
      <c r="CH1135" s="85"/>
      <c r="CI1135" s="85"/>
      <c r="CJ1135" s="85"/>
      <c r="CK1135" s="85"/>
      <c r="CL1135" s="85"/>
      <c r="CM1135" s="85"/>
      <c r="CN1135" s="85"/>
      <c r="CO1135" s="85"/>
      <c r="CP1135" s="85"/>
      <c r="CQ1135" s="85"/>
      <c r="CR1135" s="85"/>
    </row>
    <row r="1136" spans="59:96">
      <c r="BG1136" s="85"/>
      <c r="BH1136" s="85"/>
      <c r="BI1136" s="85"/>
      <c r="BJ1136" s="85"/>
      <c r="BK1136" s="85"/>
      <c r="BL1136" s="85"/>
      <c r="BM1136" s="85"/>
      <c r="BN1136" s="85"/>
      <c r="BO1136" s="85"/>
      <c r="BP1136" s="85"/>
      <c r="BQ1136" s="85"/>
      <c r="BR1136" s="85"/>
      <c r="BS1136" s="85"/>
      <c r="BT1136" s="85"/>
      <c r="BU1136" s="85"/>
      <c r="BV1136" s="85"/>
      <c r="BW1136" s="85"/>
      <c r="BX1136" s="85"/>
      <c r="BY1136" s="85"/>
      <c r="BZ1136" s="85"/>
      <c r="CA1136" s="85"/>
      <c r="CB1136" s="85"/>
      <c r="CC1136" s="85"/>
      <c r="CD1136" s="85"/>
      <c r="CE1136" s="85"/>
      <c r="CF1136" s="85"/>
      <c r="CG1136" s="85"/>
      <c r="CH1136" s="85"/>
      <c r="CI1136" s="85"/>
      <c r="CJ1136" s="85"/>
      <c r="CK1136" s="85"/>
      <c r="CL1136" s="85"/>
      <c r="CM1136" s="85"/>
      <c r="CN1136" s="85"/>
      <c r="CO1136" s="85"/>
      <c r="CP1136" s="85"/>
      <c r="CQ1136" s="85"/>
      <c r="CR1136" s="85"/>
    </row>
    <row r="1137" spans="59:96">
      <c r="BG1137" s="85"/>
      <c r="BH1137" s="85"/>
      <c r="BI1137" s="85"/>
      <c r="BJ1137" s="85"/>
      <c r="BK1137" s="85"/>
      <c r="BL1137" s="85"/>
      <c r="BM1137" s="85"/>
      <c r="BN1137" s="85"/>
      <c r="BO1137" s="85"/>
      <c r="BP1137" s="85"/>
      <c r="BQ1137" s="85"/>
      <c r="BR1137" s="85"/>
      <c r="BS1137" s="85"/>
      <c r="BT1137" s="85"/>
      <c r="BU1137" s="85"/>
      <c r="BV1137" s="85"/>
      <c r="BW1137" s="85"/>
      <c r="BX1137" s="85"/>
      <c r="BY1137" s="85"/>
      <c r="BZ1137" s="85"/>
      <c r="CA1137" s="85"/>
      <c r="CB1137" s="85"/>
      <c r="CC1137" s="85"/>
      <c r="CD1137" s="85"/>
      <c r="CE1137" s="85"/>
      <c r="CF1137" s="85"/>
      <c r="CG1137" s="85"/>
      <c r="CH1137" s="85"/>
      <c r="CI1137" s="85"/>
      <c r="CJ1137" s="85"/>
      <c r="CK1137" s="85"/>
      <c r="CL1137" s="85"/>
      <c r="CM1137" s="85"/>
      <c r="CN1137" s="85"/>
      <c r="CO1137" s="85"/>
      <c r="CP1137" s="85"/>
      <c r="CQ1137" s="85"/>
      <c r="CR1137" s="85"/>
    </row>
    <row r="1138" spans="59:96">
      <c r="BG1138" s="85"/>
      <c r="BH1138" s="85"/>
      <c r="BI1138" s="85"/>
      <c r="BJ1138" s="85"/>
      <c r="BK1138" s="85"/>
      <c r="BL1138" s="85"/>
      <c r="BM1138" s="85"/>
      <c r="BN1138" s="85"/>
      <c r="BO1138" s="85"/>
      <c r="BP1138" s="85"/>
      <c r="BQ1138" s="85"/>
      <c r="BR1138" s="85"/>
      <c r="BS1138" s="85"/>
      <c r="BT1138" s="85"/>
      <c r="BU1138" s="85"/>
      <c r="BV1138" s="85"/>
      <c r="BW1138" s="85"/>
      <c r="BX1138" s="85"/>
      <c r="BY1138" s="85"/>
      <c r="BZ1138" s="85"/>
      <c r="CA1138" s="85"/>
      <c r="CB1138" s="85"/>
      <c r="CC1138" s="85"/>
      <c r="CD1138" s="85"/>
      <c r="CE1138" s="85"/>
      <c r="CF1138" s="85"/>
      <c r="CG1138" s="85"/>
      <c r="CH1138" s="85"/>
      <c r="CI1138" s="85"/>
      <c r="CJ1138" s="85"/>
      <c r="CK1138" s="85"/>
      <c r="CL1138" s="85"/>
      <c r="CM1138" s="85"/>
      <c r="CN1138" s="85"/>
      <c r="CO1138" s="85"/>
      <c r="CP1138" s="85"/>
      <c r="CQ1138" s="85"/>
      <c r="CR1138" s="85"/>
    </row>
    <row r="1139" spans="59:96">
      <c r="BG1139" s="85"/>
      <c r="BH1139" s="85"/>
      <c r="BI1139" s="85"/>
      <c r="BJ1139" s="85"/>
      <c r="BK1139" s="85"/>
      <c r="BL1139" s="85"/>
      <c r="BM1139" s="85"/>
      <c r="BN1139" s="85"/>
      <c r="BO1139" s="85"/>
      <c r="BP1139" s="85"/>
      <c r="BQ1139" s="85"/>
      <c r="BR1139" s="85"/>
      <c r="BS1139" s="85"/>
      <c r="BT1139" s="85"/>
      <c r="BU1139" s="85"/>
      <c r="BV1139" s="85"/>
      <c r="BW1139" s="85"/>
      <c r="BX1139" s="85"/>
      <c r="BY1139" s="85"/>
      <c r="BZ1139" s="85"/>
      <c r="CA1139" s="85"/>
      <c r="CB1139" s="85"/>
      <c r="CC1139" s="85"/>
      <c r="CD1139" s="85"/>
      <c r="CE1139" s="85"/>
      <c r="CF1139" s="85"/>
      <c r="CG1139" s="85"/>
      <c r="CH1139" s="85"/>
      <c r="CI1139" s="85"/>
      <c r="CJ1139" s="85"/>
      <c r="CK1139" s="85"/>
      <c r="CL1139" s="85"/>
      <c r="CM1139" s="85"/>
      <c r="CN1139" s="85"/>
      <c r="CO1139" s="85"/>
      <c r="CP1139" s="85"/>
      <c r="CQ1139" s="85"/>
      <c r="CR1139" s="85"/>
    </row>
    <row r="1140" spans="59:96">
      <c r="BG1140" s="85"/>
      <c r="BH1140" s="85"/>
      <c r="BI1140" s="85"/>
      <c r="BJ1140" s="85"/>
      <c r="BK1140" s="85"/>
      <c r="BL1140" s="85"/>
      <c r="BM1140" s="85"/>
      <c r="BN1140" s="85"/>
      <c r="BO1140" s="85"/>
      <c r="BP1140" s="85"/>
      <c r="BQ1140" s="85"/>
      <c r="BR1140" s="85"/>
      <c r="BS1140" s="85"/>
      <c r="BT1140" s="85"/>
      <c r="BU1140" s="85"/>
      <c r="BV1140" s="85"/>
      <c r="BW1140" s="85"/>
      <c r="BX1140" s="85"/>
      <c r="BY1140" s="85"/>
      <c r="BZ1140" s="85"/>
      <c r="CA1140" s="85"/>
      <c r="CB1140" s="85"/>
      <c r="CC1140" s="85"/>
      <c r="CD1140" s="85"/>
      <c r="CE1140" s="85"/>
      <c r="CF1140" s="85"/>
      <c r="CG1140" s="85"/>
      <c r="CH1140" s="85"/>
      <c r="CI1140" s="85"/>
      <c r="CJ1140" s="85"/>
      <c r="CK1140" s="85"/>
      <c r="CL1140" s="85"/>
      <c r="CM1140" s="85"/>
      <c r="CN1140" s="85"/>
      <c r="CO1140" s="85"/>
      <c r="CP1140" s="85"/>
      <c r="CQ1140" s="85"/>
      <c r="CR1140" s="85"/>
    </row>
    <row r="1141" spans="59:96">
      <c r="BG1141" s="85"/>
      <c r="BH1141" s="85"/>
      <c r="BI1141" s="85"/>
      <c r="BJ1141" s="85"/>
      <c r="BK1141" s="85"/>
      <c r="BL1141" s="85"/>
      <c r="BM1141" s="85"/>
      <c r="BN1141" s="85"/>
      <c r="BO1141" s="85"/>
      <c r="BP1141" s="85"/>
      <c r="BQ1141" s="85"/>
      <c r="BR1141" s="85"/>
      <c r="BS1141" s="85"/>
      <c r="BT1141" s="85"/>
      <c r="BU1141" s="85"/>
      <c r="BV1141" s="85"/>
      <c r="BW1141" s="85"/>
      <c r="BX1141" s="85"/>
      <c r="BY1141" s="85"/>
      <c r="BZ1141" s="85"/>
      <c r="CA1141" s="85"/>
      <c r="CB1141" s="85"/>
      <c r="CC1141" s="85"/>
      <c r="CD1141" s="85"/>
      <c r="CE1141" s="85"/>
      <c r="CF1141" s="85"/>
      <c r="CG1141" s="85"/>
      <c r="CH1141" s="85"/>
      <c r="CI1141" s="85"/>
      <c r="CJ1141" s="85"/>
      <c r="CK1141" s="85"/>
      <c r="CL1141" s="85"/>
      <c r="CM1141" s="85"/>
      <c r="CN1141" s="85"/>
      <c r="CO1141" s="85"/>
      <c r="CP1141" s="85"/>
      <c r="CQ1141" s="85"/>
      <c r="CR1141" s="85"/>
    </row>
    <row r="1142" spans="59:96">
      <c r="BG1142" s="85"/>
      <c r="BH1142" s="85"/>
      <c r="BI1142" s="85"/>
      <c r="BJ1142" s="85"/>
      <c r="BK1142" s="85"/>
      <c r="BL1142" s="85"/>
      <c r="BM1142" s="85"/>
      <c r="BN1142" s="85"/>
      <c r="BO1142" s="85"/>
      <c r="BP1142" s="85"/>
      <c r="BQ1142" s="85"/>
      <c r="BR1142" s="85"/>
      <c r="BS1142" s="85"/>
      <c r="BT1142" s="85"/>
      <c r="BU1142" s="85"/>
      <c r="BV1142" s="85"/>
      <c r="BW1142" s="85"/>
      <c r="BX1142" s="85"/>
      <c r="BY1142" s="85"/>
      <c r="BZ1142" s="85"/>
      <c r="CA1142" s="85"/>
      <c r="CB1142" s="85"/>
      <c r="CC1142" s="85"/>
      <c r="CD1142" s="85"/>
      <c r="CE1142" s="85"/>
      <c r="CF1142" s="85"/>
      <c r="CG1142" s="85"/>
      <c r="CH1142" s="85"/>
      <c r="CI1142" s="85"/>
      <c r="CJ1142" s="85"/>
      <c r="CK1142" s="85"/>
      <c r="CL1142" s="85"/>
      <c r="CM1142" s="85"/>
      <c r="CN1142" s="85"/>
      <c r="CO1142" s="85"/>
      <c r="CP1142" s="85"/>
      <c r="CQ1142" s="85"/>
      <c r="CR1142" s="85"/>
    </row>
    <row r="1143" spans="59:96">
      <c r="BG1143" s="85"/>
      <c r="BH1143" s="85"/>
      <c r="BI1143" s="85"/>
      <c r="BJ1143" s="85"/>
      <c r="BK1143" s="85"/>
      <c r="BL1143" s="85"/>
      <c r="BM1143" s="85"/>
      <c r="BN1143" s="85"/>
      <c r="BO1143" s="85"/>
      <c r="BP1143" s="85"/>
      <c r="BQ1143" s="85"/>
      <c r="BR1143" s="85"/>
      <c r="BS1143" s="85"/>
      <c r="BT1143" s="85"/>
      <c r="BU1143" s="85"/>
      <c r="BV1143" s="85"/>
      <c r="BW1143" s="85"/>
      <c r="BX1143" s="85"/>
      <c r="BY1143" s="85"/>
      <c r="BZ1143" s="85"/>
      <c r="CA1143" s="85"/>
      <c r="CB1143" s="85"/>
      <c r="CC1143" s="85"/>
      <c r="CD1143" s="85"/>
      <c r="CE1143" s="85"/>
      <c r="CF1143" s="85"/>
      <c r="CG1143" s="85"/>
      <c r="CH1143" s="85"/>
      <c r="CI1143" s="85"/>
      <c r="CJ1143" s="85"/>
      <c r="CK1143" s="85"/>
      <c r="CL1143" s="85"/>
      <c r="CM1143" s="85"/>
      <c r="CN1143" s="85"/>
      <c r="CO1143" s="85"/>
      <c r="CP1143" s="85"/>
      <c r="CQ1143" s="85"/>
      <c r="CR1143" s="85"/>
    </row>
    <row r="1144" spans="59:96">
      <c r="BG1144" s="85"/>
      <c r="BH1144" s="85"/>
      <c r="BI1144" s="85"/>
      <c r="BJ1144" s="85"/>
      <c r="BK1144" s="85"/>
      <c r="BL1144" s="85"/>
      <c r="BM1144" s="85"/>
      <c r="BN1144" s="85"/>
      <c r="BO1144" s="85"/>
      <c r="BP1144" s="85"/>
      <c r="BQ1144" s="85"/>
      <c r="BR1144" s="85"/>
      <c r="BS1144" s="85"/>
      <c r="BT1144" s="85"/>
      <c r="BU1144" s="85"/>
      <c r="BV1144" s="85"/>
      <c r="BW1144" s="85"/>
      <c r="BX1144" s="85"/>
      <c r="BY1144" s="85"/>
      <c r="BZ1144" s="85"/>
      <c r="CA1144" s="85"/>
      <c r="CB1144" s="85"/>
      <c r="CC1144" s="85"/>
      <c r="CD1144" s="85"/>
      <c r="CE1144" s="85"/>
      <c r="CF1144" s="85"/>
      <c r="CG1144" s="85"/>
      <c r="CH1144" s="85"/>
      <c r="CI1144" s="85"/>
      <c r="CJ1144" s="85"/>
      <c r="CK1144" s="85"/>
      <c r="CL1144" s="85"/>
      <c r="CM1144" s="85"/>
      <c r="CN1144" s="85"/>
      <c r="CO1144" s="85"/>
      <c r="CP1144" s="85"/>
      <c r="CQ1144" s="85"/>
      <c r="CR1144" s="85"/>
    </row>
    <row r="1145" spans="59:96">
      <c r="BG1145" s="85"/>
      <c r="BH1145" s="85"/>
      <c r="BI1145" s="85"/>
      <c r="BJ1145" s="85"/>
      <c r="BK1145" s="85"/>
      <c r="BL1145" s="85"/>
      <c r="BM1145" s="85"/>
      <c r="BN1145" s="85"/>
      <c r="BO1145" s="85"/>
      <c r="BP1145" s="85"/>
      <c r="BQ1145" s="85"/>
      <c r="BR1145" s="85"/>
      <c r="BS1145" s="85"/>
      <c r="BT1145" s="85"/>
      <c r="BU1145" s="85"/>
      <c r="BV1145" s="85"/>
      <c r="BW1145" s="85"/>
      <c r="BX1145" s="85"/>
      <c r="BY1145" s="85"/>
      <c r="BZ1145" s="85"/>
      <c r="CA1145" s="85"/>
      <c r="CB1145" s="85"/>
      <c r="CC1145" s="85"/>
      <c r="CD1145" s="85"/>
      <c r="CE1145" s="85"/>
      <c r="CF1145" s="85"/>
      <c r="CG1145" s="85"/>
      <c r="CH1145" s="85"/>
      <c r="CI1145" s="85"/>
      <c r="CJ1145" s="85"/>
      <c r="CK1145" s="85"/>
      <c r="CL1145" s="85"/>
      <c r="CM1145" s="85"/>
      <c r="CN1145" s="85"/>
      <c r="CO1145" s="85"/>
      <c r="CP1145" s="85"/>
      <c r="CQ1145" s="85"/>
      <c r="CR1145" s="85"/>
    </row>
    <row r="1146" spans="59:96">
      <c r="BG1146" s="85"/>
      <c r="BH1146" s="85"/>
      <c r="BI1146" s="85"/>
      <c r="BJ1146" s="85"/>
      <c r="BK1146" s="85"/>
      <c r="BL1146" s="85"/>
      <c r="BM1146" s="85"/>
      <c r="BN1146" s="85"/>
      <c r="BO1146" s="85"/>
      <c r="BP1146" s="85"/>
      <c r="BQ1146" s="85"/>
      <c r="BR1146" s="85"/>
      <c r="BS1146" s="85"/>
      <c r="BT1146" s="85"/>
      <c r="BU1146" s="85"/>
      <c r="BV1146" s="85"/>
      <c r="BW1146" s="85"/>
      <c r="BX1146" s="85"/>
      <c r="BY1146" s="85"/>
      <c r="BZ1146" s="85"/>
      <c r="CA1146" s="85"/>
      <c r="CB1146" s="85"/>
      <c r="CC1146" s="85"/>
      <c r="CD1146" s="85"/>
      <c r="CE1146" s="85"/>
      <c r="CF1146" s="85"/>
      <c r="CG1146" s="85"/>
      <c r="CH1146" s="85"/>
      <c r="CI1146" s="85"/>
      <c r="CJ1146" s="85"/>
      <c r="CK1146" s="85"/>
      <c r="CL1146" s="85"/>
      <c r="CM1146" s="85"/>
      <c r="CN1146" s="85"/>
      <c r="CO1146" s="85"/>
      <c r="CP1146" s="85"/>
      <c r="CQ1146" s="85"/>
      <c r="CR1146" s="85"/>
    </row>
    <row r="1147" spans="59:96">
      <c r="BG1147" s="85"/>
      <c r="BH1147" s="85"/>
      <c r="BI1147" s="85"/>
      <c r="BJ1147" s="85"/>
      <c r="BK1147" s="85"/>
      <c r="BL1147" s="85"/>
      <c r="BM1147" s="85"/>
      <c r="BN1147" s="85"/>
      <c r="BO1147" s="85"/>
      <c r="BP1147" s="85"/>
      <c r="BQ1147" s="85"/>
      <c r="BR1147" s="85"/>
      <c r="BS1147" s="85"/>
      <c r="BT1147" s="85"/>
      <c r="BU1147" s="85"/>
      <c r="BV1147" s="85"/>
      <c r="BW1147" s="85"/>
      <c r="BX1147" s="85"/>
      <c r="BY1147" s="85"/>
      <c r="BZ1147" s="85"/>
      <c r="CA1147" s="85"/>
      <c r="CB1147" s="85"/>
      <c r="CC1147" s="85"/>
      <c r="CD1147" s="85"/>
      <c r="CE1147" s="85"/>
      <c r="CF1147" s="85"/>
      <c r="CG1147" s="85"/>
      <c r="CH1147" s="85"/>
      <c r="CI1147" s="85"/>
      <c r="CJ1147" s="85"/>
      <c r="CK1147" s="85"/>
      <c r="CL1147" s="85"/>
      <c r="CM1147" s="85"/>
      <c r="CN1147" s="85"/>
      <c r="CO1147" s="85"/>
      <c r="CP1147" s="85"/>
      <c r="CQ1147" s="85"/>
      <c r="CR1147" s="85"/>
    </row>
    <row r="1148" spans="59:96">
      <c r="BG1148" s="85"/>
      <c r="BH1148" s="85"/>
      <c r="BI1148" s="85"/>
      <c r="BJ1148" s="85"/>
      <c r="BK1148" s="85"/>
      <c r="BL1148" s="85"/>
      <c r="BM1148" s="85"/>
      <c r="BN1148" s="85"/>
      <c r="BO1148" s="85"/>
      <c r="BP1148" s="85"/>
      <c r="BQ1148" s="85"/>
      <c r="BR1148" s="85"/>
      <c r="BS1148" s="85"/>
      <c r="BT1148" s="85"/>
      <c r="BU1148" s="85"/>
      <c r="BV1148" s="85"/>
      <c r="BW1148" s="85"/>
      <c r="BX1148" s="85"/>
      <c r="BY1148" s="85"/>
      <c r="BZ1148" s="85"/>
      <c r="CA1148" s="85"/>
      <c r="CB1148" s="85"/>
      <c r="CC1148" s="85"/>
      <c r="CD1148" s="85"/>
      <c r="CE1148" s="85"/>
      <c r="CF1148" s="85"/>
      <c r="CG1148" s="85"/>
      <c r="CH1148" s="85"/>
      <c r="CI1148" s="85"/>
      <c r="CJ1148" s="85"/>
      <c r="CK1148" s="85"/>
      <c r="CL1148" s="85"/>
      <c r="CM1148" s="85"/>
      <c r="CN1148" s="85"/>
      <c r="CO1148" s="85"/>
      <c r="CP1148" s="85"/>
      <c r="CQ1148" s="85"/>
      <c r="CR1148" s="85"/>
    </row>
    <row r="1149" spans="59:96">
      <c r="BG1149" s="85"/>
      <c r="BH1149" s="85"/>
      <c r="BI1149" s="85"/>
      <c r="BJ1149" s="85"/>
      <c r="BK1149" s="85"/>
      <c r="BL1149" s="85"/>
      <c r="BM1149" s="85"/>
      <c r="BN1149" s="85"/>
      <c r="BO1149" s="85"/>
      <c r="BP1149" s="85"/>
      <c r="BQ1149" s="85"/>
      <c r="BR1149" s="85"/>
      <c r="BS1149" s="85"/>
      <c r="BT1149" s="85"/>
      <c r="BU1149" s="85"/>
      <c r="BV1149" s="85"/>
      <c r="BW1149" s="85"/>
      <c r="BX1149" s="85"/>
      <c r="BY1149" s="85"/>
      <c r="BZ1149" s="85"/>
      <c r="CA1149" s="85"/>
      <c r="CB1149" s="85"/>
      <c r="CC1149" s="85"/>
      <c r="CD1149" s="85"/>
      <c r="CE1149" s="85"/>
      <c r="CF1149" s="85"/>
      <c r="CG1149" s="85"/>
      <c r="CH1149" s="85"/>
      <c r="CI1149" s="85"/>
      <c r="CJ1149" s="85"/>
      <c r="CK1149" s="85"/>
      <c r="CL1149" s="85"/>
      <c r="CM1149" s="85"/>
      <c r="CN1149" s="85"/>
      <c r="CO1149" s="85"/>
      <c r="CP1149" s="85"/>
      <c r="CQ1149" s="85"/>
      <c r="CR1149" s="85"/>
    </row>
    <row r="1150" spans="59:96">
      <c r="BG1150" s="85"/>
      <c r="BH1150" s="85"/>
      <c r="BI1150" s="85"/>
      <c r="BJ1150" s="85"/>
      <c r="BK1150" s="85"/>
      <c r="BL1150" s="85"/>
      <c r="BM1150" s="85"/>
      <c r="BN1150" s="85"/>
      <c r="BO1150" s="85"/>
      <c r="BP1150" s="85"/>
      <c r="BQ1150" s="85"/>
      <c r="BR1150" s="85"/>
      <c r="BS1150" s="85"/>
      <c r="BT1150" s="85"/>
      <c r="BU1150" s="85"/>
      <c r="BV1150" s="85"/>
      <c r="BW1150" s="85"/>
      <c r="BX1150" s="85"/>
      <c r="BY1150" s="85"/>
      <c r="BZ1150" s="85"/>
      <c r="CA1150" s="85"/>
      <c r="CB1150" s="85"/>
      <c r="CC1150" s="85"/>
      <c r="CD1150" s="85"/>
      <c r="CE1150" s="85"/>
      <c r="CF1150" s="85"/>
      <c r="CG1150" s="85"/>
      <c r="CH1150" s="85"/>
      <c r="CI1150" s="85"/>
      <c r="CJ1150" s="85"/>
      <c r="CK1150" s="85"/>
      <c r="CL1150" s="85"/>
      <c r="CM1150" s="85"/>
      <c r="CN1150" s="85"/>
      <c r="CO1150" s="85"/>
      <c r="CP1150" s="85"/>
      <c r="CQ1150" s="85"/>
      <c r="CR1150" s="85"/>
    </row>
    <row r="1151" spans="59:96">
      <c r="BG1151" s="85"/>
      <c r="BH1151" s="85"/>
      <c r="BI1151" s="85"/>
      <c r="BJ1151" s="85"/>
      <c r="BK1151" s="85"/>
      <c r="BL1151" s="85"/>
      <c r="BM1151" s="85"/>
      <c r="BN1151" s="85"/>
      <c r="BO1151" s="85"/>
      <c r="BP1151" s="85"/>
      <c r="BQ1151" s="85"/>
      <c r="BR1151" s="85"/>
      <c r="BS1151" s="85"/>
      <c r="BT1151" s="85"/>
      <c r="BU1151" s="85"/>
      <c r="BV1151" s="85"/>
      <c r="BW1151" s="85"/>
      <c r="BX1151" s="85"/>
      <c r="BY1151" s="85"/>
      <c r="BZ1151" s="85"/>
      <c r="CA1151" s="85"/>
      <c r="CB1151" s="85"/>
      <c r="CC1151" s="85"/>
      <c r="CD1151" s="85"/>
      <c r="CE1151" s="85"/>
      <c r="CF1151" s="85"/>
      <c r="CG1151" s="85"/>
      <c r="CH1151" s="85"/>
      <c r="CI1151" s="85"/>
      <c r="CJ1151" s="85"/>
      <c r="CK1151" s="85"/>
      <c r="CL1151" s="85"/>
      <c r="CM1151" s="85"/>
      <c r="CN1151" s="85"/>
      <c r="CO1151" s="85"/>
      <c r="CP1151" s="85"/>
      <c r="CQ1151" s="85"/>
      <c r="CR1151" s="85"/>
    </row>
    <row r="1152" spans="59:96">
      <c r="BG1152" s="85"/>
      <c r="BH1152" s="85"/>
      <c r="BI1152" s="85"/>
      <c r="BJ1152" s="85"/>
      <c r="BK1152" s="85"/>
      <c r="BL1152" s="85"/>
      <c r="BM1152" s="85"/>
      <c r="BN1152" s="85"/>
      <c r="BO1152" s="85"/>
      <c r="BP1152" s="85"/>
      <c r="BQ1152" s="85"/>
      <c r="BR1152" s="85"/>
      <c r="BS1152" s="85"/>
      <c r="BT1152" s="85"/>
      <c r="BU1152" s="85"/>
      <c r="BV1152" s="85"/>
      <c r="BW1152" s="85"/>
      <c r="BX1152" s="85"/>
      <c r="BY1152" s="85"/>
      <c r="BZ1152" s="85"/>
      <c r="CA1152" s="85"/>
      <c r="CB1152" s="85"/>
      <c r="CC1152" s="85"/>
      <c r="CD1152" s="85"/>
      <c r="CE1152" s="85"/>
      <c r="CF1152" s="85"/>
      <c r="CG1152" s="85"/>
      <c r="CH1152" s="85"/>
      <c r="CI1152" s="85"/>
      <c r="CJ1152" s="85"/>
      <c r="CK1152" s="85"/>
      <c r="CL1152" s="85"/>
      <c r="CM1152" s="85"/>
      <c r="CN1152" s="85"/>
      <c r="CO1152" s="85"/>
      <c r="CP1152" s="85"/>
      <c r="CQ1152" s="85"/>
      <c r="CR1152" s="85"/>
    </row>
    <row r="1153" spans="59:96">
      <c r="BG1153" s="85"/>
      <c r="BH1153" s="85"/>
      <c r="BI1153" s="85"/>
      <c r="BJ1153" s="85"/>
      <c r="BK1153" s="85"/>
      <c r="BL1153" s="85"/>
      <c r="BM1153" s="85"/>
      <c r="BN1153" s="85"/>
      <c r="BO1153" s="85"/>
      <c r="BP1153" s="85"/>
      <c r="BQ1153" s="85"/>
      <c r="BR1153" s="85"/>
      <c r="BS1153" s="85"/>
      <c r="BT1153" s="85"/>
      <c r="BU1153" s="85"/>
      <c r="BV1153" s="85"/>
      <c r="BW1153" s="85"/>
      <c r="BX1153" s="85"/>
      <c r="BY1153" s="85"/>
      <c r="BZ1153" s="85"/>
      <c r="CA1153" s="85"/>
      <c r="CB1153" s="85"/>
      <c r="CC1153" s="85"/>
      <c r="CD1153" s="85"/>
      <c r="CE1153" s="85"/>
      <c r="CF1153" s="85"/>
      <c r="CG1153" s="85"/>
      <c r="CH1153" s="85"/>
      <c r="CI1153" s="85"/>
      <c r="CJ1153" s="85"/>
      <c r="CK1153" s="85"/>
      <c r="CL1153" s="85"/>
      <c r="CM1153" s="85"/>
      <c r="CN1153" s="85"/>
      <c r="CO1153" s="85"/>
      <c r="CP1153" s="85"/>
      <c r="CQ1153" s="85"/>
      <c r="CR1153" s="85"/>
    </row>
    <row r="1154" spans="59:96">
      <c r="BG1154" s="85"/>
      <c r="BH1154" s="85"/>
      <c r="BI1154" s="85"/>
      <c r="BJ1154" s="85"/>
      <c r="BK1154" s="85"/>
      <c r="BL1154" s="85"/>
      <c r="BM1154" s="85"/>
      <c r="BN1154" s="85"/>
      <c r="BO1154" s="85"/>
      <c r="BP1154" s="85"/>
      <c r="BQ1154" s="85"/>
      <c r="BR1154" s="85"/>
      <c r="BS1154" s="85"/>
      <c r="BT1154" s="85"/>
      <c r="BU1154" s="85"/>
      <c r="BV1154" s="85"/>
      <c r="BW1154" s="85"/>
      <c r="BX1154" s="85"/>
      <c r="BY1154" s="85"/>
      <c r="BZ1154" s="85"/>
      <c r="CA1154" s="85"/>
      <c r="CB1154" s="85"/>
      <c r="CC1154" s="85"/>
      <c r="CD1154" s="85"/>
      <c r="CE1154" s="85"/>
      <c r="CF1154" s="85"/>
      <c r="CG1154" s="85"/>
      <c r="CH1154" s="85"/>
      <c r="CI1154" s="85"/>
      <c r="CJ1154" s="85"/>
      <c r="CK1154" s="85"/>
      <c r="CL1154" s="85"/>
      <c r="CM1154" s="85"/>
      <c r="CN1154" s="85"/>
      <c r="CO1154" s="85"/>
      <c r="CP1154" s="85"/>
      <c r="CQ1154" s="85"/>
      <c r="CR1154" s="85"/>
    </row>
    <row r="1155" spans="59:96">
      <c r="BG1155" s="85"/>
      <c r="BH1155" s="85"/>
      <c r="BI1155" s="85"/>
      <c r="BJ1155" s="85"/>
      <c r="BK1155" s="85"/>
      <c r="BL1155" s="85"/>
      <c r="BM1155" s="85"/>
      <c r="BN1155" s="85"/>
      <c r="BO1155" s="85"/>
      <c r="BP1155" s="85"/>
      <c r="BQ1155" s="85"/>
      <c r="BR1155" s="85"/>
      <c r="BS1155" s="85"/>
      <c r="BT1155" s="85"/>
      <c r="BU1155" s="85"/>
      <c r="BV1155" s="85"/>
      <c r="BW1155" s="85"/>
      <c r="BX1155" s="85"/>
      <c r="BY1155" s="85"/>
      <c r="BZ1155" s="85"/>
      <c r="CA1155" s="85"/>
      <c r="CB1155" s="85"/>
      <c r="CC1155" s="85"/>
      <c r="CD1155" s="85"/>
      <c r="CE1155" s="85"/>
      <c r="CF1155" s="85"/>
      <c r="CG1155" s="85"/>
      <c r="CH1155" s="85"/>
      <c r="CI1155" s="85"/>
      <c r="CJ1155" s="85"/>
      <c r="CK1155" s="85"/>
      <c r="CL1155" s="85"/>
      <c r="CM1155" s="85"/>
      <c r="CN1155" s="85"/>
      <c r="CO1155" s="85"/>
      <c r="CP1155" s="85"/>
      <c r="CQ1155" s="85"/>
      <c r="CR1155" s="85"/>
    </row>
    <row r="1156" spans="59:96">
      <c r="BG1156" s="85"/>
      <c r="BH1156" s="85"/>
      <c r="BI1156" s="85"/>
      <c r="BJ1156" s="85"/>
      <c r="BK1156" s="85"/>
      <c r="BL1156" s="85"/>
      <c r="BM1156" s="85"/>
      <c r="BN1156" s="85"/>
      <c r="BO1156" s="85"/>
      <c r="BP1156" s="85"/>
      <c r="BQ1156" s="85"/>
      <c r="BR1156" s="85"/>
      <c r="BS1156" s="85"/>
      <c r="BT1156" s="85"/>
      <c r="BU1156" s="85"/>
      <c r="BV1156" s="85"/>
      <c r="BW1156" s="85"/>
      <c r="BX1156" s="85"/>
      <c r="BY1156" s="85"/>
      <c r="BZ1156" s="85"/>
      <c r="CA1156" s="85"/>
      <c r="CB1156" s="85"/>
      <c r="CC1156" s="85"/>
      <c r="CD1156" s="85"/>
      <c r="CE1156" s="85"/>
      <c r="CF1156" s="85"/>
      <c r="CG1156" s="85"/>
      <c r="CH1156" s="85"/>
      <c r="CI1156" s="85"/>
      <c r="CJ1156" s="85"/>
      <c r="CK1156" s="85"/>
      <c r="CL1156" s="85"/>
      <c r="CM1156" s="85"/>
      <c r="CN1156" s="85"/>
      <c r="CO1156" s="85"/>
      <c r="CP1156" s="85"/>
      <c r="CQ1156" s="85"/>
      <c r="CR1156" s="85"/>
    </row>
    <row r="1157" spans="59:96">
      <c r="BG1157" s="85"/>
      <c r="BH1157" s="85"/>
      <c r="BI1157" s="85"/>
      <c r="BJ1157" s="85"/>
      <c r="BK1157" s="85"/>
      <c r="BL1157" s="85"/>
      <c r="BM1157" s="85"/>
      <c r="BN1157" s="85"/>
      <c r="BO1157" s="85"/>
      <c r="BP1157" s="85"/>
      <c r="BQ1157" s="85"/>
      <c r="BR1157" s="85"/>
      <c r="BS1157" s="85"/>
      <c r="BT1157" s="85"/>
      <c r="BU1157" s="85"/>
      <c r="BV1157" s="85"/>
      <c r="BW1157" s="85"/>
      <c r="BX1157" s="85"/>
      <c r="BY1157" s="85"/>
      <c r="BZ1157" s="85"/>
      <c r="CA1157" s="85"/>
      <c r="CB1157" s="85"/>
      <c r="CC1157" s="85"/>
      <c r="CD1157" s="85"/>
      <c r="CE1157" s="85"/>
      <c r="CF1157" s="85"/>
      <c r="CG1157" s="85"/>
      <c r="CH1157" s="85"/>
      <c r="CI1157" s="85"/>
      <c r="CJ1157" s="85"/>
      <c r="CK1157" s="85"/>
      <c r="CL1157" s="85"/>
      <c r="CM1157" s="85"/>
      <c r="CN1157" s="85"/>
      <c r="CO1157" s="85"/>
      <c r="CP1157" s="85"/>
      <c r="CQ1157" s="85"/>
      <c r="CR1157" s="85"/>
    </row>
    <row r="1158" spans="59:96">
      <c r="BG1158" s="85"/>
      <c r="BH1158" s="85"/>
      <c r="BI1158" s="85"/>
      <c r="BJ1158" s="85"/>
      <c r="BK1158" s="85"/>
      <c r="BL1158" s="85"/>
      <c r="BM1158" s="85"/>
      <c r="BN1158" s="85"/>
      <c r="BO1158" s="85"/>
      <c r="BP1158" s="85"/>
      <c r="BQ1158" s="85"/>
      <c r="BR1158" s="85"/>
      <c r="BS1158" s="85"/>
      <c r="BT1158" s="85"/>
      <c r="BU1158" s="85"/>
      <c r="BV1158" s="85"/>
      <c r="BW1158" s="85"/>
      <c r="BX1158" s="85"/>
      <c r="BY1158" s="85"/>
      <c r="BZ1158" s="85"/>
      <c r="CA1158" s="85"/>
      <c r="CB1158" s="85"/>
      <c r="CC1158" s="85"/>
      <c r="CD1158" s="85"/>
      <c r="CE1158" s="85"/>
      <c r="CF1158" s="85"/>
      <c r="CG1158" s="85"/>
      <c r="CH1158" s="85"/>
      <c r="CI1158" s="85"/>
      <c r="CJ1158" s="85"/>
      <c r="CK1158" s="85"/>
      <c r="CL1158" s="85"/>
      <c r="CM1158" s="85"/>
      <c r="CN1158" s="85"/>
      <c r="CO1158" s="85"/>
      <c r="CP1158" s="85"/>
      <c r="CQ1158" s="85"/>
      <c r="CR1158" s="85"/>
    </row>
    <row r="1159" spans="59:96">
      <c r="BG1159" s="85"/>
      <c r="BH1159" s="85"/>
      <c r="BI1159" s="85"/>
      <c r="BJ1159" s="85"/>
      <c r="BK1159" s="85"/>
      <c r="BL1159" s="85"/>
      <c r="BM1159" s="85"/>
      <c r="BN1159" s="85"/>
      <c r="BO1159" s="85"/>
      <c r="BP1159" s="85"/>
      <c r="BQ1159" s="85"/>
      <c r="BR1159" s="85"/>
      <c r="BS1159" s="85"/>
      <c r="BT1159" s="85"/>
      <c r="BU1159" s="85"/>
      <c r="BV1159" s="85"/>
      <c r="BW1159" s="85"/>
      <c r="BX1159" s="85"/>
      <c r="BY1159" s="85"/>
      <c r="BZ1159" s="85"/>
      <c r="CA1159" s="85"/>
      <c r="CB1159" s="85"/>
      <c r="CC1159" s="85"/>
      <c r="CD1159" s="85"/>
      <c r="CE1159" s="85"/>
      <c r="CF1159" s="85"/>
      <c r="CG1159" s="85"/>
      <c r="CH1159" s="85"/>
      <c r="CI1159" s="85"/>
      <c r="CJ1159" s="85"/>
      <c r="CK1159" s="85"/>
      <c r="CL1159" s="85"/>
      <c r="CM1159" s="85"/>
      <c r="CN1159" s="85"/>
      <c r="CO1159" s="85"/>
      <c r="CP1159" s="85"/>
      <c r="CQ1159" s="85"/>
      <c r="CR1159" s="85"/>
    </row>
    <row r="1160" spans="59:96">
      <c r="BG1160" s="85"/>
      <c r="BH1160" s="85"/>
      <c r="BI1160" s="85"/>
      <c r="BJ1160" s="85"/>
      <c r="BK1160" s="85"/>
      <c r="BL1160" s="85"/>
      <c r="BM1160" s="85"/>
      <c r="BN1160" s="85"/>
      <c r="BO1160" s="85"/>
      <c r="BP1160" s="85"/>
      <c r="BQ1160" s="85"/>
      <c r="BR1160" s="85"/>
      <c r="BS1160" s="85"/>
      <c r="BT1160" s="85"/>
      <c r="BU1160" s="85"/>
      <c r="BV1160" s="85"/>
      <c r="BW1160" s="85"/>
      <c r="BX1160" s="85"/>
      <c r="BY1160" s="85"/>
      <c r="BZ1160" s="85"/>
      <c r="CA1160" s="85"/>
      <c r="CB1160" s="85"/>
      <c r="CC1160" s="85"/>
      <c r="CD1160" s="85"/>
      <c r="CE1160" s="85"/>
      <c r="CF1160" s="85"/>
      <c r="CG1160" s="85"/>
      <c r="CH1160" s="85"/>
      <c r="CI1160" s="85"/>
      <c r="CJ1160" s="85"/>
      <c r="CK1160" s="85"/>
      <c r="CL1160" s="85"/>
      <c r="CM1160" s="85"/>
      <c r="CN1160" s="85"/>
      <c r="CO1160" s="85"/>
      <c r="CP1160" s="85"/>
      <c r="CQ1160" s="85"/>
      <c r="CR1160" s="85"/>
    </row>
    <row r="1161" spans="59:96">
      <c r="BG1161" s="85"/>
      <c r="BH1161" s="85"/>
      <c r="BI1161" s="85"/>
      <c r="BJ1161" s="85"/>
      <c r="BK1161" s="85"/>
      <c r="BL1161" s="85"/>
      <c r="BM1161" s="85"/>
      <c r="BN1161" s="85"/>
      <c r="BO1161" s="85"/>
      <c r="BP1161" s="85"/>
      <c r="BQ1161" s="85"/>
      <c r="BR1161" s="85"/>
      <c r="BS1161" s="85"/>
      <c r="BT1161" s="85"/>
      <c r="BU1161" s="85"/>
      <c r="BV1161" s="85"/>
      <c r="BW1161" s="85"/>
      <c r="BX1161" s="85"/>
      <c r="BY1161" s="85"/>
      <c r="BZ1161" s="85"/>
      <c r="CA1161" s="85"/>
      <c r="CB1161" s="85"/>
      <c r="CC1161" s="85"/>
      <c r="CD1161" s="85"/>
      <c r="CE1161" s="85"/>
      <c r="CF1161" s="85"/>
      <c r="CG1161" s="85"/>
      <c r="CH1161" s="85"/>
      <c r="CI1161" s="85"/>
      <c r="CJ1161" s="85"/>
      <c r="CK1161" s="85"/>
      <c r="CL1161" s="85"/>
      <c r="CM1161" s="85"/>
      <c r="CN1161" s="85"/>
      <c r="CO1161" s="85"/>
      <c r="CP1161" s="85"/>
      <c r="CQ1161" s="85"/>
      <c r="CR1161" s="85"/>
    </row>
    <row r="1162" spans="59:96">
      <c r="BG1162" s="85"/>
      <c r="BH1162" s="85"/>
      <c r="BI1162" s="85"/>
      <c r="BJ1162" s="85"/>
      <c r="BK1162" s="85"/>
      <c r="BL1162" s="85"/>
      <c r="BM1162" s="85"/>
      <c r="BN1162" s="85"/>
      <c r="BO1162" s="85"/>
      <c r="BP1162" s="85"/>
      <c r="BQ1162" s="85"/>
      <c r="BR1162" s="85"/>
      <c r="BS1162" s="85"/>
      <c r="BT1162" s="85"/>
      <c r="BU1162" s="85"/>
      <c r="BV1162" s="85"/>
      <c r="BW1162" s="85"/>
      <c r="BX1162" s="85"/>
      <c r="BY1162" s="85"/>
      <c r="BZ1162" s="85"/>
      <c r="CA1162" s="85"/>
      <c r="CB1162" s="85"/>
      <c r="CC1162" s="85"/>
      <c r="CD1162" s="85"/>
      <c r="CE1162" s="85"/>
      <c r="CF1162" s="85"/>
      <c r="CG1162" s="85"/>
      <c r="CH1162" s="85"/>
      <c r="CI1162" s="85"/>
      <c r="CJ1162" s="85"/>
      <c r="CK1162" s="85"/>
      <c r="CL1162" s="85"/>
      <c r="CM1162" s="85"/>
      <c r="CN1162" s="85"/>
      <c r="CO1162" s="85"/>
      <c r="CP1162" s="85"/>
      <c r="CQ1162" s="85"/>
      <c r="CR1162" s="85"/>
    </row>
    <row r="1163" spans="59:96">
      <c r="BG1163" s="85"/>
      <c r="BH1163" s="85"/>
      <c r="BI1163" s="85"/>
      <c r="BJ1163" s="85"/>
      <c r="BK1163" s="85"/>
      <c r="BL1163" s="85"/>
      <c r="BM1163" s="85"/>
      <c r="BN1163" s="85"/>
      <c r="BO1163" s="85"/>
      <c r="BP1163" s="85"/>
      <c r="BQ1163" s="85"/>
      <c r="BR1163" s="85"/>
      <c r="BS1163" s="85"/>
      <c r="BT1163" s="85"/>
      <c r="BU1163" s="85"/>
      <c r="BV1163" s="85"/>
      <c r="BW1163" s="85"/>
      <c r="BX1163" s="85"/>
      <c r="BY1163" s="85"/>
      <c r="BZ1163" s="85"/>
      <c r="CA1163" s="85"/>
      <c r="CB1163" s="85"/>
      <c r="CC1163" s="85"/>
      <c r="CD1163" s="85"/>
      <c r="CE1163" s="85"/>
      <c r="CF1163" s="85"/>
      <c r="CG1163" s="85"/>
      <c r="CH1163" s="85"/>
      <c r="CI1163" s="85"/>
      <c r="CJ1163" s="85"/>
      <c r="CK1163" s="85"/>
      <c r="CL1163" s="85"/>
      <c r="CM1163" s="85"/>
      <c r="CN1163" s="85"/>
      <c r="CO1163" s="85"/>
      <c r="CP1163" s="85"/>
      <c r="CQ1163" s="85"/>
      <c r="CR1163" s="85"/>
    </row>
    <row r="1164" spans="59:96">
      <c r="BG1164" s="85"/>
      <c r="BH1164" s="85"/>
      <c r="BI1164" s="85"/>
      <c r="BJ1164" s="85"/>
      <c r="BK1164" s="85"/>
      <c r="BL1164" s="85"/>
      <c r="BM1164" s="85"/>
      <c r="BN1164" s="85"/>
      <c r="BO1164" s="85"/>
      <c r="BP1164" s="85"/>
      <c r="BQ1164" s="85"/>
      <c r="BR1164" s="85"/>
      <c r="BS1164" s="85"/>
      <c r="BT1164" s="85"/>
      <c r="BU1164" s="85"/>
      <c r="BV1164" s="85"/>
      <c r="BW1164" s="85"/>
      <c r="BX1164" s="85"/>
      <c r="BY1164" s="85"/>
      <c r="BZ1164" s="85"/>
      <c r="CA1164" s="85"/>
      <c r="CB1164" s="85"/>
      <c r="CC1164" s="85"/>
      <c r="CD1164" s="85"/>
      <c r="CE1164" s="85"/>
      <c r="CF1164" s="85"/>
      <c r="CG1164" s="85"/>
      <c r="CH1164" s="85"/>
      <c r="CI1164" s="85"/>
      <c r="CJ1164" s="85"/>
      <c r="CK1164" s="85"/>
      <c r="CL1164" s="85"/>
      <c r="CM1164" s="85"/>
      <c r="CN1164" s="85"/>
      <c r="CO1164" s="85"/>
      <c r="CP1164" s="85"/>
      <c r="CQ1164" s="85"/>
      <c r="CR1164" s="85"/>
    </row>
    <row r="1165" spans="59:96">
      <c r="BG1165" s="85"/>
      <c r="BH1165" s="85"/>
      <c r="BI1165" s="85"/>
      <c r="BJ1165" s="85"/>
      <c r="BK1165" s="85"/>
      <c r="BL1165" s="85"/>
      <c r="BM1165" s="85"/>
      <c r="BN1165" s="85"/>
      <c r="BO1165" s="85"/>
      <c r="BP1165" s="85"/>
      <c r="BQ1165" s="85"/>
      <c r="BR1165" s="85"/>
      <c r="BS1165" s="85"/>
      <c r="BT1165" s="85"/>
      <c r="BU1165" s="85"/>
      <c r="BV1165" s="85"/>
      <c r="BW1165" s="85"/>
      <c r="BX1165" s="85"/>
      <c r="BY1165" s="85"/>
      <c r="BZ1165" s="85"/>
      <c r="CA1165" s="85"/>
      <c r="CB1165" s="85"/>
      <c r="CC1165" s="85"/>
      <c r="CD1165" s="85"/>
      <c r="CE1165" s="85"/>
      <c r="CF1165" s="85"/>
      <c r="CG1165" s="85"/>
      <c r="CH1165" s="85"/>
      <c r="CI1165" s="85"/>
      <c r="CJ1165" s="85"/>
      <c r="CK1165" s="85"/>
      <c r="CL1165" s="85"/>
      <c r="CM1165" s="85"/>
      <c r="CN1165" s="85"/>
      <c r="CO1165" s="85"/>
      <c r="CP1165" s="85"/>
      <c r="CQ1165" s="85"/>
      <c r="CR1165" s="85"/>
    </row>
    <row r="1166" spans="59:96">
      <c r="BG1166" s="85"/>
      <c r="BH1166" s="85"/>
      <c r="BI1166" s="85"/>
      <c r="BJ1166" s="85"/>
      <c r="BK1166" s="85"/>
      <c r="BL1166" s="85"/>
      <c r="BM1166" s="85"/>
      <c r="BN1166" s="85"/>
      <c r="BO1166" s="85"/>
      <c r="BP1166" s="85"/>
      <c r="BQ1166" s="85"/>
      <c r="BR1166" s="85"/>
      <c r="BS1166" s="85"/>
      <c r="BT1166" s="85"/>
      <c r="BU1166" s="85"/>
      <c r="BV1166" s="85"/>
      <c r="BW1166" s="85"/>
      <c r="BX1166" s="85"/>
      <c r="BY1166" s="85"/>
      <c r="BZ1166" s="85"/>
      <c r="CA1166" s="85"/>
      <c r="CB1166" s="85"/>
      <c r="CC1166" s="85"/>
      <c r="CD1166" s="85"/>
      <c r="CE1166" s="85"/>
      <c r="CF1166" s="85"/>
      <c r="CG1166" s="85"/>
      <c r="CH1166" s="85"/>
      <c r="CI1166" s="85"/>
      <c r="CJ1166" s="85"/>
      <c r="CK1166" s="85"/>
      <c r="CL1166" s="85"/>
      <c r="CM1166" s="85"/>
      <c r="CN1166" s="85"/>
      <c r="CO1166" s="85"/>
      <c r="CP1166" s="85"/>
      <c r="CQ1166" s="85"/>
      <c r="CR1166" s="85"/>
    </row>
    <row r="1167" spans="59:96">
      <c r="BG1167" s="85"/>
      <c r="BH1167" s="85"/>
      <c r="BI1167" s="85"/>
      <c r="BJ1167" s="85"/>
      <c r="BK1167" s="85"/>
      <c r="BL1167" s="85"/>
      <c r="BM1167" s="85"/>
      <c r="BN1167" s="85"/>
      <c r="BO1167" s="85"/>
      <c r="BP1167" s="85"/>
      <c r="BQ1167" s="85"/>
      <c r="BR1167" s="85"/>
      <c r="BS1167" s="85"/>
      <c r="BT1167" s="85"/>
      <c r="BU1167" s="85"/>
      <c r="BV1167" s="85"/>
      <c r="BW1167" s="85"/>
      <c r="BX1167" s="85"/>
      <c r="BY1167" s="85"/>
      <c r="BZ1167" s="85"/>
      <c r="CA1167" s="85"/>
      <c r="CB1167" s="85"/>
      <c r="CC1167" s="85"/>
      <c r="CD1167" s="85"/>
      <c r="CE1167" s="85"/>
      <c r="CF1167" s="85"/>
      <c r="CG1167" s="85"/>
      <c r="CH1167" s="85"/>
      <c r="CI1167" s="85"/>
      <c r="CJ1167" s="85"/>
      <c r="CK1167" s="85"/>
      <c r="CL1167" s="85"/>
      <c r="CM1167" s="85"/>
      <c r="CN1167" s="85"/>
      <c r="CO1167" s="85"/>
      <c r="CP1167" s="85"/>
      <c r="CQ1167" s="85"/>
      <c r="CR1167" s="85"/>
    </row>
    <row r="1168" spans="59:96">
      <c r="BG1168" s="85"/>
      <c r="BH1168" s="85"/>
      <c r="BI1168" s="85"/>
      <c r="BJ1168" s="85"/>
      <c r="BK1168" s="85"/>
      <c r="BL1168" s="85"/>
      <c r="BM1168" s="85"/>
      <c r="BN1168" s="85"/>
      <c r="BO1168" s="85"/>
      <c r="BP1168" s="85"/>
      <c r="BQ1168" s="85"/>
      <c r="BR1168" s="85"/>
      <c r="BS1168" s="85"/>
      <c r="BT1168" s="85"/>
      <c r="BU1168" s="85"/>
      <c r="BV1168" s="85"/>
      <c r="BW1168" s="85"/>
      <c r="BX1168" s="85"/>
      <c r="BY1168" s="85"/>
      <c r="BZ1168" s="85"/>
      <c r="CA1168" s="85"/>
      <c r="CB1168" s="85"/>
      <c r="CC1168" s="85"/>
      <c r="CD1168" s="85"/>
      <c r="CE1168" s="85"/>
      <c r="CF1168" s="85"/>
      <c r="CG1168" s="85"/>
      <c r="CH1168" s="85"/>
      <c r="CI1168" s="85"/>
      <c r="CJ1168" s="85"/>
      <c r="CK1168" s="85"/>
      <c r="CL1168" s="85"/>
      <c r="CM1168" s="85"/>
      <c r="CN1168" s="85"/>
      <c r="CO1168" s="85"/>
      <c r="CP1168" s="85"/>
      <c r="CQ1168" s="85"/>
      <c r="CR1168" s="85"/>
    </row>
    <row r="1169" spans="59:96">
      <c r="BG1169" s="85"/>
      <c r="BH1169" s="85"/>
      <c r="BI1169" s="85"/>
      <c r="BJ1169" s="85"/>
      <c r="BK1169" s="85"/>
      <c r="BL1169" s="85"/>
      <c r="BM1169" s="85"/>
      <c r="BN1169" s="85"/>
      <c r="BO1169" s="85"/>
      <c r="BP1169" s="85"/>
      <c r="BQ1169" s="85"/>
      <c r="BR1169" s="85"/>
      <c r="BS1169" s="85"/>
      <c r="BT1169" s="85"/>
      <c r="BU1169" s="85"/>
      <c r="BV1169" s="85"/>
      <c r="BW1169" s="85"/>
      <c r="BX1169" s="85"/>
      <c r="BY1169" s="85"/>
      <c r="BZ1169" s="85"/>
      <c r="CA1169" s="85"/>
      <c r="CB1169" s="85"/>
      <c r="CC1169" s="85"/>
      <c r="CD1169" s="85"/>
      <c r="CE1169" s="85"/>
      <c r="CF1169" s="85"/>
      <c r="CG1169" s="85"/>
      <c r="CH1169" s="85"/>
      <c r="CI1169" s="85"/>
      <c r="CJ1169" s="85"/>
      <c r="CK1169" s="85"/>
      <c r="CL1169" s="85"/>
      <c r="CM1169" s="85"/>
      <c r="CN1169" s="85"/>
      <c r="CO1169" s="85"/>
      <c r="CP1169" s="85"/>
      <c r="CQ1169" s="85"/>
      <c r="CR1169" s="85"/>
    </row>
    <row r="1170" spans="59:96">
      <c r="BG1170" s="85"/>
      <c r="BH1170" s="85"/>
      <c r="BI1170" s="85"/>
      <c r="BJ1170" s="85"/>
      <c r="BK1170" s="85"/>
      <c r="BL1170" s="85"/>
      <c r="BM1170" s="85"/>
      <c r="BN1170" s="85"/>
      <c r="BO1170" s="85"/>
      <c r="BP1170" s="85"/>
      <c r="BQ1170" s="85"/>
      <c r="BR1170" s="85"/>
      <c r="BS1170" s="85"/>
      <c r="BT1170" s="85"/>
      <c r="BU1170" s="85"/>
      <c r="BV1170" s="85"/>
      <c r="BW1170" s="85"/>
      <c r="BX1170" s="85"/>
      <c r="BY1170" s="85"/>
      <c r="BZ1170" s="85"/>
      <c r="CA1170" s="85"/>
      <c r="CB1170" s="85"/>
      <c r="CC1170" s="85"/>
      <c r="CD1170" s="85"/>
      <c r="CE1170" s="85"/>
      <c r="CF1170" s="85"/>
      <c r="CG1170" s="85"/>
      <c r="CH1170" s="85"/>
      <c r="CI1170" s="85"/>
      <c r="CJ1170" s="85"/>
      <c r="CK1170" s="85"/>
      <c r="CL1170" s="85"/>
      <c r="CM1170" s="85"/>
      <c r="CN1170" s="85"/>
      <c r="CO1170" s="85"/>
      <c r="CP1170" s="85"/>
      <c r="CQ1170" s="85"/>
      <c r="CR1170" s="85"/>
    </row>
    <row r="1171" spans="59:96">
      <c r="BG1171" s="85"/>
      <c r="BH1171" s="85"/>
      <c r="BI1171" s="85"/>
      <c r="BJ1171" s="85"/>
      <c r="BK1171" s="85"/>
      <c r="BL1171" s="85"/>
      <c r="BM1171" s="85"/>
      <c r="BN1171" s="85"/>
      <c r="BO1171" s="85"/>
      <c r="BP1171" s="85"/>
      <c r="BQ1171" s="85"/>
      <c r="BR1171" s="85"/>
      <c r="BS1171" s="85"/>
      <c r="BT1171" s="85"/>
      <c r="BU1171" s="85"/>
      <c r="BV1171" s="85"/>
      <c r="BW1171" s="85"/>
      <c r="BX1171" s="85"/>
      <c r="BY1171" s="85"/>
      <c r="BZ1171" s="85"/>
      <c r="CA1171" s="85"/>
      <c r="CB1171" s="85"/>
      <c r="CC1171" s="85"/>
      <c r="CD1171" s="85"/>
      <c r="CE1171" s="85"/>
      <c r="CF1171" s="85"/>
      <c r="CG1171" s="85"/>
      <c r="CH1171" s="85"/>
      <c r="CI1171" s="85"/>
      <c r="CJ1171" s="85"/>
      <c r="CK1171" s="85"/>
      <c r="CL1171" s="85"/>
      <c r="CM1171" s="85"/>
      <c r="CN1171" s="85"/>
      <c r="CO1171" s="85"/>
      <c r="CP1171" s="85"/>
      <c r="CQ1171" s="85"/>
      <c r="CR1171" s="85"/>
    </row>
    <row r="1172" spans="59:96">
      <c r="BG1172" s="85"/>
      <c r="BH1172" s="85"/>
      <c r="BI1172" s="85"/>
      <c r="BJ1172" s="85"/>
      <c r="BK1172" s="85"/>
      <c r="BL1172" s="85"/>
      <c r="BM1172" s="85"/>
      <c r="BN1172" s="85"/>
      <c r="BO1172" s="85"/>
      <c r="BP1172" s="85"/>
      <c r="BQ1172" s="85"/>
      <c r="BR1172" s="85"/>
      <c r="BS1172" s="85"/>
      <c r="BT1172" s="85"/>
      <c r="BU1172" s="85"/>
      <c r="BV1172" s="85"/>
      <c r="BW1172" s="85"/>
      <c r="BX1172" s="85"/>
      <c r="BY1172" s="85"/>
      <c r="BZ1172" s="85"/>
      <c r="CA1172" s="85"/>
      <c r="CB1172" s="85"/>
      <c r="CC1172" s="85"/>
      <c r="CD1172" s="85"/>
      <c r="CE1172" s="85"/>
      <c r="CF1172" s="85"/>
      <c r="CG1172" s="85"/>
      <c r="CH1172" s="85"/>
      <c r="CI1172" s="85"/>
      <c r="CJ1172" s="85"/>
      <c r="CK1172" s="85"/>
      <c r="CL1172" s="85"/>
      <c r="CM1172" s="85"/>
      <c r="CN1172" s="85"/>
      <c r="CO1172" s="85"/>
      <c r="CP1172" s="85"/>
      <c r="CQ1172" s="85"/>
      <c r="CR1172" s="85"/>
    </row>
    <row r="1173" spans="59:96">
      <c r="BG1173" s="85"/>
      <c r="BH1173" s="85"/>
      <c r="BI1173" s="85"/>
      <c r="BJ1173" s="85"/>
      <c r="BK1173" s="85"/>
      <c r="BL1173" s="85"/>
      <c r="BM1173" s="85"/>
      <c r="BN1173" s="85"/>
      <c r="BO1173" s="85"/>
      <c r="BP1173" s="85"/>
      <c r="BQ1173" s="85"/>
      <c r="BR1173" s="85"/>
      <c r="BS1173" s="85"/>
      <c r="BT1173" s="85"/>
      <c r="BU1173" s="85"/>
      <c r="BV1173" s="85"/>
      <c r="BW1173" s="85"/>
      <c r="BX1173" s="85"/>
      <c r="BY1173" s="85"/>
      <c r="BZ1173" s="85"/>
      <c r="CA1173" s="85"/>
      <c r="CB1173" s="85"/>
      <c r="CC1173" s="85"/>
      <c r="CD1173" s="85"/>
      <c r="CE1173" s="85"/>
      <c r="CF1173" s="85"/>
      <c r="CG1173" s="85"/>
      <c r="CH1173" s="85"/>
      <c r="CI1173" s="85"/>
      <c r="CJ1173" s="85"/>
      <c r="CK1173" s="85"/>
      <c r="CL1173" s="85"/>
      <c r="CM1173" s="85"/>
      <c r="CN1173" s="85"/>
      <c r="CO1173" s="85"/>
      <c r="CP1173" s="85"/>
      <c r="CQ1173" s="85"/>
      <c r="CR1173" s="85"/>
    </row>
    <row r="1174" spans="59:96">
      <c r="BG1174" s="85"/>
      <c r="BH1174" s="85"/>
      <c r="BI1174" s="85"/>
      <c r="BJ1174" s="85"/>
      <c r="BK1174" s="85"/>
      <c r="BL1174" s="85"/>
      <c r="BM1174" s="85"/>
      <c r="BN1174" s="85"/>
      <c r="BO1174" s="85"/>
      <c r="BP1174" s="85"/>
      <c r="BQ1174" s="85"/>
      <c r="BR1174" s="85"/>
      <c r="BS1174" s="85"/>
      <c r="BT1174" s="85"/>
      <c r="BU1174" s="85"/>
      <c r="BV1174" s="85"/>
      <c r="BW1174" s="85"/>
      <c r="BX1174" s="85"/>
      <c r="BY1174" s="85"/>
      <c r="BZ1174" s="85"/>
      <c r="CA1174" s="85"/>
      <c r="CB1174" s="85"/>
      <c r="CC1174" s="85"/>
      <c r="CD1174" s="85"/>
      <c r="CE1174" s="85"/>
      <c r="CF1174" s="85"/>
      <c r="CG1174" s="85"/>
      <c r="CH1174" s="85"/>
      <c r="CI1174" s="85"/>
      <c r="CJ1174" s="85"/>
      <c r="CK1174" s="85"/>
      <c r="CL1174" s="85"/>
      <c r="CM1174" s="85"/>
      <c r="CN1174" s="85"/>
      <c r="CO1174" s="85"/>
      <c r="CP1174" s="85"/>
      <c r="CQ1174" s="85"/>
      <c r="CR1174" s="85"/>
    </row>
    <row r="1175" spans="59:96">
      <c r="BG1175" s="85"/>
      <c r="BH1175" s="85"/>
      <c r="BI1175" s="85"/>
      <c r="BJ1175" s="85"/>
      <c r="BK1175" s="85"/>
      <c r="BL1175" s="85"/>
      <c r="BM1175" s="85"/>
      <c r="BN1175" s="85"/>
      <c r="BO1175" s="85"/>
      <c r="BP1175" s="85"/>
      <c r="BQ1175" s="85"/>
      <c r="BR1175" s="85"/>
      <c r="BS1175" s="85"/>
      <c r="BT1175" s="85"/>
      <c r="BU1175" s="85"/>
      <c r="BV1175" s="85"/>
      <c r="BW1175" s="85"/>
      <c r="BX1175" s="85"/>
      <c r="BY1175" s="85"/>
      <c r="BZ1175" s="85"/>
      <c r="CA1175" s="85"/>
      <c r="CB1175" s="85"/>
      <c r="CC1175" s="85"/>
      <c r="CD1175" s="85"/>
      <c r="CE1175" s="85"/>
      <c r="CF1175" s="85"/>
      <c r="CG1175" s="85"/>
      <c r="CH1175" s="85"/>
      <c r="CI1175" s="85"/>
      <c r="CJ1175" s="85"/>
      <c r="CK1175" s="85"/>
      <c r="CL1175" s="85"/>
      <c r="CM1175" s="85"/>
      <c r="CN1175" s="85"/>
      <c r="CO1175" s="85"/>
      <c r="CP1175" s="85"/>
      <c r="CQ1175" s="85"/>
      <c r="CR1175" s="85"/>
    </row>
    <row r="1176" spans="59:96">
      <c r="BG1176" s="85"/>
      <c r="BH1176" s="85"/>
      <c r="BI1176" s="85"/>
      <c r="BJ1176" s="85"/>
      <c r="BK1176" s="85"/>
      <c r="BL1176" s="85"/>
      <c r="BM1176" s="85"/>
      <c r="BN1176" s="85"/>
      <c r="BO1176" s="85"/>
      <c r="BP1176" s="85"/>
      <c r="BQ1176" s="85"/>
      <c r="BR1176" s="85"/>
      <c r="BS1176" s="85"/>
      <c r="BT1176" s="85"/>
      <c r="BU1176" s="85"/>
      <c r="BV1176" s="85"/>
      <c r="BW1176" s="85"/>
      <c r="BX1176" s="85"/>
      <c r="BY1176" s="85"/>
      <c r="BZ1176" s="85"/>
      <c r="CA1176" s="85"/>
      <c r="CB1176" s="85"/>
      <c r="CC1176" s="85"/>
      <c r="CD1176" s="85"/>
      <c r="CE1176" s="85"/>
      <c r="CF1176" s="85"/>
      <c r="CG1176" s="85"/>
      <c r="CH1176" s="85"/>
      <c r="CI1176" s="85"/>
      <c r="CJ1176" s="85"/>
      <c r="CK1176" s="85"/>
      <c r="CL1176" s="85"/>
      <c r="CM1176" s="85"/>
      <c r="CN1176" s="85"/>
      <c r="CO1176" s="85"/>
      <c r="CP1176" s="85"/>
      <c r="CQ1176" s="85"/>
      <c r="CR1176" s="85"/>
    </row>
    <row r="1177" spans="59:96">
      <c r="BG1177" s="85"/>
      <c r="BH1177" s="85"/>
      <c r="BI1177" s="85"/>
      <c r="BJ1177" s="85"/>
      <c r="BK1177" s="85"/>
      <c r="BL1177" s="85"/>
      <c r="BM1177" s="85"/>
      <c r="BN1177" s="85"/>
      <c r="BO1177" s="85"/>
      <c r="BP1177" s="85"/>
      <c r="BQ1177" s="85"/>
      <c r="BR1177" s="85"/>
      <c r="BS1177" s="85"/>
      <c r="BT1177" s="85"/>
      <c r="BU1177" s="85"/>
      <c r="BV1177" s="85"/>
      <c r="BW1177" s="85"/>
      <c r="BX1177" s="85"/>
      <c r="BY1177" s="85"/>
      <c r="BZ1177" s="85"/>
      <c r="CA1177" s="85"/>
      <c r="CB1177" s="85"/>
      <c r="CC1177" s="85"/>
      <c r="CD1177" s="85"/>
      <c r="CE1177" s="85"/>
      <c r="CF1177" s="85"/>
      <c r="CG1177" s="85"/>
      <c r="CH1177" s="85"/>
      <c r="CI1177" s="85"/>
      <c r="CJ1177" s="85"/>
      <c r="CK1177" s="85"/>
      <c r="CL1177" s="85"/>
      <c r="CM1177" s="85"/>
      <c r="CN1177" s="85"/>
      <c r="CO1177" s="85"/>
      <c r="CP1177" s="85"/>
      <c r="CQ1177" s="85"/>
      <c r="CR1177" s="85"/>
    </row>
    <row r="1178" spans="59:96">
      <c r="BG1178" s="85"/>
      <c r="BH1178" s="85"/>
      <c r="BI1178" s="85"/>
      <c r="BJ1178" s="85"/>
      <c r="BK1178" s="85"/>
      <c r="BL1178" s="85"/>
      <c r="BM1178" s="85"/>
      <c r="BN1178" s="85"/>
      <c r="BO1178" s="85"/>
      <c r="BP1178" s="85"/>
      <c r="BQ1178" s="85"/>
      <c r="BR1178" s="85"/>
      <c r="BS1178" s="85"/>
      <c r="BT1178" s="85"/>
      <c r="BU1178" s="85"/>
      <c r="BV1178" s="85"/>
      <c r="BW1178" s="85"/>
      <c r="BX1178" s="85"/>
      <c r="BY1178" s="85"/>
      <c r="BZ1178" s="85"/>
      <c r="CA1178" s="85"/>
      <c r="CB1178" s="85"/>
      <c r="CC1178" s="85"/>
      <c r="CD1178" s="85"/>
      <c r="CE1178" s="85"/>
      <c r="CF1178" s="85"/>
      <c r="CG1178" s="85"/>
      <c r="CH1178" s="85"/>
      <c r="CI1178" s="85"/>
      <c r="CJ1178" s="85"/>
      <c r="CK1178" s="85"/>
      <c r="CL1178" s="85"/>
      <c r="CM1178" s="85"/>
      <c r="CN1178" s="85"/>
      <c r="CO1178" s="85"/>
      <c r="CP1178" s="85"/>
      <c r="CQ1178" s="85"/>
      <c r="CR1178" s="85"/>
    </row>
    <row r="1179" spans="59:96">
      <c r="BG1179" s="85"/>
      <c r="BH1179" s="85"/>
      <c r="BI1179" s="85"/>
      <c r="BJ1179" s="85"/>
      <c r="BK1179" s="85"/>
      <c r="BL1179" s="85"/>
      <c r="BM1179" s="85"/>
      <c r="BN1179" s="85"/>
      <c r="BO1179" s="85"/>
      <c r="BP1179" s="85"/>
      <c r="BQ1179" s="85"/>
      <c r="BR1179" s="85"/>
      <c r="BS1179" s="85"/>
      <c r="BT1179" s="85"/>
      <c r="BU1179" s="85"/>
      <c r="BV1179" s="85"/>
      <c r="BW1179" s="85"/>
      <c r="BX1179" s="85"/>
      <c r="BY1179" s="85"/>
      <c r="BZ1179" s="85"/>
      <c r="CA1179" s="85"/>
      <c r="CB1179" s="85"/>
      <c r="CC1179" s="85"/>
      <c r="CD1179" s="85"/>
      <c r="CE1179" s="85"/>
      <c r="CF1179" s="85"/>
      <c r="CG1179" s="85"/>
      <c r="CH1179" s="85"/>
      <c r="CI1179" s="85"/>
      <c r="CJ1179" s="85"/>
      <c r="CK1179" s="85"/>
      <c r="CL1179" s="85"/>
      <c r="CM1179" s="85"/>
      <c r="CN1179" s="85"/>
      <c r="CO1179" s="85"/>
      <c r="CP1179" s="85"/>
      <c r="CQ1179" s="85"/>
      <c r="CR1179" s="85"/>
    </row>
    <row r="1180" spans="59:96">
      <c r="BG1180" s="85"/>
      <c r="BH1180" s="85"/>
      <c r="BI1180" s="85"/>
      <c r="BJ1180" s="85"/>
      <c r="BK1180" s="85"/>
      <c r="BL1180" s="85"/>
      <c r="BM1180" s="85"/>
      <c r="BN1180" s="85"/>
      <c r="BO1180" s="85"/>
      <c r="BP1180" s="85"/>
      <c r="BQ1180" s="85"/>
      <c r="BR1180" s="85"/>
      <c r="BS1180" s="85"/>
      <c r="BT1180" s="85"/>
      <c r="BU1180" s="85"/>
      <c r="BV1180" s="85"/>
      <c r="BW1180" s="85"/>
      <c r="BX1180" s="85"/>
      <c r="BY1180" s="85"/>
      <c r="BZ1180" s="85"/>
      <c r="CA1180" s="85"/>
      <c r="CB1180" s="85"/>
      <c r="CC1180" s="85"/>
      <c r="CD1180" s="85"/>
      <c r="CE1180" s="85"/>
      <c r="CF1180" s="85"/>
      <c r="CG1180" s="85"/>
      <c r="CH1180" s="85"/>
      <c r="CI1180" s="85"/>
      <c r="CJ1180" s="85"/>
      <c r="CK1180" s="85"/>
      <c r="CL1180" s="85"/>
      <c r="CM1180" s="85"/>
      <c r="CN1180" s="85"/>
      <c r="CO1180" s="85"/>
      <c r="CP1180" s="85"/>
      <c r="CQ1180" s="85"/>
      <c r="CR1180" s="85"/>
    </row>
    <row r="1181" spans="59:96">
      <c r="BG1181" s="85"/>
      <c r="BH1181" s="85"/>
      <c r="BI1181" s="85"/>
      <c r="BJ1181" s="85"/>
      <c r="BK1181" s="85"/>
      <c r="BL1181" s="85"/>
      <c r="BM1181" s="85"/>
      <c r="BN1181" s="85"/>
      <c r="BO1181" s="85"/>
      <c r="BP1181" s="85"/>
      <c r="BQ1181" s="85"/>
      <c r="BR1181" s="85"/>
      <c r="BS1181" s="85"/>
      <c r="BT1181" s="85"/>
      <c r="BU1181" s="85"/>
      <c r="BV1181" s="85"/>
      <c r="BW1181" s="85"/>
      <c r="BX1181" s="85"/>
      <c r="BY1181" s="85"/>
      <c r="BZ1181" s="85"/>
      <c r="CA1181" s="85"/>
      <c r="CB1181" s="85"/>
      <c r="CC1181" s="85"/>
      <c r="CD1181" s="85"/>
      <c r="CE1181" s="85"/>
      <c r="CF1181" s="85"/>
      <c r="CG1181" s="85"/>
      <c r="CH1181" s="85"/>
      <c r="CI1181" s="85"/>
      <c r="CJ1181" s="85"/>
      <c r="CK1181" s="85"/>
      <c r="CL1181" s="85"/>
      <c r="CM1181" s="85"/>
      <c r="CN1181" s="85"/>
      <c r="CO1181" s="85"/>
      <c r="CP1181" s="85"/>
      <c r="CQ1181" s="85"/>
      <c r="CR1181" s="85"/>
    </row>
    <row r="1182" spans="59:96">
      <c r="BG1182" s="85"/>
      <c r="BH1182" s="85"/>
      <c r="BI1182" s="85"/>
      <c r="BJ1182" s="85"/>
      <c r="BK1182" s="85"/>
      <c r="BL1182" s="85"/>
      <c r="BM1182" s="85"/>
      <c r="BN1182" s="85"/>
      <c r="BO1182" s="85"/>
      <c r="BP1182" s="85"/>
      <c r="BQ1182" s="85"/>
      <c r="BR1182" s="85"/>
      <c r="BS1182" s="85"/>
      <c r="BT1182" s="85"/>
      <c r="BU1182" s="85"/>
      <c r="BV1182" s="85"/>
      <c r="BW1182" s="85"/>
      <c r="BX1182" s="85"/>
      <c r="BY1182" s="85"/>
      <c r="BZ1182" s="85"/>
      <c r="CA1182" s="85"/>
      <c r="CB1182" s="85"/>
      <c r="CC1182" s="85"/>
      <c r="CD1182" s="85"/>
      <c r="CE1182" s="85"/>
      <c r="CF1182" s="85"/>
      <c r="CG1182" s="85"/>
      <c r="CH1182" s="85"/>
      <c r="CI1182" s="85"/>
      <c r="CJ1182" s="85"/>
      <c r="CK1182" s="85"/>
      <c r="CL1182" s="85"/>
      <c r="CM1182" s="85"/>
      <c r="CN1182" s="85"/>
      <c r="CO1182" s="85"/>
      <c r="CP1182" s="85"/>
      <c r="CQ1182" s="85"/>
      <c r="CR1182" s="85"/>
    </row>
    <row r="1183" spans="59:96">
      <c r="BG1183" s="85"/>
      <c r="BH1183" s="85"/>
      <c r="BI1183" s="85"/>
      <c r="BJ1183" s="85"/>
      <c r="BK1183" s="85"/>
      <c r="BL1183" s="85"/>
      <c r="BM1183" s="85"/>
      <c r="BN1183" s="85"/>
      <c r="BO1183" s="85"/>
      <c r="BP1183" s="85"/>
      <c r="BQ1183" s="85"/>
      <c r="BR1183" s="85"/>
      <c r="BS1183" s="85"/>
      <c r="BT1183" s="85"/>
      <c r="BU1183" s="85"/>
      <c r="BV1183" s="85"/>
      <c r="BW1183" s="85"/>
      <c r="BX1183" s="85"/>
      <c r="BY1183" s="85"/>
      <c r="BZ1183" s="85"/>
      <c r="CA1183" s="85"/>
      <c r="CB1183" s="85"/>
      <c r="CC1183" s="85"/>
      <c r="CD1183" s="85"/>
      <c r="CE1183" s="85"/>
      <c r="CF1183" s="85"/>
      <c r="CG1183" s="85"/>
      <c r="CH1183" s="85"/>
      <c r="CI1183" s="85"/>
      <c r="CJ1183" s="85"/>
      <c r="CK1183" s="85"/>
      <c r="CL1183" s="85"/>
      <c r="CM1183" s="85"/>
      <c r="CN1183" s="85"/>
      <c r="CO1183" s="85"/>
      <c r="CP1183" s="85"/>
      <c r="CQ1183" s="85"/>
      <c r="CR1183" s="85"/>
    </row>
    <row r="1184" spans="59:96">
      <c r="BG1184" s="85"/>
      <c r="BH1184" s="85"/>
      <c r="BI1184" s="85"/>
      <c r="BJ1184" s="85"/>
      <c r="BK1184" s="85"/>
      <c r="BL1184" s="85"/>
      <c r="BM1184" s="85"/>
      <c r="BN1184" s="85"/>
      <c r="BO1184" s="85"/>
      <c r="BP1184" s="85"/>
      <c r="BQ1184" s="85"/>
      <c r="BR1184" s="85"/>
      <c r="BS1184" s="85"/>
      <c r="BT1184" s="85"/>
      <c r="BU1184" s="85"/>
      <c r="BV1184" s="85"/>
      <c r="BW1184" s="85"/>
      <c r="BX1184" s="85"/>
      <c r="BY1184" s="85"/>
      <c r="BZ1184" s="85"/>
      <c r="CA1184" s="85"/>
      <c r="CB1184" s="85"/>
      <c r="CC1184" s="85"/>
      <c r="CD1184" s="85"/>
      <c r="CE1184" s="85"/>
      <c r="CF1184" s="85"/>
      <c r="CG1184" s="85"/>
      <c r="CH1184" s="85"/>
      <c r="CI1184" s="85"/>
      <c r="CJ1184" s="85"/>
      <c r="CK1184" s="85"/>
      <c r="CL1184" s="85"/>
      <c r="CM1184" s="85"/>
      <c r="CN1184" s="85"/>
      <c r="CO1184" s="85"/>
      <c r="CP1184" s="85"/>
      <c r="CQ1184" s="85"/>
      <c r="CR1184" s="85"/>
    </row>
    <row r="1185" spans="59:96">
      <c r="BG1185" s="85"/>
      <c r="BH1185" s="85"/>
      <c r="BI1185" s="85"/>
      <c r="BJ1185" s="85"/>
      <c r="BK1185" s="85"/>
      <c r="BL1185" s="85"/>
      <c r="BM1185" s="85"/>
      <c r="BN1185" s="85"/>
      <c r="BO1185" s="85"/>
      <c r="BP1185" s="85"/>
      <c r="BQ1185" s="85"/>
      <c r="BR1185" s="85"/>
      <c r="BS1185" s="85"/>
      <c r="BT1185" s="85"/>
      <c r="BU1185" s="85"/>
      <c r="BV1185" s="85"/>
      <c r="BW1185" s="85"/>
      <c r="BX1185" s="85"/>
      <c r="BY1185" s="85"/>
      <c r="BZ1185" s="85"/>
      <c r="CA1185" s="85"/>
      <c r="CB1185" s="85"/>
      <c r="CC1185" s="85"/>
      <c r="CD1185" s="85"/>
      <c r="CE1185" s="85"/>
      <c r="CF1185" s="85"/>
      <c r="CG1185" s="85"/>
      <c r="CH1185" s="85"/>
      <c r="CI1185" s="85"/>
      <c r="CJ1185" s="85"/>
      <c r="CK1185" s="85"/>
      <c r="CL1185" s="85"/>
      <c r="CM1185" s="85"/>
      <c r="CN1185" s="85"/>
      <c r="CO1185" s="85"/>
      <c r="CP1185" s="85"/>
      <c r="CQ1185" s="85"/>
      <c r="CR1185" s="85"/>
    </row>
    <row r="1186" spans="59:96">
      <c r="BG1186" s="85"/>
      <c r="BH1186" s="85"/>
      <c r="BI1186" s="85"/>
      <c r="BJ1186" s="85"/>
      <c r="BK1186" s="85"/>
      <c r="BL1186" s="85"/>
      <c r="BM1186" s="85"/>
      <c r="BN1186" s="85"/>
      <c r="BO1186" s="85"/>
      <c r="BP1186" s="85"/>
      <c r="BQ1186" s="85"/>
      <c r="BR1186" s="85"/>
      <c r="BS1186" s="85"/>
      <c r="BT1186" s="85"/>
      <c r="BU1186" s="85"/>
      <c r="BV1186" s="85"/>
      <c r="BW1186" s="85"/>
      <c r="BX1186" s="85"/>
      <c r="BY1186" s="85"/>
      <c r="BZ1186" s="85"/>
      <c r="CA1186" s="85"/>
      <c r="CB1186" s="85"/>
      <c r="CC1186" s="85"/>
      <c r="CD1186" s="85"/>
      <c r="CE1186" s="85"/>
      <c r="CF1186" s="85"/>
      <c r="CG1186" s="85"/>
      <c r="CH1186" s="85"/>
      <c r="CI1186" s="85"/>
      <c r="CJ1186" s="85"/>
      <c r="CK1186" s="85"/>
      <c r="CL1186" s="85"/>
      <c r="CM1186" s="85"/>
      <c r="CN1186" s="85"/>
      <c r="CO1186" s="85"/>
      <c r="CP1186" s="85"/>
      <c r="CQ1186" s="85"/>
      <c r="CR1186" s="85"/>
    </row>
    <row r="1187" spans="59:96">
      <c r="BG1187" s="85"/>
      <c r="BH1187" s="85"/>
      <c r="BI1187" s="85"/>
      <c r="BJ1187" s="85"/>
      <c r="BK1187" s="85"/>
      <c r="BL1187" s="85"/>
      <c r="BM1187" s="85"/>
      <c r="BN1187" s="85"/>
      <c r="BO1187" s="85"/>
      <c r="BP1187" s="85"/>
      <c r="BQ1187" s="85"/>
      <c r="BR1187" s="85"/>
      <c r="BS1187" s="85"/>
      <c r="BT1187" s="85"/>
      <c r="BU1187" s="85"/>
      <c r="BV1187" s="85"/>
      <c r="BW1187" s="85"/>
      <c r="BX1187" s="85"/>
      <c r="BY1187" s="85"/>
      <c r="BZ1187" s="85"/>
      <c r="CA1187" s="85"/>
      <c r="CB1187" s="85"/>
      <c r="CC1187" s="85"/>
      <c r="CD1187" s="85"/>
      <c r="CE1187" s="85"/>
      <c r="CF1187" s="85"/>
      <c r="CG1187" s="85"/>
      <c r="CH1187" s="85"/>
      <c r="CI1187" s="85"/>
      <c r="CJ1187" s="85"/>
      <c r="CK1187" s="85"/>
      <c r="CL1187" s="85"/>
      <c r="CM1187" s="85"/>
      <c r="CN1187" s="85"/>
      <c r="CO1187" s="85"/>
      <c r="CP1187" s="85"/>
      <c r="CQ1187" s="85"/>
      <c r="CR1187" s="85"/>
    </row>
    <row r="1188" spans="59:96">
      <c r="BG1188" s="85"/>
      <c r="BH1188" s="85"/>
      <c r="BI1188" s="85"/>
      <c r="BJ1188" s="85"/>
      <c r="BK1188" s="85"/>
      <c r="BL1188" s="85"/>
      <c r="BM1188" s="85"/>
      <c r="BN1188" s="85"/>
      <c r="BO1188" s="85"/>
      <c r="BP1188" s="85"/>
      <c r="BQ1188" s="85"/>
      <c r="BR1188" s="85"/>
      <c r="BS1188" s="85"/>
      <c r="BT1188" s="85"/>
      <c r="BU1188" s="85"/>
      <c r="BV1188" s="85"/>
      <c r="BW1188" s="85"/>
      <c r="BX1188" s="85"/>
      <c r="BY1188" s="85"/>
      <c r="BZ1188" s="85"/>
      <c r="CA1188" s="85"/>
      <c r="CB1188" s="85"/>
      <c r="CC1188" s="85"/>
      <c r="CD1188" s="85"/>
      <c r="CE1188" s="85"/>
      <c r="CF1188" s="85"/>
      <c r="CG1188" s="85"/>
      <c r="CH1188" s="85"/>
      <c r="CI1188" s="85"/>
      <c r="CJ1188" s="85"/>
      <c r="CK1188" s="85"/>
      <c r="CL1188" s="85"/>
      <c r="CM1188" s="85"/>
      <c r="CN1188" s="85"/>
      <c r="CO1188" s="85"/>
      <c r="CP1188" s="85"/>
      <c r="CQ1188" s="85"/>
      <c r="CR1188" s="85"/>
    </row>
    <row r="1189" spans="59:96">
      <c r="BG1189" s="85"/>
      <c r="BH1189" s="85"/>
      <c r="BI1189" s="85"/>
      <c r="BJ1189" s="85"/>
      <c r="BK1189" s="85"/>
      <c r="BL1189" s="85"/>
      <c r="BM1189" s="85"/>
      <c r="BN1189" s="85"/>
      <c r="BO1189" s="85"/>
      <c r="BP1189" s="85"/>
      <c r="BQ1189" s="85"/>
      <c r="BR1189" s="85"/>
      <c r="BS1189" s="85"/>
      <c r="BT1189" s="85"/>
      <c r="BU1189" s="85"/>
      <c r="BV1189" s="85"/>
      <c r="BW1189" s="85"/>
      <c r="BX1189" s="85"/>
      <c r="BY1189" s="85"/>
      <c r="BZ1189" s="85"/>
      <c r="CA1189" s="85"/>
      <c r="CB1189" s="85"/>
      <c r="CC1189" s="85"/>
      <c r="CD1189" s="85"/>
      <c r="CE1189" s="85"/>
      <c r="CF1189" s="85"/>
      <c r="CG1189" s="85"/>
      <c r="CH1189" s="85"/>
      <c r="CI1189" s="85"/>
      <c r="CJ1189" s="85"/>
      <c r="CK1189" s="85"/>
      <c r="CL1189" s="85"/>
      <c r="CM1189" s="85"/>
      <c r="CN1189" s="85"/>
      <c r="CO1189" s="85"/>
      <c r="CP1189" s="85"/>
      <c r="CQ1189" s="85"/>
      <c r="CR1189" s="85"/>
    </row>
    <row r="1190" spans="59:96">
      <c r="BG1190" s="85"/>
      <c r="BH1190" s="85"/>
      <c r="BI1190" s="85"/>
      <c r="BJ1190" s="85"/>
      <c r="BK1190" s="85"/>
      <c r="BL1190" s="85"/>
      <c r="BM1190" s="85"/>
      <c r="BN1190" s="85"/>
      <c r="BO1190" s="85"/>
      <c r="BP1190" s="85"/>
      <c r="BQ1190" s="85"/>
      <c r="BR1190" s="85"/>
      <c r="BS1190" s="85"/>
      <c r="BT1190" s="85"/>
      <c r="BU1190" s="85"/>
      <c r="BV1190" s="85"/>
      <c r="BW1190" s="85"/>
      <c r="BX1190" s="85"/>
      <c r="BY1190" s="85"/>
      <c r="BZ1190" s="85"/>
      <c r="CA1190" s="85"/>
      <c r="CB1190" s="85"/>
      <c r="CC1190" s="85"/>
      <c r="CD1190" s="85"/>
      <c r="CE1190" s="85"/>
      <c r="CF1190" s="85"/>
      <c r="CG1190" s="85"/>
      <c r="CH1190" s="85"/>
      <c r="CI1190" s="85"/>
      <c r="CJ1190" s="85"/>
      <c r="CK1190" s="85"/>
      <c r="CL1190" s="85"/>
      <c r="CM1190" s="85"/>
      <c r="CN1190" s="85"/>
      <c r="CO1190" s="85"/>
      <c r="CP1190" s="85"/>
      <c r="CQ1190" s="85"/>
      <c r="CR1190" s="85"/>
    </row>
    <row r="1191" spans="59:96">
      <c r="BG1191" s="85"/>
      <c r="BH1191" s="85"/>
      <c r="BI1191" s="85"/>
      <c r="BJ1191" s="85"/>
      <c r="BK1191" s="85"/>
      <c r="BL1191" s="85"/>
      <c r="BM1191" s="85"/>
      <c r="BN1191" s="85"/>
      <c r="BO1191" s="85"/>
      <c r="BP1191" s="85"/>
      <c r="BQ1191" s="85"/>
      <c r="BR1191" s="85"/>
      <c r="BS1191" s="85"/>
      <c r="BT1191" s="85"/>
      <c r="BU1191" s="85"/>
      <c r="BV1191" s="85"/>
      <c r="BW1191" s="85"/>
      <c r="BX1191" s="85"/>
      <c r="BY1191" s="85"/>
      <c r="BZ1191" s="85"/>
      <c r="CA1191" s="85"/>
      <c r="CB1191" s="85"/>
      <c r="CC1191" s="85"/>
      <c r="CD1191" s="85"/>
      <c r="CE1191" s="85"/>
      <c r="CF1191" s="85"/>
      <c r="CG1191" s="85"/>
      <c r="CH1191" s="85"/>
      <c r="CI1191" s="85"/>
      <c r="CJ1191" s="85"/>
      <c r="CK1191" s="85"/>
      <c r="CL1191" s="85"/>
      <c r="CM1191" s="85"/>
      <c r="CN1191" s="85"/>
      <c r="CO1191" s="85"/>
      <c r="CP1191" s="85"/>
      <c r="CQ1191" s="85"/>
      <c r="CR1191" s="85"/>
    </row>
    <row r="1192" spans="59:96">
      <c r="BG1192" s="85"/>
      <c r="BH1192" s="85"/>
      <c r="BI1192" s="85"/>
      <c r="BJ1192" s="85"/>
      <c r="BK1192" s="85"/>
      <c r="BL1192" s="85"/>
      <c r="BM1192" s="85"/>
      <c r="BN1192" s="85"/>
      <c r="BO1192" s="85"/>
      <c r="BP1192" s="85"/>
      <c r="BQ1192" s="85"/>
      <c r="BR1192" s="85"/>
      <c r="BS1192" s="85"/>
      <c r="BT1192" s="85"/>
      <c r="BU1192" s="85"/>
      <c r="BV1192" s="85"/>
      <c r="BW1192" s="85"/>
      <c r="BX1192" s="85"/>
      <c r="BY1192" s="85"/>
      <c r="BZ1192" s="85"/>
      <c r="CA1192" s="85"/>
      <c r="CB1192" s="85"/>
      <c r="CC1192" s="85"/>
      <c r="CD1192" s="85"/>
      <c r="CE1192" s="85"/>
      <c r="CF1192" s="85"/>
      <c r="CG1192" s="85"/>
      <c r="CH1192" s="85"/>
      <c r="CI1192" s="85"/>
      <c r="CJ1192" s="85"/>
      <c r="CK1192" s="85"/>
      <c r="CL1192" s="85"/>
      <c r="CM1192" s="85"/>
      <c r="CN1192" s="85"/>
      <c r="CO1192" s="85"/>
      <c r="CP1192" s="85"/>
      <c r="CQ1192" s="85"/>
      <c r="CR1192" s="85"/>
    </row>
    <row r="1193" spans="59:96">
      <c r="BG1193" s="85"/>
      <c r="BH1193" s="85"/>
      <c r="BI1193" s="85"/>
      <c r="BJ1193" s="85"/>
      <c r="BK1193" s="85"/>
      <c r="BL1193" s="85"/>
      <c r="BM1193" s="85"/>
      <c r="BN1193" s="85"/>
      <c r="BO1193" s="85"/>
      <c r="BP1193" s="85"/>
      <c r="BQ1193" s="85"/>
      <c r="BR1193" s="85"/>
      <c r="BS1193" s="85"/>
      <c r="BT1193" s="85"/>
      <c r="BU1193" s="85"/>
      <c r="BV1193" s="85"/>
      <c r="BW1193" s="85"/>
      <c r="BX1193" s="85"/>
      <c r="BY1193" s="85"/>
      <c r="BZ1193" s="85"/>
      <c r="CA1193" s="85"/>
      <c r="CB1193" s="85"/>
      <c r="CC1193" s="85"/>
      <c r="CD1193" s="85"/>
      <c r="CE1193" s="85"/>
      <c r="CF1193" s="85"/>
      <c r="CG1193" s="85"/>
      <c r="CH1193" s="85"/>
      <c r="CI1193" s="85"/>
      <c r="CJ1193" s="85"/>
      <c r="CK1193" s="85"/>
      <c r="CL1193" s="85"/>
      <c r="CM1193" s="85"/>
      <c r="CN1193" s="85"/>
      <c r="CO1193" s="85"/>
      <c r="CP1193" s="85"/>
      <c r="CQ1193" s="85"/>
      <c r="CR1193" s="85"/>
    </row>
    <row r="1194" spans="59:96">
      <c r="BG1194" s="85"/>
      <c r="BH1194" s="85"/>
      <c r="BI1194" s="85"/>
      <c r="BJ1194" s="85"/>
      <c r="BK1194" s="85"/>
      <c r="BL1194" s="85"/>
      <c r="BM1194" s="85"/>
      <c r="BN1194" s="85"/>
      <c r="BO1194" s="85"/>
      <c r="BP1194" s="85"/>
      <c r="BQ1194" s="85"/>
      <c r="BR1194" s="85"/>
      <c r="BS1194" s="85"/>
      <c r="BT1194" s="85"/>
      <c r="BU1194" s="85"/>
      <c r="BV1194" s="85"/>
      <c r="BW1194" s="85"/>
      <c r="BX1194" s="85"/>
      <c r="BY1194" s="85"/>
      <c r="BZ1194" s="85"/>
      <c r="CA1194" s="85"/>
      <c r="CB1194" s="85"/>
      <c r="CC1194" s="85"/>
      <c r="CD1194" s="85"/>
      <c r="CE1194" s="85"/>
      <c r="CF1194" s="85"/>
      <c r="CG1194" s="85"/>
      <c r="CH1194" s="85"/>
      <c r="CI1194" s="85"/>
      <c r="CJ1194" s="85"/>
      <c r="CK1194" s="85"/>
      <c r="CL1194" s="85"/>
      <c r="CM1194" s="85"/>
      <c r="CN1194" s="85"/>
      <c r="CO1194" s="85"/>
      <c r="CP1194" s="85"/>
      <c r="CQ1194" s="85"/>
      <c r="CR1194" s="85"/>
    </row>
    <row r="1195" spans="59:96">
      <c r="BG1195" s="85"/>
      <c r="BH1195" s="85"/>
      <c r="BI1195" s="85"/>
      <c r="BJ1195" s="85"/>
      <c r="BK1195" s="85"/>
      <c r="BL1195" s="85"/>
      <c r="BM1195" s="85"/>
      <c r="BN1195" s="85"/>
      <c r="BO1195" s="85"/>
      <c r="BP1195" s="85"/>
      <c r="BQ1195" s="85"/>
      <c r="BR1195" s="85"/>
      <c r="BS1195" s="85"/>
      <c r="BT1195" s="85"/>
      <c r="BU1195" s="85"/>
      <c r="BV1195" s="85"/>
      <c r="BW1195" s="85"/>
      <c r="BX1195" s="85"/>
      <c r="BY1195" s="85"/>
      <c r="BZ1195" s="85"/>
      <c r="CA1195" s="85"/>
      <c r="CB1195" s="85"/>
      <c r="CC1195" s="85"/>
      <c r="CD1195" s="85"/>
      <c r="CE1195" s="85"/>
      <c r="CF1195" s="85"/>
      <c r="CG1195" s="85"/>
      <c r="CH1195" s="85"/>
      <c r="CI1195" s="85"/>
      <c r="CJ1195" s="85"/>
      <c r="CK1195" s="85"/>
      <c r="CL1195" s="85"/>
      <c r="CM1195" s="85"/>
      <c r="CN1195" s="85"/>
      <c r="CO1195" s="85"/>
      <c r="CP1195" s="85"/>
      <c r="CQ1195" s="85"/>
      <c r="CR1195" s="85"/>
    </row>
    <row r="1196" spans="59:96">
      <c r="BG1196" s="85"/>
      <c r="BH1196" s="85"/>
      <c r="BI1196" s="85"/>
      <c r="BJ1196" s="85"/>
      <c r="BK1196" s="85"/>
      <c r="BL1196" s="85"/>
      <c r="BM1196" s="85"/>
      <c r="BN1196" s="85"/>
      <c r="BO1196" s="85"/>
      <c r="BP1196" s="85"/>
      <c r="BQ1196" s="85"/>
      <c r="BR1196" s="85"/>
      <c r="BS1196" s="85"/>
      <c r="BT1196" s="85"/>
      <c r="BU1196" s="85"/>
      <c r="BV1196" s="85"/>
      <c r="BW1196" s="85"/>
      <c r="BX1196" s="85"/>
      <c r="BY1196" s="85"/>
      <c r="BZ1196" s="85"/>
      <c r="CA1196" s="85"/>
      <c r="CB1196" s="85"/>
      <c r="CC1196" s="85"/>
      <c r="CD1196" s="85"/>
      <c r="CE1196" s="85"/>
      <c r="CF1196" s="85"/>
      <c r="CG1196" s="85"/>
      <c r="CH1196" s="85"/>
      <c r="CI1196" s="85"/>
      <c r="CJ1196" s="85"/>
      <c r="CK1196" s="85"/>
      <c r="CL1196" s="85"/>
      <c r="CM1196" s="85"/>
      <c r="CN1196" s="85"/>
      <c r="CO1196" s="85"/>
      <c r="CP1196" s="85"/>
      <c r="CQ1196" s="85"/>
      <c r="CR1196" s="85"/>
    </row>
    <row r="1197" spans="59:96">
      <c r="BG1197" s="85"/>
      <c r="BH1197" s="85"/>
      <c r="BI1197" s="85"/>
      <c r="BJ1197" s="85"/>
      <c r="BK1197" s="85"/>
      <c r="BL1197" s="85"/>
      <c r="BM1197" s="85"/>
      <c r="BN1197" s="85"/>
      <c r="BO1197" s="85"/>
      <c r="BP1197" s="85"/>
      <c r="BQ1197" s="85"/>
      <c r="BR1197" s="85"/>
      <c r="BS1197" s="85"/>
      <c r="BT1197" s="85"/>
      <c r="BU1197" s="85"/>
      <c r="BV1197" s="85"/>
      <c r="BW1197" s="85"/>
      <c r="BX1197" s="85"/>
      <c r="BY1197" s="85"/>
      <c r="BZ1197" s="85"/>
      <c r="CA1197" s="85"/>
      <c r="CB1197" s="85"/>
      <c r="CC1197" s="85"/>
      <c r="CD1197" s="85"/>
      <c r="CE1197" s="85"/>
      <c r="CF1197" s="85"/>
      <c r="CG1197" s="85"/>
      <c r="CH1197" s="85"/>
      <c r="CI1197" s="85"/>
      <c r="CJ1197" s="85"/>
      <c r="CK1197" s="85"/>
      <c r="CL1197" s="85"/>
      <c r="CM1197" s="85"/>
      <c r="CN1197" s="85"/>
      <c r="CO1197" s="85"/>
      <c r="CP1197" s="85"/>
      <c r="CQ1197" s="85"/>
      <c r="CR1197" s="85"/>
    </row>
    <row r="1198" spans="59:96">
      <c r="BG1198" s="85"/>
      <c r="BH1198" s="85"/>
      <c r="BI1198" s="85"/>
      <c r="BJ1198" s="85"/>
      <c r="BK1198" s="85"/>
      <c r="BL1198" s="85"/>
      <c r="BM1198" s="85"/>
      <c r="BN1198" s="85"/>
      <c r="BO1198" s="85"/>
      <c r="BP1198" s="85"/>
      <c r="BQ1198" s="85"/>
      <c r="BR1198" s="85"/>
      <c r="BS1198" s="85"/>
      <c r="BT1198" s="85"/>
      <c r="BU1198" s="85"/>
      <c r="BV1198" s="85"/>
      <c r="BW1198" s="85"/>
      <c r="BX1198" s="85"/>
      <c r="BY1198" s="85"/>
      <c r="BZ1198" s="85"/>
      <c r="CA1198" s="85"/>
      <c r="CB1198" s="85"/>
      <c r="CC1198" s="85"/>
      <c r="CD1198" s="85"/>
      <c r="CE1198" s="85"/>
      <c r="CF1198" s="85"/>
      <c r="CG1198" s="85"/>
      <c r="CH1198" s="85"/>
      <c r="CI1198" s="85"/>
      <c r="CJ1198" s="85"/>
      <c r="CK1198" s="85"/>
      <c r="CL1198" s="85"/>
      <c r="CM1198" s="85"/>
      <c r="CN1198" s="85"/>
      <c r="CO1198" s="85"/>
      <c r="CP1198" s="85"/>
      <c r="CQ1198" s="85"/>
      <c r="CR1198" s="85"/>
    </row>
    <row r="1199" spans="59:96">
      <c r="BG1199" s="85"/>
      <c r="BH1199" s="85"/>
      <c r="BI1199" s="85"/>
      <c r="BJ1199" s="85"/>
      <c r="BK1199" s="85"/>
      <c r="BL1199" s="85"/>
      <c r="BM1199" s="85"/>
      <c r="BN1199" s="85"/>
      <c r="BO1199" s="85"/>
      <c r="BP1199" s="85"/>
      <c r="BQ1199" s="85"/>
      <c r="BR1199" s="85"/>
      <c r="BS1199" s="85"/>
      <c r="BT1199" s="85"/>
      <c r="BU1199" s="85"/>
      <c r="BV1199" s="85"/>
      <c r="BW1199" s="85"/>
      <c r="BX1199" s="85"/>
      <c r="BY1199" s="85"/>
      <c r="BZ1199" s="85"/>
      <c r="CA1199" s="85"/>
      <c r="CB1199" s="85"/>
      <c r="CC1199" s="85"/>
      <c r="CD1199" s="85"/>
      <c r="CE1199" s="85"/>
      <c r="CF1199" s="85"/>
      <c r="CG1199" s="85"/>
      <c r="CH1199" s="85"/>
      <c r="CI1199" s="85"/>
      <c r="CJ1199" s="85"/>
      <c r="CK1199" s="85"/>
      <c r="CL1199" s="85"/>
      <c r="CM1199" s="85"/>
      <c r="CN1199" s="85"/>
      <c r="CO1199" s="85"/>
      <c r="CP1199" s="85"/>
      <c r="CQ1199" s="85"/>
      <c r="CR1199" s="85"/>
    </row>
    <row r="1200" spans="59:96">
      <c r="BG1200" s="85"/>
      <c r="BH1200" s="85"/>
      <c r="BI1200" s="85"/>
      <c r="BJ1200" s="85"/>
      <c r="BK1200" s="85"/>
      <c r="BL1200" s="85"/>
      <c r="BM1200" s="85"/>
      <c r="BN1200" s="85"/>
      <c r="BO1200" s="85"/>
      <c r="BP1200" s="85"/>
      <c r="BQ1200" s="85"/>
      <c r="BR1200" s="85"/>
      <c r="BS1200" s="85"/>
      <c r="BT1200" s="85"/>
      <c r="BU1200" s="85"/>
      <c r="BV1200" s="85"/>
      <c r="BW1200" s="85"/>
      <c r="BX1200" s="85"/>
      <c r="BY1200" s="85"/>
      <c r="BZ1200" s="85"/>
      <c r="CA1200" s="85"/>
      <c r="CB1200" s="85"/>
      <c r="CC1200" s="85"/>
      <c r="CD1200" s="85"/>
      <c r="CE1200" s="85"/>
      <c r="CF1200" s="85"/>
      <c r="CG1200" s="85"/>
      <c r="CH1200" s="85"/>
      <c r="CI1200" s="85"/>
      <c r="CJ1200" s="85"/>
      <c r="CK1200" s="85"/>
      <c r="CL1200" s="85"/>
      <c r="CM1200" s="85"/>
      <c r="CN1200" s="85"/>
      <c r="CO1200" s="85"/>
      <c r="CP1200" s="85"/>
      <c r="CQ1200" s="85"/>
      <c r="CR1200" s="85"/>
    </row>
    <row r="1201" spans="59:96">
      <c r="BG1201" s="85"/>
      <c r="BH1201" s="85"/>
      <c r="BI1201" s="85"/>
      <c r="BJ1201" s="85"/>
      <c r="BK1201" s="85"/>
      <c r="BL1201" s="85"/>
      <c r="BM1201" s="85"/>
      <c r="BN1201" s="85"/>
      <c r="BO1201" s="85"/>
      <c r="BP1201" s="85"/>
      <c r="BQ1201" s="85"/>
      <c r="BR1201" s="85"/>
      <c r="BS1201" s="85"/>
      <c r="BT1201" s="85"/>
      <c r="BU1201" s="85"/>
      <c r="BV1201" s="85"/>
      <c r="BW1201" s="85"/>
      <c r="BX1201" s="85"/>
      <c r="BY1201" s="85"/>
      <c r="BZ1201" s="85"/>
      <c r="CA1201" s="85"/>
      <c r="CB1201" s="85"/>
      <c r="CC1201" s="85"/>
      <c r="CD1201" s="85"/>
      <c r="CE1201" s="85"/>
      <c r="CF1201" s="85"/>
      <c r="CG1201" s="85"/>
      <c r="CH1201" s="85"/>
      <c r="CI1201" s="85"/>
      <c r="CJ1201" s="85"/>
      <c r="CK1201" s="85"/>
      <c r="CL1201" s="85"/>
      <c r="CM1201" s="85"/>
      <c r="CN1201" s="85"/>
      <c r="CO1201" s="85"/>
      <c r="CP1201" s="85"/>
      <c r="CQ1201" s="85"/>
      <c r="CR1201" s="85"/>
    </row>
    <row r="1202" spans="59:96">
      <c r="BG1202" s="85"/>
      <c r="BH1202" s="85"/>
      <c r="BI1202" s="85"/>
      <c r="BJ1202" s="85"/>
      <c r="BK1202" s="85"/>
      <c r="BL1202" s="85"/>
      <c r="BM1202" s="85"/>
      <c r="BN1202" s="85"/>
      <c r="BO1202" s="85"/>
      <c r="BP1202" s="85"/>
      <c r="BQ1202" s="85"/>
      <c r="BR1202" s="85"/>
      <c r="BS1202" s="85"/>
      <c r="BT1202" s="85"/>
      <c r="BU1202" s="85"/>
      <c r="BV1202" s="85"/>
      <c r="BW1202" s="85"/>
      <c r="BX1202" s="85"/>
      <c r="BY1202" s="85"/>
      <c r="BZ1202" s="85"/>
      <c r="CA1202" s="85"/>
      <c r="CB1202" s="85"/>
      <c r="CC1202" s="85"/>
      <c r="CD1202" s="85"/>
      <c r="CE1202" s="85"/>
      <c r="CF1202" s="85"/>
      <c r="CG1202" s="85"/>
      <c r="CH1202" s="85"/>
      <c r="CI1202" s="85"/>
      <c r="CJ1202" s="85"/>
      <c r="CK1202" s="85"/>
      <c r="CL1202" s="85"/>
      <c r="CM1202" s="85"/>
      <c r="CN1202" s="85"/>
      <c r="CO1202" s="85"/>
      <c r="CP1202" s="85"/>
      <c r="CQ1202" s="85"/>
      <c r="CR1202" s="85"/>
    </row>
    <row r="1203" spans="59:96">
      <c r="BG1203" s="85"/>
      <c r="BH1203" s="85"/>
      <c r="BI1203" s="85"/>
      <c r="BJ1203" s="85"/>
      <c r="BK1203" s="85"/>
      <c r="BL1203" s="85"/>
      <c r="BM1203" s="85"/>
      <c r="BN1203" s="85"/>
      <c r="BO1203" s="85"/>
      <c r="BP1203" s="85"/>
      <c r="BQ1203" s="85"/>
      <c r="BR1203" s="85"/>
      <c r="BS1203" s="85"/>
      <c r="BT1203" s="85"/>
      <c r="BU1203" s="85"/>
      <c r="BV1203" s="85"/>
      <c r="BW1203" s="85"/>
      <c r="BX1203" s="85"/>
      <c r="BY1203" s="85"/>
      <c r="BZ1203" s="85"/>
      <c r="CA1203" s="85"/>
      <c r="CB1203" s="85"/>
      <c r="CC1203" s="85"/>
      <c r="CD1203" s="85"/>
      <c r="CE1203" s="85"/>
      <c r="CF1203" s="85"/>
      <c r="CG1203" s="85"/>
      <c r="CH1203" s="85"/>
      <c r="CI1203" s="85"/>
      <c r="CJ1203" s="85"/>
      <c r="CK1203" s="85"/>
      <c r="CL1203" s="85"/>
      <c r="CM1203" s="85"/>
      <c r="CN1203" s="85"/>
      <c r="CO1203" s="85"/>
      <c r="CP1203" s="85"/>
      <c r="CQ1203" s="85"/>
      <c r="CR1203" s="85"/>
    </row>
    <row r="1204" spans="59:96">
      <c r="BG1204" s="85"/>
      <c r="BH1204" s="85"/>
      <c r="BI1204" s="85"/>
      <c r="BJ1204" s="85"/>
      <c r="BK1204" s="85"/>
      <c r="BL1204" s="85"/>
      <c r="BM1204" s="85"/>
      <c r="BN1204" s="85"/>
      <c r="BO1204" s="85"/>
      <c r="BP1204" s="85"/>
      <c r="BQ1204" s="85"/>
      <c r="BR1204" s="85"/>
      <c r="BS1204" s="85"/>
      <c r="BT1204" s="85"/>
      <c r="BU1204" s="85"/>
      <c r="BV1204" s="85"/>
      <c r="BW1204" s="85"/>
      <c r="BX1204" s="85"/>
      <c r="BY1204" s="85"/>
      <c r="BZ1204" s="85"/>
      <c r="CA1204" s="85"/>
      <c r="CB1204" s="85"/>
      <c r="CC1204" s="85"/>
      <c r="CD1204" s="85"/>
      <c r="CE1204" s="85"/>
      <c r="CF1204" s="85"/>
      <c r="CG1204" s="85"/>
      <c r="CH1204" s="85"/>
      <c r="CI1204" s="85"/>
      <c r="CJ1204" s="85"/>
      <c r="CK1204" s="85"/>
      <c r="CL1204" s="85"/>
      <c r="CM1204" s="85"/>
      <c r="CN1204" s="85"/>
      <c r="CO1204" s="85"/>
      <c r="CP1204" s="85"/>
      <c r="CQ1204" s="85"/>
      <c r="CR1204" s="85"/>
    </row>
    <row r="1205" spans="59:96">
      <c r="BG1205" s="85"/>
      <c r="BH1205" s="85"/>
      <c r="BI1205" s="85"/>
      <c r="BJ1205" s="85"/>
      <c r="BK1205" s="85"/>
      <c r="BL1205" s="85"/>
      <c r="BM1205" s="85"/>
      <c r="BN1205" s="85"/>
      <c r="BO1205" s="85"/>
      <c r="BP1205" s="85"/>
      <c r="BQ1205" s="85"/>
      <c r="BR1205" s="85"/>
      <c r="BS1205" s="85"/>
      <c r="BT1205" s="85"/>
      <c r="BU1205" s="85"/>
      <c r="BV1205" s="85"/>
      <c r="BW1205" s="85"/>
      <c r="BX1205" s="85"/>
      <c r="BY1205" s="85"/>
      <c r="BZ1205" s="85"/>
      <c r="CA1205" s="85"/>
      <c r="CB1205" s="85"/>
      <c r="CC1205" s="85"/>
      <c r="CD1205" s="85"/>
      <c r="CE1205" s="85"/>
      <c r="CF1205" s="85"/>
      <c r="CG1205" s="85"/>
      <c r="CH1205" s="85"/>
      <c r="CI1205" s="85"/>
      <c r="CJ1205" s="85"/>
      <c r="CK1205" s="85"/>
      <c r="CL1205" s="85"/>
      <c r="CM1205" s="85"/>
      <c r="CN1205" s="85"/>
      <c r="CO1205" s="85"/>
      <c r="CP1205" s="85"/>
      <c r="CQ1205" s="85"/>
      <c r="CR1205" s="85"/>
    </row>
    <row r="1206" spans="59:96">
      <c r="BG1206" s="85"/>
      <c r="BH1206" s="85"/>
      <c r="BI1206" s="85"/>
      <c r="BJ1206" s="85"/>
      <c r="BK1206" s="85"/>
      <c r="BL1206" s="85"/>
      <c r="BM1206" s="85"/>
      <c r="BN1206" s="85"/>
      <c r="BO1206" s="85"/>
      <c r="BP1206" s="85"/>
      <c r="BQ1206" s="85"/>
      <c r="BR1206" s="85"/>
      <c r="BS1206" s="85"/>
      <c r="BT1206" s="85"/>
      <c r="BU1206" s="85"/>
      <c r="BV1206" s="85"/>
      <c r="BW1206" s="85"/>
      <c r="BX1206" s="85"/>
      <c r="BY1206" s="85"/>
      <c r="BZ1206" s="85"/>
      <c r="CA1206" s="85"/>
      <c r="CB1206" s="85"/>
      <c r="CC1206" s="85"/>
      <c r="CD1206" s="85"/>
      <c r="CE1206" s="85"/>
      <c r="CF1206" s="85"/>
      <c r="CG1206" s="85"/>
      <c r="CH1206" s="85"/>
      <c r="CI1206" s="85"/>
      <c r="CJ1206" s="85"/>
      <c r="CK1206" s="85"/>
      <c r="CL1206" s="85"/>
      <c r="CM1206" s="85"/>
      <c r="CN1206" s="85"/>
      <c r="CO1206" s="85"/>
      <c r="CP1206" s="85"/>
      <c r="CQ1206" s="85"/>
      <c r="CR1206" s="85"/>
    </row>
    <row r="1207" spans="59:96">
      <c r="BG1207" s="85"/>
      <c r="BH1207" s="85"/>
      <c r="BI1207" s="85"/>
      <c r="BJ1207" s="85"/>
      <c r="BK1207" s="85"/>
      <c r="BL1207" s="85"/>
      <c r="BM1207" s="85"/>
      <c r="BN1207" s="85"/>
      <c r="BO1207" s="85"/>
      <c r="BP1207" s="85"/>
      <c r="BQ1207" s="85"/>
      <c r="BR1207" s="85"/>
      <c r="BS1207" s="85"/>
      <c r="BT1207" s="85"/>
      <c r="BU1207" s="85"/>
      <c r="BV1207" s="85"/>
      <c r="BW1207" s="85"/>
      <c r="BX1207" s="85"/>
      <c r="BY1207" s="85"/>
      <c r="BZ1207" s="85"/>
      <c r="CA1207" s="85"/>
      <c r="CB1207" s="85"/>
      <c r="CC1207" s="85"/>
      <c r="CD1207" s="85"/>
      <c r="CE1207" s="85"/>
      <c r="CF1207" s="85"/>
      <c r="CG1207" s="85"/>
      <c r="CH1207" s="85"/>
      <c r="CI1207" s="85"/>
      <c r="CJ1207" s="85"/>
      <c r="CK1207" s="85"/>
      <c r="CL1207" s="85"/>
      <c r="CM1207" s="85"/>
      <c r="CN1207" s="85"/>
      <c r="CO1207" s="85"/>
      <c r="CP1207" s="85"/>
      <c r="CQ1207" s="85"/>
      <c r="CR1207" s="85"/>
    </row>
    <row r="1208" spans="59:96">
      <c r="BG1208" s="85"/>
      <c r="BH1208" s="85"/>
      <c r="BI1208" s="85"/>
      <c r="BJ1208" s="85"/>
      <c r="BK1208" s="85"/>
      <c r="BL1208" s="85"/>
      <c r="BM1208" s="85"/>
      <c r="BN1208" s="85"/>
      <c r="BO1208" s="85"/>
      <c r="BP1208" s="85"/>
      <c r="BQ1208" s="85"/>
      <c r="BR1208" s="85"/>
      <c r="BS1208" s="85"/>
      <c r="BT1208" s="85"/>
      <c r="BU1208" s="85"/>
      <c r="BV1208" s="85"/>
      <c r="BW1208" s="85"/>
      <c r="BX1208" s="85"/>
      <c r="BY1208" s="85"/>
      <c r="BZ1208" s="85"/>
      <c r="CA1208" s="85"/>
      <c r="CB1208" s="85"/>
      <c r="CC1208" s="85"/>
      <c r="CD1208" s="85"/>
      <c r="CE1208" s="85"/>
      <c r="CF1208" s="85"/>
      <c r="CG1208" s="85"/>
      <c r="CH1208" s="85"/>
      <c r="CI1208" s="85"/>
      <c r="CJ1208" s="85"/>
      <c r="CK1208" s="85"/>
      <c r="CL1208" s="85"/>
      <c r="CM1208" s="85"/>
      <c r="CN1208" s="85"/>
      <c r="CO1208" s="85"/>
      <c r="CP1208" s="85"/>
      <c r="CQ1208" s="85"/>
      <c r="CR1208" s="85"/>
    </row>
    <row r="1209" spans="59:96">
      <c r="BG1209" s="85"/>
      <c r="BH1209" s="85"/>
      <c r="BI1209" s="85"/>
      <c r="BJ1209" s="85"/>
      <c r="BK1209" s="85"/>
      <c r="BL1209" s="85"/>
      <c r="BM1209" s="85"/>
      <c r="BN1209" s="85"/>
      <c r="BO1209" s="85"/>
      <c r="BP1209" s="85"/>
      <c r="BQ1209" s="85"/>
      <c r="BR1209" s="85"/>
      <c r="BS1209" s="85"/>
      <c r="BT1209" s="85"/>
      <c r="BU1209" s="85"/>
      <c r="BV1209" s="85"/>
      <c r="BW1209" s="85"/>
      <c r="BX1209" s="85"/>
      <c r="BY1209" s="85"/>
      <c r="BZ1209" s="85"/>
      <c r="CA1209" s="85"/>
      <c r="CB1209" s="85"/>
      <c r="CC1209" s="85"/>
      <c r="CD1209" s="85"/>
      <c r="CE1209" s="85"/>
      <c r="CF1209" s="85"/>
      <c r="CG1209" s="85"/>
      <c r="CH1209" s="85"/>
      <c r="CI1209" s="85"/>
      <c r="CJ1209" s="85"/>
      <c r="CK1209" s="85"/>
      <c r="CL1209" s="85"/>
      <c r="CM1209" s="85"/>
      <c r="CN1209" s="85"/>
      <c r="CO1209" s="85"/>
      <c r="CP1209" s="85"/>
      <c r="CQ1209" s="85"/>
      <c r="CR1209" s="85"/>
    </row>
    <row r="1210" spans="59:96">
      <c r="BG1210" s="85"/>
      <c r="BH1210" s="85"/>
      <c r="BI1210" s="85"/>
      <c r="BJ1210" s="85"/>
      <c r="BK1210" s="85"/>
      <c r="BL1210" s="85"/>
      <c r="BM1210" s="85"/>
      <c r="BN1210" s="85"/>
      <c r="BO1210" s="85"/>
      <c r="BP1210" s="85"/>
      <c r="BQ1210" s="85"/>
      <c r="BR1210" s="85"/>
      <c r="BS1210" s="85"/>
      <c r="BT1210" s="85"/>
      <c r="BU1210" s="85"/>
      <c r="BV1210" s="85"/>
      <c r="BW1210" s="85"/>
      <c r="BX1210" s="85"/>
      <c r="BY1210" s="85"/>
      <c r="BZ1210" s="85"/>
      <c r="CA1210" s="85"/>
      <c r="CB1210" s="85"/>
      <c r="CC1210" s="85"/>
      <c r="CD1210" s="85"/>
      <c r="CE1210" s="85"/>
      <c r="CF1210" s="85"/>
      <c r="CG1210" s="85"/>
      <c r="CH1210" s="85"/>
      <c r="CI1210" s="85"/>
      <c r="CJ1210" s="85"/>
      <c r="CK1210" s="85"/>
      <c r="CL1210" s="85"/>
      <c r="CM1210" s="85"/>
      <c r="CN1210" s="85"/>
      <c r="CO1210" s="85"/>
      <c r="CP1210" s="85"/>
      <c r="CQ1210" s="85"/>
      <c r="CR1210" s="85"/>
    </row>
    <row r="1211" spans="59:96">
      <c r="BG1211" s="85"/>
      <c r="BH1211" s="85"/>
      <c r="BI1211" s="85"/>
      <c r="BJ1211" s="85"/>
      <c r="BK1211" s="85"/>
      <c r="BL1211" s="85"/>
      <c r="BM1211" s="85"/>
      <c r="BN1211" s="85"/>
      <c r="BO1211" s="85"/>
      <c r="BP1211" s="85"/>
      <c r="BQ1211" s="85"/>
      <c r="BR1211" s="85"/>
      <c r="BS1211" s="85"/>
      <c r="BT1211" s="85"/>
      <c r="BU1211" s="85"/>
      <c r="BV1211" s="85"/>
      <c r="BW1211" s="85"/>
      <c r="BX1211" s="85"/>
      <c r="BY1211" s="85"/>
      <c r="BZ1211" s="85"/>
      <c r="CA1211" s="85"/>
      <c r="CB1211" s="85"/>
      <c r="CC1211" s="85"/>
      <c r="CD1211" s="85"/>
      <c r="CE1211" s="85"/>
      <c r="CF1211" s="85"/>
      <c r="CG1211" s="85"/>
      <c r="CH1211" s="85"/>
      <c r="CI1211" s="85"/>
      <c r="CJ1211" s="85"/>
      <c r="CK1211" s="85"/>
      <c r="CL1211" s="85"/>
      <c r="CM1211" s="85"/>
      <c r="CN1211" s="85"/>
      <c r="CO1211" s="85"/>
      <c r="CP1211" s="85"/>
      <c r="CQ1211" s="85"/>
      <c r="CR1211" s="85"/>
    </row>
    <row r="1212" spans="59:96">
      <c r="BG1212" s="85"/>
      <c r="BH1212" s="85"/>
      <c r="BI1212" s="85"/>
      <c r="BJ1212" s="85"/>
      <c r="BK1212" s="85"/>
      <c r="BL1212" s="85"/>
      <c r="BM1212" s="85"/>
      <c r="BN1212" s="85"/>
      <c r="BO1212" s="85"/>
      <c r="BP1212" s="85"/>
      <c r="BQ1212" s="85"/>
      <c r="BR1212" s="85"/>
      <c r="BS1212" s="85"/>
      <c r="BT1212" s="85"/>
      <c r="BU1212" s="85"/>
      <c r="BV1212" s="85"/>
      <c r="BW1212" s="85"/>
      <c r="BX1212" s="85"/>
      <c r="BY1212" s="85"/>
      <c r="BZ1212" s="85"/>
      <c r="CA1212" s="85"/>
      <c r="CB1212" s="85"/>
      <c r="CC1212" s="85"/>
      <c r="CD1212" s="85"/>
      <c r="CE1212" s="85"/>
      <c r="CF1212" s="85"/>
      <c r="CG1212" s="85"/>
      <c r="CH1212" s="85"/>
      <c r="CI1212" s="85"/>
      <c r="CJ1212" s="85"/>
      <c r="CK1212" s="85"/>
      <c r="CL1212" s="85"/>
      <c r="CM1212" s="85"/>
      <c r="CN1212" s="85"/>
      <c r="CO1212" s="85"/>
      <c r="CP1212" s="85"/>
      <c r="CQ1212" s="85"/>
      <c r="CR1212" s="85"/>
    </row>
    <row r="1213" spans="59:96">
      <c r="BG1213" s="85"/>
      <c r="BH1213" s="85"/>
      <c r="BI1213" s="85"/>
      <c r="BJ1213" s="85"/>
      <c r="BK1213" s="85"/>
      <c r="BL1213" s="85"/>
      <c r="BM1213" s="85"/>
      <c r="BN1213" s="85"/>
      <c r="BO1213" s="85"/>
      <c r="BP1213" s="85"/>
      <c r="BQ1213" s="85"/>
      <c r="BR1213" s="85"/>
      <c r="BS1213" s="85"/>
      <c r="BT1213" s="85"/>
      <c r="BU1213" s="85"/>
      <c r="BV1213" s="85"/>
      <c r="BW1213" s="85"/>
      <c r="BX1213" s="85"/>
      <c r="BY1213" s="85"/>
      <c r="BZ1213" s="85"/>
      <c r="CA1213" s="85"/>
      <c r="CB1213" s="85"/>
      <c r="CC1213" s="85"/>
      <c r="CD1213" s="85"/>
      <c r="CE1213" s="85"/>
      <c r="CF1213" s="85"/>
      <c r="CG1213" s="85"/>
      <c r="CH1213" s="85"/>
      <c r="CI1213" s="85"/>
      <c r="CJ1213" s="85"/>
      <c r="CK1213" s="85"/>
      <c r="CL1213" s="85"/>
      <c r="CM1213" s="85"/>
      <c r="CN1213" s="85"/>
      <c r="CO1213" s="85"/>
      <c r="CP1213" s="85"/>
      <c r="CQ1213" s="85"/>
      <c r="CR1213" s="85"/>
    </row>
    <row r="1214" spans="59:96">
      <c r="BG1214" s="85"/>
      <c r="BH1214" s="85"/>
      <c r="BI1214" s="85"/>
      <c r="BJ1214" s="85"/>
      <c r="BK1214" s="85"/>
      <c r="BL1214" s="85"/>
      <c r="BM1214" s="85"/>
      <c r="BN1214" s="85"/>
      <c r="BO1214" s="85"/>
      <c r="BP1214" s="85"/>
      <c r="BQ1214" s="85"/>
      <c r="BR1214" s="85"/>
      <c r="BS1214" s="85"/>
      <c r="BT1214" s="85"/>
      <c r="BU1214" s="85"/>
      <c r="BV1214" s="85"/>
      <c r="BW1214" s="85"/>
      <c r="BX1214" s="85"/>
      <c r="BY1214" s="85"/>
      <c r="BZ1214" s="85"/>
      <c r="CA1214" s="85"/>
      <c r="CB1214" s="85"/>
      <c r="CC1214" s="85"/>
      <c r="CD1214" s="85"/>
      <c r="CE1214" s="85"/>
      <c r="CF1214" s="85"/>
      <c r="CG1214" s="85"/>
      <c r="CH1214" s="85"/>
      <c r="CI1214" s="85"/>
      <c r="CJ1214" s="85"/>
      <c r="CK1214" s="85"/>
      <c r="CL1214" s="85"/>
      <c r="CM1214" s="85"/>
      <c r="CN1214" s="85"/>
      <c r="CO1214" s="85"/>
      <c r="CP1214" s="85"/>
      <c r="CQ1214" s="85"/>
      <c r="CR1214" s="85"/>
    </row>
    <row r="1215" spans="59:96">
      <c r="BG1215" s="85"/>
      <c r="BH1215" s="85"/>
      <c r="BI1215" s="85"/>
      <c r="BJ1215" s="85"/>
      <c r="BK1215" s="85"/>
      <c r="BL1215" s="85"/>
      <c r="BM1215" s="85"/>
      <c r="BN1215" s="85"/>
      <c r="BO1215" s="85"/>
      <c r="BP1215" s="85"/>
      <c r="BQ1215" s="85"/>
      <c r="BR1215" s="85"/>
      <c r="BS1215" s="85"/>
      <c r="BT1215" s="85"/>
      <c r="BU1215" s="85"/>
      <c r="BV1215" s="85"/>
      <c r="BW1215" s="85"/>
      <c r="BX1215" s="85"/>
      <c r="BY1215" s="85"/>
      <c r="BZ1215" s="85"/>
      <c r="CA1215" s="85"/>
      <c r="CB1215" s="85"/>
      <c r="CC1215" s="85"/>
      <c r="CD1215" s="85"/>
      <c r="CE1215" s="85"/>
      <c r="CF1215" s="85"/>
      <c r="CG1215" s="85"/>
      <c r="CH1215" s="85"/>
      <c r="CI1215" s="85"/>
      <c r="CJ1215" s="85"/>
      <c r="CK1215" s="85"/>
      <c r="CL1215" s="85"/>
      <c r="CM1215" s="85"/>
      <c r="CN1215" s="85"/>
      <c r="CO1215" s="85"/>
      <c r="CP1215" s="85"/>
      <c r="CQ1215" s="85"/>
      <c r="CR1215" s="85"/>
    </row>
    <row r="1216" spans="59:96">
      <c r="BG1216" s="85"/>
      <c r="BH1216" s="85"/>
      <c r="BI1216" s="85"/>
      <c r="BJ1216" s="85"/>
      <c r="BK1216" s="85"/>
      <c r="BL1216" s="85"/>
      <c r="BM1216" s="85"/>
      <c r="BN1216" s="85"/>
      <c r="BO1216" s="85"/>
      <c r="BP1216" s="85"/>
      <c r="BQ1216" s="85"/>
      <c r="BR1216" s="85"/>
      <c r="BS1216" s="85"/>
      <c r="BT1216" s="85"/>
      <c r="BU1216" s="85"/>
      <c r="BV1216" s="85"/>
      <c r="BW1216" s="85"/>
      <c r="BX1216" s="85"/>
      <c r="BY1216" s="85"/>
      <c r="BZ1216" s="85"/>
      <c r="CA1216" s="85"/>
      <c r="CB1216" s="85"/>
      <c r="CC1216" s="85"/>
      <c r="CD1216" s="85"/>
      <c r="CE1216" s="85"/>
      <c r="CF1216" s="85"/>
      <c r="CG1216" s="85"/>
      <c r="CH1216" s="85"/>
      <c r="CI1216" s="85"/>
      <c r="CJ1216" s="85"/>
      <c r="CK1216" s="85"/>
      <c r="CL1216" s="85"/>
      <c r="CM1216" s="85"/>
      <c r="CN1216" s="85"/>
      <c r="CO1216" s="85"/>
      <c r="CP1216" s="85"/>
      <c r="CQ1216" s="85"/>
      <c r="CR1216" s="85"/>
    </row>
    <row r="1217" spans="59:96">
      <c r="BG1217" s="85"/>
      <c r="BH1217" s="85"/>
      <c r="BI1217" s="85"/>
      <c r="BJ1217" s="85"/>
      <c r="BK1217" s="85"/>
      <c r="BL1217" s="85"/>
      <c r="BM1217" s="85"/>
      <c r="BN1217" s="85"/>
      <c r="BO1217" s="85"/>
      <c r="BP1217" s="85"/>
      <c r="BQ1217" s="85"/>
      <c r="BR1217" s="85"/>
      <c r="BS1217" s="85"/>
      <c r="BT1217" s="85"/>
      <c r="BU1217" s="85"/>
      <c r="BV1217" s="85"/>
      <c r="BW1217" s="85"/>
      <c r="BX1217" s="85"/>
      <c r="BY1217" s="85"/>
      <c r="BZ1217" s="85"/>
      <c r="CA1217" s="85"/>
      <c r="CB1217" s="85"/>
      <c r="CC1217" s="85"/>
      <c r="CD1217" s="85"/>
      <c r="CE1217" s="85"/>
      <c r="CF1217" s="85"/>
      <c r="CG1217" s="85"/>
      <c r="CH1217" s="85"/>
      <c r="CI1217" s="85"/>
      <c r="CJ1217" s="85"/>
      <c r="CK1217" s="85"/>
      <c r="CL1217" s="85"/>
      <c r="CM1217" s="85"/>
      <c r="CN1217" s="85"/>
      <c r="CO1217" s="85"/>
      <c r="CP1217" s="85"/>
      <c r="CQ1217" s="85"/>
      <c r="CR1217" s="85"/>
    </row>
    <row r="1218" spans="59:96">
      <c r="BG1218" s="85"/>
      <c r="BH1218" s="85"/>
      <c r="BI1218" s="85"/>
      <c r="BJ1218" s="85"/>
      <c r="BK1218" s="85"/>
      <c r="BL1218" s="85"/>
      <c r="BM1218" s="85"/>
      <c r="BN1218" s="85"/>
      <c r="BO1218" s="85"/>
      <c r="BP1218" s="85"/>
      <c r="BQ1218" s="85"/>
      <c r="BR1218" s="85"/>
      <c r="BS1218" s="85"/>
      <c r="BT1218" s="85"/>
      <c r="BU1218" s="85"/>
      <c r="BV1218" s="85"/>
      <c r="BW1218" s="85"/>
      <c r="BX1218" s="85"/>
      <c r="BY1218" s="85"/>
      <c r="BZ1218" s="85"/>
      <c r="CA1218" s="85"/>
      <c r="CB1218" s="85"/>
      <c r="CC1218" s="85"/>
      <c r="CD1218" s="85"/>
      <c r="CE1218" s="85"/>
      <c r="CF1218" s="85"/>
      <c r="CG1218" s="85"/>
      <c r="CH1218" s="85"/>
      <c r="CI1218" s="85"/>
      <c r="CJ1218" s="85"/>
      <c r="CK1218" s="85"/>
      <c r="CL1218" s="85"/>
      <c r="CM1218" s="85"/>
      <c r="CN1218" s="85"/>
      <c r="CO1218" s="85"/>
      <c r="CP1218" s="85"/>
      <c r="CQ1218" s="85"/>
      <c r="CR1218" s="85"/>
    </row>
    <row r="1219" spans="59:96">
      <c r="BG1219" s="85"/>
      <c r="BH1219" s="85"/>
      <c r="BI1219" s="85"/>
      <c r="BJ1219" s="85"/>
      <c r="BK1219" s="85"/>
      <c r="BL1219" s="85"/>
      <c r="BM1219" s="85"/>
      <c r="BN1219" s="85"/>
      <c r="BO1219" s="85"/>
      <c r="BP1219" s="85"/>
      <c r="BQ1219" s="85"/>
      <c r="BR1219" s="85"/>
      <c r="BS1219" s="85"/>
      <c r="BT1219" s="85"/>
      <c r="BU1219" s="85"/>
      <c r="BV1219" s="85"/>
      <c r="BW1219" s="85"/>
      <c r="BX1219" s="85"/>
      <c r="BY1219" s="85"/>
      <c r="BZ1219" s="85"/>
      <c r="CA1219" s="85"/>
      <c r="CB1219" s="85"/>
      <c r="CC1219" s="85"/>
      <c r="CD1219" s="85"/>
      <c r="CE1219" s="85"/>
      <c r="CF1219" s="85"/>
      <c r="CG1219" s="85"/>
      <c r="CH1219" s="85"/>
      <c r="CI1219" s="85"/>
      <c r="CJ1219" s="85"/>
      <c r="CK1219" s="85"/>
      <c r="CL1219" s="85"/>
      <c r="CM1219" s="85"/>
      <c r="CN1219" s="85"/>
      <c r="CO1219" s="85"/>
      <c r="CP1219" s="85"/>
      <c r="CQ1219" s="85"/>
      <c r="CR1219" s="85"/>
    </row>
    <row r="1220" spans="59:96">
      <c r="BG1220" s="85"/>
      <c r="BH1220" s="85"/>
      <c r="BI1220" s="85"/>
      <c r="BJ1220" s="85"/>
      <c r="BK1220" s="85"/>
      <c r="BL1220" s="85"/>
      <c r="BM1220" s="85"/>
      <c r="BN1220" s="85"/>
      <c r="BO1220" s="85"/>
      <c r="BP1220" s="85"/>
      <c r="BQ1220" s="85"/>
      <c r="BR1220" s="85"/>
      <c r="BS1220" s="85"/>
      <c r="BT1220" s="85"/>
      <c r="BU1220" s="85"/>
      <c r="BV1220" s="85"/>
      <c r="BW1220" s="85"/>
      <c r="BX1220" s="85"/>
      <c r="BY1220" s="85"/>
      <c r="BZ1220" s="85"/>
      <c r="CA1220" s="85"/>
      <c r="CB1220" s="85"/>
      <c r="CC1220" s="85"/>
      <c r="CD1220" s="85"/>
      <c r="CE1220" s="85"/>
      <c r="CF1220" s="85"/>
      <c r="CG1220" s="85"/>
      <c r="CH1220" s="85"/>
      <c r="CI1220" s="85"/>
      <c r="CJ1220" s="85"/>
      <c r="CK1220" s="85"/>
      <c r="CL1220" s="85"/>
      <c r="CM1220" s="85"/>
      <c r="CN1220" s="85"/>
      <c r="CO1220" s="85"/>
      <c r="CP1220" s="85"/>
      <c r="CQ1220" s="85"/>
      <c r="CR1220" s="85"/>
    </row>
    <row r="1221" spans="59:96">
      <c r="BG1221" s="85"/>
      <c r="BH1221" s="85"/>
      <c r="BI1221" s="85"/>
      <c r="BJ1221" s="85"/>
      <c r="BK1221" s="85"/>
      <c r="BL1221" s="85"/>
      <c r="BM1221" s="85"/>
      <c r="BN1221" s="85"/>
      <c r="BO1221" s="85"/>
      <c r="BP1221" s="85"/>
      <c r="BQ1221" s="85"/>
      <c r="BR1221" s="85"/>
      <c r="BS1221" s="85"/>
      <c r="BT1221" s="85"/>
      <c r="BU1221" s="85"/>
      <c r="BV1221" s="85"/>
      <c r="BW1221" s="85"/>
      <c r="BX1221" s="85"/>
      <c r="BY1221" s="85"/>
      <c r="BZ1221" s="85"/>
      <c r="CA1221" s="85"/>
      <c r="CB1221" s="85"/>
      <c r="CC1221" s="85"/>
      <c r="CD1221" s="85"/>
      <c r="CE1221" s="85"/>
      <c r="CF1221" s="85"/>
      <c r="CG1221" s="85"/>
      <c r="CH1221" s="85"/>
      <c r="CI1221" s="85"/>
      <c r="CJ1221" s="85"/>
      <c r="CK1221" s="85"/>
      <c r="CL1221" s="85"/>
      <c r="CM1221" s="85"/>
      <c r="CN1221" s="85"/>
      <c r="CO1221" s="85"/>
      <c r="CP1221" s="85"/>
      <c r="CQ1221" s="85"/>
      <c r="CR1221" s="85"/>
    </row>
    <row r="1222" spans="59:96">
      <c r="BG1222" s="85"/>
      <c r="BH1222" s="85"/>
      <c r="BI1222" s="85"/>
      <c r="BJ1222" s="85"/>
      <c r="BK1222" s="85"/>
      <c r="BL1222" s="85"/>
      <c r="BM1222" s="85"/>
      <c r="BN1222" s="85"/>
      <c r="BO1222" s="85"/>
      <c r="BP1222" s="85"/>
      <c r="BQ1222" s="85"/>
      <c r="BR1222" s="85"/>
      <c r="BS1222" s="85"/>
      <c r="BT1222" s="85"/>
      <c r="BU1222" s="85"/>
      <c r="BV1222" s="85"/>
      <c r="BW1222" s="85"/>
      <c r="BX1222" s="85"/>
      <c r="BY1222" s="85"/>
      <c r="BZ1222" s="85"/>
      <c r="CA1222" s="85"/>
      <c r="CB1222" s="85"/>
      <c r="CC1222" s="85"/>
      <c r="CD1222" s="85"/>
      <c r="CE1222" s="85"/>
      <c r="CF1222" s="85"/>
      <c r="CG1222" s="85"/>
      <c r="CH1222" s="85"/>
      <c r="CI1222" s="85"/>
      <c r="CJ1222" s="85"/>
      <c r="CK1222" s="85"/>
      <c r="CL1222" s="85"/>
      <c r="CM1222" s="85"/>
      <c r="CN1222" s="85"/>
      <c r="CO1222" s="85"/>
      <c r="CP1222" s="85"/>
      <c r="CQ1222" s="85"/>
      <c r="CR1222" s="85"/>
    </row>
    <row r="1223" spans="59:96">
      <c r="BG1223" s="85"/>
      <c r="BH1223" s="85"/>
      <c r="BI1223" s="85"/>
      <c r="BJ1223" s="85"/>
      <c r="BK1223" s="85"/>
      <c r="BL1223" s="85"/>
      <c r="BM1223" s="85"/>
      <c r="BN1223" s="85"/>
      <c r="BO1223" s="85"/>
      <c r="BP1223" s="85"/>
      <c r="BQ1223" s="85"/>
      <c r="BR1223" s="85"/>
      <c r="BS1223" s="85"/>
      <c r="BT1223" s="85"/>
      <c r="BU1223" s="85"/>
      <c r="BV1223" s="85"/>
      <c r="BW1223" s="85"/>
      <c r="BX1223" s="85"/>
      <c r="BY1223" s="85"/>
      <c r="BZ1223" s="85"/>
      <c r="CA1223" s="85"/>
      <c r="CB1223" s="85"/>
      <c r="CC1223" s="85"/>
      <c r="CD1223" s="85"/>
      <c r="CE1223" s="85"/>
      <c r="CF1223" s="85"/>
      <c r="CG1223" s="85"/>
      <c r="CH1223" s="85"/>
      <c r="CI1223" s="85"/>
      <c r="CJ1223" s="85"/>
      <c r="CK1223" s="85"/>
      <c r="CL1223" s="85"/>
      <c r="CM1223" s="85"/>
      <c r="CN1223" s="85"/>
      <c r="CO1223" s="85"/>
      <c r="CP1223" s="85"/>
      <c r="CQ1223" s="85"/>
      <c r="CR1223" s="85"/>
    </row>
    <row r="1224" spans="59:96">
      <c r="BG1224" s="85"/>
      <c r="BH1224" s="85"/>
      <c r="BI1224" s="85"/>
      <c r="BJ1224" s="85"/>
      <c r="BK1224" s="85"/>
      <c r="BL1224" s="85"/>
      <c r="BM1224" s="85"/>
      <c r="BN1224" s="85"/>
      <c r="BO1224" s="85"/>
      <c r="BP1224" s="85"/>
      <c r="BQ1224" s="85"/>
      <c r="BR1224" s="85"/>
      <c r="BS1224" s="85"/>
      <c r="BT1224" s="85"/>
      <c r="BU1224" s="85"/>
      <c r="BV1224" s="85"/>
      <c r="BW1224" s="85"/>
      <c r="BX1224" s="85"/>
      <c r="BY1224" s="85"/>
      <c r="BZ1224" s="85"/>
      <c r="CA1224" s="85"/>
      <c r="CB1224" s="85"/>
      <c r="CC1224" s="85"/>
      <c r="CD1224" s="85"/>
      <c r="CE1224" s="85"/>
      <c r="CF1224" s="85"/>
      <c r="CG1224" s="85"/>
      <c r="CH1224" s="85"/>
      <c r="CI1224" s="85"/>
      <c r="CJ1224" s="85"/>
      <c r="CK1224" s="85"/>
      <c r="CL1224" s="85"/>
      <c r="CM1224" s="85"/>
      <c r="CN1224" s="85"/>
      <c r="CO1224" s="85"/>
      <c r="CP1224" s="85"/>
      <c r="CQ1224" s="85"/>
      <c r="CR1224" s="85"/>
    </row>
    <row r="1225" spans="59:96">
      <c r="BG1225" s="85"/>
      <c r="BH1225" s="85"/>
      <c r="BI1225" s="85"/>
      <c r="BJ1225" s="85"/>
      <c r="BK1225" s="85"/>
      <c r="BL1225" s="85"/>
      <c r="BM1225" s="85"/>
      <c r="BN1225" s="85"/>
      <c r="BO1225" s="85"/>
      <c r="BP1225" s="85"/>
      <c r="BQ1225" s="85"/>
      <c r="BR1225" s="85"/>
      <c r="BS1225" s="85"/>
      <c r="BT1225" s="85"/>
      <c r="BU1225" s="85"/>
      <c r="BV1225" s="85"/>
      <c r="BW1225" s="85"/>
      <c r="BX1225" s="85"/>
      <c r="BY1225" s="85"/>
      <c r="BZ1225" s="85"/>
      <c r="CA1225" s="85"/>
      <c r="CB1225" s="85"/>
      <c r="CC1225" s="85"/>
      <c r="CD1225" s="85"/>
      <c r="CE1225" s="85"/>
      <c r="CF1225" s="85"/>
      <c r="CG1225" s="85"/>
      <c r="CH1225" s="85"/>
      <c r="CI1225" s="85"/>
      <c r="CJ1225" s="85"/>
      <c r="CK1225" s="85"/>
      <c r="CL1225" s="85"/>
      <c r="CM1225" s="85"/>
      <c r="CN1225" s="85"/>
      <c r="CO1225" s="85"/>
      <c r="CP1225" s="85"/>
      <c r="CQ1225" s="85"/>
      <c r="CR1225" s="85"/>
    </row>
    <row r="1226" spans="59:96">
      <c r="BG1226" s="85"/>
      <c r="BH1226" s="85"/>
      <c r="BI1226" s="85"/>
      <c r="BJ1226" s="85"/>
      <c r="BK1226" s="85"/>
      <c r="BL1226" s="85"/>
      <c r="BM1226" s="85"/>
      <c r="BN1226" s="85"/>
      <c r="BO1226" s="85"/>
      <c r="BP1226" s="85"/>
      <c r="BQ1226" s="85"/>
      <c r="BR1226" s="85"/>
      <c r="BS1226" s="85"/>
      <c r="BT1226" s="85"/>
      <c r="BU1226" s="85"/>
      <c r="BV1226" s="85"/>
      <c r="BW1226" s="85"/>
      <c r="BX1226" s="85"/>
      <c r="BY1226" s="85"/>
      <c r="BZ1226" s="85"/>
      <c r="CA1226" s="85"/>
      <c r="CB1226" s="85"/>
      <c r="CC1226" s="85"/>
      <c r="CD1226" s="85"/>
      <c r="CE1226" s="85"/>
      <c r="CF1226" s="85"/>
      <c r="CG1226" s="85"/>
      <c r="CH1226" s="85"/>
      <c r="CI1226" s="85"/>
      <c r="CJ1226" s="85"/>
      <c r="CK1226" s="85"/>
      <c r="CL1226" s="85"/>
      <c r="CM1226" s="85"/>
      <c r="CN1226" s="85"/>
      <c r="CO1226" s="85"/>
      <c r="CP1226" s="85"/>
      <c r="CQ1226" s="85"/>
      <c r="CR1226" s="85"/>
    </row>
    <row r="1227" spans="59:96">
      <c r="BG1227" s="85"/>
      <c r="BH1227" s="85"/>
      <c r="BI1227" s="85"/>
      <c r="BJ1227" s="85"/>
      <c r="BK1227" s="85"/>
      <c r="BL1227" s="85"/>
      <c r="BM1227" s="85"/>
      <c r="BN1227" s="85"/>
      <c r="BO1227" s="85"/>
      <c r="BP1227" s="85"/>
      <c r="BQ1227" s="85"/>
      <c r="BR1227" s="85"/>
      <c r="BS1227" s="85"/>
      <c r="BT1227" s="85"/>
      <c r="BU1227" s="85"/>
      <c r="BV1227" s="85"/>
      <c r="BW1227" s="85"/>
      <c r="BX1227" s="85"/>
      <c r="BY1227" s="85"/>
      <c r="BZ1227" s="85"/>
      <c r="CA1227" s="85"/>
      <c r="CB1227" s="85"/>
      <c r="CC1227" s="85"/>
      <c r="CD1227" s="85"/>
      <c r="CE1227" s="85"/>
      <c r="CF1227" s="85"/>
      <c r="CG1227" s="85"/>
      <c r="CH1227" s="85"/>
      <c r="CI1227" s="85"/>
      <c r="CJ1227" s="85"/>
      <c r="CK1227" s="85"/>
      <c r="CL1227" s="85"/>
      <c r="CM1227" s="85"/>
      <c r="CN1227" s="85"/>
      <c r="CO1227" s="85"/>
      <c r="CP1227" s="85"/>
      <c r="CQ1227" s="85"/>
      <c r="CR1227" s="85"/>
    </row>
    <row r="1228" spans="59:96">
      <c r="BG1228" s="85"/>
      <c r="BH1228" s="85"/>
      <c r="BI1228" s="85"/>
      <c r="BJ1228" s="85"/>
      <c r="BK1228" s="85"/>
      <c r="BL1228" s="85"/>
      <c r="BM1228" s="85"/>
      <c r="BN1228" s="85"/>
      <c r="BO1228" s="85"/>
      <c r="BP1228" s="85"/>
      <c r="BQ1228" s="85"/>
      <c r="BR1228" s="85"/>
      <c r="BS1228" s="85"/>
      <c r="BT1228" s="85"/>
      <c r="BU1228" s="85"/>
      <c r="BV1228" s="85"/>
      <c r="BW1228" s="85"/>
      <c r="BX1228" s="85"/>
      <c r="BY1228" s="85"/>
      <c r="BZ1228" s="85"/>
      <c r="CA1228" s="85"/>
      <c r="CB1228" s="85"/>
      <c r="CC1228" s="85"/>
      <c r="CD1228" s="85"/>
      <c r="CE1228" s="85"/>
      <c r="CF1228" s="85"/>
      <c r="CG1228" s="85"/>
      <c r="CH1228" s="85"/>
      <c r="CI1228" s="85"/>
      <c r="CJ1228" s="85"/>
      <c r="CK1228" s="85"/>
      <c r="CL1228" s="85"/>
      <c r="CM1228" s="85"/>
      <c r="CN1228" s="85"/>
      <c r="CO1228" s="85"/>
      <c r="CP1228" s="85"/>
      <c r="CQ1228" s="85"/>
      <c r="CR1228" s="85"/>
    </row>
    <row r="1229" spans="59:96">
      <c r="BG1229" s="85"/>
      <c r="BH1229" s="85"/>
      <c r="BI1229" s="85"/>
      <c r="BJ1229" s="85"/>
      <c r="BK1229" s="85"/>
      <c r="BL1229" s="85"/>
      <c r="BM1229" s="85"/>
      <c r="BN1229" s="85"/>
      <c r="BO1229" s="85"/>
      <c r="BP1229" s="85"/>
      <c r="BQ1229" s="85"/>
      <c r="BR1229" s="85"/>
      <c r="BS1229" s="85"/>
      <c r="BT1229" s="85"/>
      <c r="BU1229" s="85"/>
      <c r="BV1229" s="85"/>
      <c r="BW1229" s="85"/>
      <c r="BX1229" s="85"/>
      <c r="BY1229" s="85"/>
      <c r="BZ1229" s="85"/>
      <c r="CA1229" s="85"/>
      <c r="CB1229" s="85"/>
      <c r="CC1229" s="85"/>
      <c r="CD1229" s="85"/>
      <c r="CE1229" s="85"/>
      <c r="CF1229" s="85"/>
      <c r="CG1229" s="85"/>
      <c r="CH1229" s="85"/>
      <c r="CI1229" s="85"/>
      <c r="CJ1229" s="85"/>
      <c r="CK1229" s="85"/>
      <c r="CL1229" s="85"/>
      <c r="CM1229" s="85"/>
      <c r="CN1229" s="85"/>
      <c r="CO1229" s="85"/>
      <c r="CP1229" s="85"/>
      <c r="CQ1229" s="85"/>
      <c r="CR1229" s="86" t="s">
        <v>61</v>
      </c>
    </row>
    <row r="1230" spans="59:96">
      <c r="BG1230" s="85"/>
      <c r="BH1230" s="85"/>
      <c r="BI1230" s="85"/>
      <c r="BJ1230" s="85"/>
      <c r="BK1230" s="85"/>
      <c r="BL1230" s="85"/>
      <c r="BM1230" s="85"/>
      <c r="BN1230" s="85"/>
      <c r="BO1230" s="85"/>
      <c r="BP1230" s="85"/>
      <c r="BQ1230" s="85"/>
      <c r="BR1230" s="85"/>
      <c r="BS1230" s="85"/>
      <c r="BT1230" s="85"/>
      <c r="BU1230" s="85"/>
      <c r="BV1230" s="85"/>
      <c r="BW1230" s="85"/>
      <c r="BX1230" s="85"/>
      <c r="BY1230" s="85"/>
      <c r="BZ1230" s="85"/>
      <c r="CA1230" s="85"/>
      <c r="CB1230" s="85"/>
      <c r="CC1230" s="85"/>
      <c r="CD1230" s="85"/>
      <c r="CE1230" s="85"/>
      <c r="CF1230" s="85"/>
      <c r="CG1230" s="85"/>
      <c r="CH1230" s="85"/>
      <c r="CI1230" s="85"/>
      <c r="CJ1230" s="85"/>
      <c r="CK1230" s="85"/>
      <c r="CL1230" s="85"/>
      <c r="CM1230" s="85"/>
      <c r="CN1230" s="85"/>
      <c r="CO1230" s="85"/>
      <c r="CP1230" s="85"/>
      <c r="CQ1230" s="85"/>
      <c r="CR1230" s="85"/>
    </row>
    <row r="1231" spans="59:96">
      <c r="BG1231" s="85"/>
      <c r="BH1231" s="85"/>
      <c r="BI1231" s="85"/>
      <c r="BJ1231" s="85"/>
      <c r="BK1231" s="85"/>
      <c r="BL1231" s="85"/>
      <c r="BM1231" s="85"/>
      <c r="BN1231" s="85"/>
      <c r="BO1231" s="85"/>
      <c r="BP1231" s="85"/>
      <c r="BQ1231" s="85"/>
      <c r="BR1231" s="85"/>
      <c r="BS1231" s="85"/>
      <c r="BT1231" s="85"/>
      <c r="BU1231" s="85"/>
      <c r="BV1231" s="85"/>
      <c r="BW1231" s="85"/>
      <c r="BX1231" s="85"/>
      <c r="BY1231" s="85"/>
      <c r="BZ1231" s="85"/>
      <c r="CA1231" s="85"/>
      <c r="CB1231" s="85"/>
      <c r="CC1231" s="85"/>
      <c r="CD1231" s="85"/>
      <c r="CE1231" s="85"/>
      <c r="CF1231" s="85"/>
      <c r="CG1231" s="85"/>
      <c r="CH1231" s="85"/>
      <c r="CI1231" s="85"/>
      <c r="CJ1231" s="85"/>
      <c r="CK1231" s="85"/>
      <c r="CL1231" s="85"/>
      <c r="CM1231" s="85"/>
      <c r="CN1231" s="85"/>
      <c r="CO1231" s="85"/>
      <c r="CP1231" s="85"/>
      <c r="CQ1231" s="85"/>
      <c r="CR1231" s="85"/>
    </row>
    <row r="1232" spans="59:96">
      <c r="BG1232" s="85"/>
      <c r="BH1232" s="85"/>
      <c r="BI1232" s="85"/>
      <c r="BJ1232" s="85"/>
      <c r="BK1232" s="85"/>
      <c r="BL1232" s="85"/>
      <c r="BM1232" s="85"/>
      <c r="BN1232" s="85"/>
      <c r="BO1232" s="85"/>
      <c r="BP1232" s="85"/>
      <c r="BQ1232" s="85"/>
      <c r="BR1232" s="85"/>
      <c r="BS1232" s="85"/>
      <c r="BT1232" s="85"/>
      <c r="BU1232" s="85"/>
      <c r="BV1232" s="85"/>
      <c r="BW1232" s="85"/>
      <c r="BX1232" s="85"/>
      <c r="BY1232" s="85"/>
      <c r="BZ1232" s="85"/>
      <c r="CA1232" s="85"/>
      <c r="CB1232" s="85"/>
      <c r="CC1232" s="85"/>
      <c r="CD1232" s="85"/>
      <c r="CE1232" s="85"/>
      <c r="CF1232" s="85"/>
      <c r="CG1232" s="85"/>
      <c r="CH1232" s="85"/>
      <c r="CI1232" s="85"/>
      <c r="CJ1232" s="85"/>
      <c r="CK1232" s="85"/>
      <c r="CL1232" s="85"/>
      <c r="CM1232" s="85"/>
      <c r="CN1232" s="85"/>
      <c r="CO1232" s="85"/>
      <c r="CP1232" s="85"/>
      <c r="CQ1232" s="85"/>
      <c r="CR1232" s="85"/>
    </row>
    <row r="1233" spans="59:96">
      <c r="BG1233" s="85"/>
      <c r="BH1233" s="85"/>
      <c r="BI1233" s="85"/>
      <c r="BJ1233" s="85"/>
      <c r="BK1233" s="85"/>
      <c r="BL1233" s="85"/>
      <c r="BM1233" s="85"/>
      <c r="BN1233" s="85"/>
      <c r="BO1233" s="85"/>
      <c r="BP1233" s="85"/>
      <c r="BQ1233" s="85"/>
      <c r="BR1233" s="85"/>
      <c r="BS1233" s="85"/>
      <c r="BT1233" s="85"/>
      <c r="BU1233" s="85"/>
      <c r="BV1233" s="85"/>
      <c r="BW1233" s="85"/>
      <c r="BX1233" s="85"/>
      <c r="BY1233" s="85"/>
      <c r="BZ1233" s="85"/>
      <c r="CA1233" s="85"/>
      <c r="CB1233" s="85"/>
      <c r="CC1233" s="85"/>
      <c r="CD1233" s="85"/>
      <c r="CE1233" s="85"/>
      <c r="CF1233" s="85"/>
      <c r="CG1233" s="85"/>
      <c r="CH1233" s="85"/>
      <c r="CI1233" s="85"/>
      <c r="CJ1233" s="85"/>
      <c r="CK1233" s="85"/>
      <c r="CL1233" s="85"/>
      <c r="CM1233" s="85"/>
      <c r="CN1233" s="85"/>
      <c r="CO1233" s="85"/>
      <c r="CP1233" s="85"/>
      <c r="CQ1233" s="85"/>
      <c r="CR1233" s="85"/>
    </row>
    <row r="1234" spans="59:96">
      <c r="BG1234" s="85"/>
      <c r="BH1234" s="85"/>
      <c r="BI1234" s="85"/>
      <c r="BJ1234" s="85"/>
      <c r="BK1234" s="85"/>
      <c r="BL1234" s="85"/>
      <c r="BM1234" s="85"/>
      <c r="BN1234" s="85"/>
      <c r="BO1234" s="85"/>
      <c r="BP1234" s="85"/>
      <c r="BQ1234" s="85"/>
      <c r="BR1234" s="85"/>
      <c r="BS1234" s="85"/>
      <c r="BT1234" s="85"/>
      <c r="BU1234" s="85"/>
      <c r="BV1234" s="85"/>
      <c r="BW1234" s="85"/>
      <c r="BX1234" s="85"/>
      <c r="BY1234" s="85"/>
      <c r="BZ1234" s="85"/>
      <c r="CA1234" s="85"/>
      <c r="CB1234" s="85"/>
      <c r="CC1234" s="85"/>
      <c r="CD1234" s="85"/>
      <c r="CE1234" s="85"/>
      <c r="CF1234" s="85"/>
      <c r="CG1234" s="85"/>
      <c r="CH1234" s="85"/>
      <c r="CI1234" s="85"/>
      <c r="CJ1234" s="85"/>
      <c r="CK1234" s="85"/>
      <c r="CL1234" s="85"/>
      <c r="CM1234" s="85"/>
      <c r="CN1234" s="85"/>
      <c r="CO1234" s="85"/>
      <c r="CP1234" s="85"/>
      <c r="CQ1234" s="85"/>
      <c r="CR1234" s="85"/>
    </row>
    <row r="1235" spans="59:96">
      <c r="BG1235" s="85"/>
      <c r="BH1235" s="85"/>
      <c r="BI1235" s="85"/>
      <c r="BJ1235" s="85"/>
      <c r="BK1235" s="85"/>
      <c r="BL1235" s="85"/>
      <c r="BM1235" s="85"/>
      <c r="BN1235" s="85"/>
      <c r="BO1235" s="85"/>
      <c r="BP1235" s="85"/>
      <c r="BQ1235" s="85"/>
      <c r="BR1235" s="85"/>
      <c r="BS1235" s="85"/>
      <c r="BT1235" s="85"/>
      <c r="BU1235" s="85"/>
      <c r="BV1235" s="85"/>
      <c r="BW1235" s="85"/>
      <c r="BX1235" s="85"/>
      <c r="BY1235" s="85"/>
      <c r="BZ1235" s="85"/>
      <c r="CA1235" s="85"/>
      <c r="CB1235" s="85"/>
      <c r="CC1235" s="85"/>
      <c r="CD1235" s="85"/>
      <c r="CE1235" s="85"/>
      <c r="CF1235" s="85"/>
      <c r="CG1235" s="85"/>
      <c r="CH1235" s="85"/>
      <c r="CI1235" s="85"/>
      <c r="CJ1235" s="85"/>
      <c r="CK1235" s="85"/>
      <c r="CL1235" s="85"/>
      <c r="CM1235" s="85"/>
      <c r="CN1235" s="85"/>
      <c r="CO1235" s="85"/>
      <c r="CP1235" s="85"/>
      <c r="CQ1235" s="85"/>
      <c r="CR1235" s="85"/>
    </row>
    <row r="1236" spans="59:96">
      <c r="BG1236" s="85"/>
      <c r="BH1236" s="85"/>
      <c r="BI1236" s="85"/>
      <c r="BJ1236" s="85"/>
      <c r="BK1236" s="85"/>
      <c r="BL1236" s="85"/>
      <c r="BM1236" s="85"/>
      <c r="BN1236" s="85"/>
      <c r="BO1236" s="85"/>
      <c r="BP1236" s="85"/>
      <c r="BQ1236" s="85"/>
      <c r="BR1236" s="85"/>
      <c r="BS1236" s="85"/>
      <c r="BT1236" s="85"/>
      <c r="BU1236" s="85"/>
      <c r="BV1236" s="85"/>
      <c r="BW1236" s="85"/>
      <c r="BX1236" s="85"/>
      <c r="BY1236" s="85"/>
      <c r="BZ1236" s="85"/>
      <c r="CA1236" s="85"/>
      <c r="CB1236" s="85"/>
      <c r="CC1236" s="85"/>
      <c r="CD1236" s="85"/>
      <c r="CE1236" s="85"/>
      <c r="CF1236" s="85"/>
      <c r="CG1236" s="85"/>
      <c r="CH1236" s="85"/>
      <c r="CI1236" s="85"/>
      <c r="CJ1236" s="85"/>
      <c r="CK1236" s="85"/>
      <c r="CL1236" s="85"/>
      <c r="CM1236" s="85"/>
      <c r="CN1236" s="85"/>
      <c r="CO1236" s="85"/>
      <c r="CP1236" s="85"/>
      <c r="CQ1236" s="85"/>
      <c r="CR1236" s="85"/>
    </row>
    <row r="1237" spans="59:96">
      <c r="BG1237" s="85"/>
      <c r="BH1237" s="85"/>
      <c r="BI1237" s="85"/>
      <c r="BJ1237" s="85"/>
      <c r="BK1237" s="85"/>
      <c r="BL1237" s="85"/>
      <c r="BM1237" s="85"/>
      <c r="BN1237" s="85"/>
      <c r="BO1237" s="85"/>
      <c r="BP1237" s="85"/>
      <c r="BQ1237" s="85"/>
      <c r="BR1237" s="85"/>
      <c r="BS1237" s="85"/>
      <c r="BT1237" s="85"/>
      <c r="BU1237" s="85"/>
      <c r="BV1237" s="85"/>
      <c r="BW1237" s="85"/>
      <c r="BX1237" s="85"/>
      <c r="BY1237" s="85"/>
      <c r="BZ1237" s="85"/>
      <c r="CA1237" s="85"/>
      <c r="CB1237" s="85"/>
      <c r="CC1237" s="85"/>
      <c r="CD1237" s="85"/>
      <c r="CE1237" s="85"/>
      <c r="CF1237" s="85"/>
      <c r="CG1237" s="85"/>
      <c r="CH1237" s="85"/>
      <c r="CI1237" s="85"/>
      <c r="CJ1237" s="85"/>
      <c r="CK1237" s="85"/>
      <c r="CL1237" s="85"/>
      <c r="CM1237" s="85"/>
      <c r="CN1237" s="85"/>
      <c r="CO1237" s="85"/>
      <c r="CP1237" s="85"/>
      <c r="CQ1237" s="85"/>
      <c r="CR1237" s="85"/>
    </row>
    <row r="1238" spans="59:96">
      <c r="BG1238" s="85"/>
      <c r="BH1238" s="85"/>
      <c r="BI1238" s="85"/>
      <c r="BJ1238" s="85"/>
      <c r="BK1238" s="85"/>
      <c r="BL1238" s="85"/>
      <c r="BM1238" s="85"/>
      <c r="BN1238" s="85"/>
      <c r="BO1238" s="85"/>
      <c r="BP1238" s="85"/>
      <c r="BQ1238" s="85"/>
      <c r="BR1238" s="85"/>
      <c r="BS1238" s="85"/>
      <c r="BT1238" s="85"/>
      <c r="BU1238" s="85"/>
      <c r="BV1238" s="85"/>
      <c r="BW1238" s="85"/>
      <c r="BX1238" s="85"/>
      <c r="BY1238" s="85"/>
      <c r="BZ1238" s="85"/>
      <c r="CA1238" s="85"/>
      <c r="CB1238" s="85"/>
      <c r="CC1238" s="85"/>
      <c r="CD1238" s="85"/>
      <c r="CE1238" s="85"/>
      <c r="CF1238" s="85"/>
      <c r="CG1238" s="85"/>
      <c r="CH1238" s="85"/>
      <c r="CI1238" s="85"/>
      <c r="CJ1238" s="85"/>
      <c r="CK1238" s="85"/>
      <c r="CL1238" s="85"/>
      <c r="CM1238" s="85"/>
      <c r="CN1238" s="85"/>
      <c r="CO1238" s="85"/>
      <c r="CP1238" s="85"/>
      <c r="CQ1238" s="85"/>
      <c r="CR1238" s="85"/>
    </row>
    <row r="1239" spans="59:96">
      <c r="BG1239" s="85"/>
      <c r="BH1239" s="85"/>
      <c r="BI1239" s="85"/>
      <c r="BJ1239" s="85"/>
      <c r="BK1239" s="85"/>
      <c r="BL1239" s="85"/>
      <c r="BM1239" s="85"/>
      <c r="BN1239" s="85"/>
      <c r="BO1239" s="85"/>
      <c r="BP1239" s="85"/>
      <c r="BQ1239" s="85"/>
      <c r="BR1239" s="85"/>
      <c r="BS1239" s="85"/>
      <c r="BT1239" s="85"/>
      <c r="BU1239" s="85"/>
      <c r="BV1239" s="85"/>
      <c r="BW1239" s="85"/>
      <c r="BX1239" s="85"/>
      <c r="BY1239" s="85"/>
      <c r="BZ1239" s="85"/>
      <c r="CA1239" s="85"/>
      <c r="CB1239" s="85"/>
      <c r="CC1239" s="85"/>
      <c r="CD1239" s="85"/>
      <c r="CE1239" s="85"/>
      <c r="CF1239" s="85"/>
      <c r="CG1239" s="85"/>
      <c r="CH1239" s="85"/>
      <c r="CI1239" s="85"/>
      <c r="CJ1239" s="85"/>
      <c r="CK1239" s="85"/>
      <c r="CL1239" s="85"/>
      <c r="CM1239" s="85"/>
      <c r="CN1239" s="85"/>
      <c r="CO1239" s="85"/>
      <c r="CP1239" s="85"/>
      <c r="CQ1239" s="85"/>
      <c r="CR1239" s="85"/>
    </row>
    <row r="1240" spans="59:96">
      <c r="BG1240" s="85"/>
      <c r="BH1240" s="85"/>
      <c r="BI1240" s="85"/>
      <c r="BJ1240" s="85"/>
      <c r="BK1240" s="85"/>
      <c r="BL1240" s="85"/>
      <c r="BM1240" s="85"/>
      <c r="BN1240" s="85"/>
      <c r="BO1240" s="85"/>
      <c r="BP1240" s="85"/>
      <c r="BQ1240" s="85"/>
      <c r="BR1240" s="85"/>
      <c r="BS1240" s="85"/>
      <c r="BT1240" s="85"/>
      <c r="BU1240" s="85"/>
      <c r="BV1240" s="85"/>
      <c r="BW1240" s="85"/>
      <c r="BX1240" s="85"/>
      <c r="BY1240" s="85"/>
      <c r="BZ1240" s="85"/>
      <c r="CA1240" s="85"/>
      <c r="CB1240" s="85"/>
      <c r="CC1240" s="85"/>
      <c r="CD1240" s="85"/>
      <c r="CE1240" s="85"/>
      <c r="CF1240" s="85"/>
      <c r="CG1240" s="85"/>
      <c r="CH1240" s="85"/>
      <c r="CI1240" s="85"/>
      <c r="CJ1240" s="85"/>
      <c r="CK1240" s="85"/>
      <c r="CL1240" s="85"/>
      <c r="CM1240" s="85"/>
      <c r="CN1240" s="85"/>
      <c r="CO1240" s="85"/>
      <c r="CP1240" s="85"/>
      <c r="CQ1240" s="85"/>
      <c r="CR1240" s="85"/>
    </row>
    <row r="1241" spans="59:96">
      <c r="BG1241" s="85"/>
      <c r="BH1241" s="85"/>
      <c r="BI1241" s="85"/>
      <c r="BJ1241" s="85"/>
      <c r="BK1241" s="85"/>
      <c r="BL1241" s="85"/>
      <c r="BM1241" s="85"/>
      <c r="BN1241" s="85"/>
      <c r="BO1241" s="85"/>
      <c r="BP1241" s="85"/>
      <c r="BQ1241" s="85"/>
      <c r="BR1241" s="85"/>
      <c r="BS1241" s="85"/>
      <c r="BT1241" s="85"/>
      <c r="BU1241" s="85"/>
      <c r="BV1241" s="85"/>
      <c r="BW1241" s="85"/>
      <c r="BX1241" s="85"/>
      <c r="BY1241" s="85"/>
      <c r="BZ1241" s="85"/>
      <c r="CA1241" s="85"/>
      <c r="CB1241" s="85"/>
      <c r="CC1241" s="85"/>
      <c r="CD1241" s="85"/>
      <c r="CE1241" s="85"/>
      <c r="CF1241" s="85"/>
      <c r="CG1241" s="85"/>
      <c r="CH1241" s="85"/>
      <c r="CI1241" s="85"/>
      <c r="CJ1241" s="85"/>
      <c r="CK1241" s="85"/>
      <c r="CL1241" s="85"/>
      <c r="CM1241" s="85"/>
      <c r="CN1241" s="85"/>
      <c r="CO1241" s="85"/>
      <c r="CP1241" s="85"/>
      <c r="CQ1241" s="85"/>
      <c r="CR1241" s="85"/>
    </row>
    <row r="1242" spans="59:96">
      <c r="BG1242" s="85"/>
      <c r="BH1242" s="85"/>
      <c r="BI1242" s="85"/>
      <c r="BJ1242" s="85"/>
      <c r="BK1242" s="85"/>
      <c r="BL1242" s="85"/>
      <c r="BM1242" s="85"/>
      <c r="BN1242" s="85"/>
      <c r="BO1242" s="85"/>
      <c r="BP1242" s="85"/>
      <c r="BQ1242" s="85"/>
      <c r="BR1242" s="85"/>
      <c r="BS1242" s="85"/>
      <c r="BT1242" s="85"/>
      <c r="BU1242" s="85"/>
      <c r="BV1242" s="85"/>
      <c r="BW1242" s="85"/>
      <c r="BX1242" s="85"/>
      <c r="BY1242" s="85"/>
      <c r="BZ1242" s="85"/>
      <c r="CA1242" s="85"/>
      <c r="CB1242" s="85"/>
      <c r="CC1242" s="85"/>
      <c r="CD1242" s="85"/>
      <c r="CE1242" s="85"/>
      <c r="CF1242" s="85"/>
      <c r="CG1242" s="85"/>
      <c r="CH1242" s="85"/>
      <c r="CI1242" s="85"/>
      <c r="CJ1242" s="85"/>
      <c r="CK1242" s="85"/>
      <c r="CL1242" s="85"/>
      <c r="CM1242" s="85"/>
      <c r="CN1242" s="85"/>
      <c r="CO1242" s="85"/>
      <c r="CP1242" s="85"/>
      <c r="CQ1242" s="85"/>
      <c r="CR1242" s="85"/>
    </row>
    <row r="1243" spans="59:96">
      <c r="BG1243" s="85"/>
      <c r="BH1243" s="85"/>
      <c r="BI1243" s="85"/>
      <c r="BJ1243" s="85"/>
      <c r="BK1243" s="85"/>
      <c r="BL1243" s="85"/>
      <c r="BM1243" s="85"/>
      <c r="BN1243" s="85"/>
      <c r="BO1243" s="85"/>
      <c r="BP1243" s="85"/>
      <c r="BQ1243" s="85"/>
      <c r="BR1243" s="85"/>
      <c r="BS1243" s="85"/>
      <c r="BT1243" s="85"/>
      <c r="BU1243" s="85"/>
      <c r="BV1243" s="85"/>
      <c r="BW1243" s="85"/>
      <c r="BX1243" s="85"/>
      <c r="BY1243" s="85"/>
      <c r="BZ1243" s="85"/>
      <c r="CA1243" s="85"/>
      <c r="CB1243" s="85"/>
      <c r="CC1243" s="85"/>
      <c r="CD1243" s="85"/>
      <c r="CE1243" s="85"/>
      <c r="CF1243" s="85"/>
      <c r="CG1243" s="85"/>
      <c r="CH1243" s="85"/>
      <c r="CI1243" s="85"/>
      <c r="CJ1243" s="85"/>
      <c r="CK1243" s="85"/>
      <c r="CL1243" s="85"/>
      <c r="CM1243" s="85"/>
      <c r="CN1243" s="85"/>
      <c r="CO1243" s="85"/>
      <c r="CP1243" s="85"/>
      <c r="CQ1243" s="85"/>
      <c r="CR1243" s="85"/>
    </row>
    <row r="1244" spans="59:96">
      <c r="BG1244" s="85"/>
      <c r="BH1244" s="85"/>
      <c r="BI1244" s="85"/>
      <c r="BJ1244" s="85"/>
      <c r="BK1244" s="85"/>
      <c r="BL1244" s="85"/>
      <c r="BM1244" s="85"/>
      <c r="BN1244" s="85"/>
      <c r="BO1244" s="85"/>
      <c r="BP1244" s="85"/>
      <c r="BQ1244" s="85"/>
      <c r="BR1244" s="85"/>
      <c r="BS1244" s="85"/>
      <c r="BT1244" s="85"/>
      <c r="BU1244" s="85"/>
      <c r="BV1244" s="85"/>
      <c r="BW1244" s="85"/>
      <c r="BX1244" s="85"/>
      <c r="BY1244" s="85"/>
      <c r="BZ1244" s="85"/>
      <c r="CA1244" s="85"/>
      <c r="CB1244" s="85"/>
      <c r="CC1244" s="85"/>
      <c r="CD1244" s="85"/>
      <c r="CE1244" s="85"/>
      <c r="CF1244" s="85"/>
      <c r="CG1244" s="85"/>
      <c r="CH1244" s="85"/>
      <c r="CI1244" s="85"/>
      <c r="CJ1244" s="85"/>
      <c r="CK1244" s="85"/>
      <c r="CL1244" s="85"/>
      <c r="CM1244" s="85"/>
      <c r="CN1244" s="85"/>
      <c r="CO1244" s="85"/>
      <c r="CP1244" s="85"/>
      <c r="CQ1244" s="85"/>
      <c r="CR1244" s="85"/>
    </row>
    <row r="1245" spans="59:96">
      <c r="BG1245" s="85"/>
      <c r="BH1245" s="85"/>
      <c r="BI1245" s="85"/>
      <c r="BJ1245" s="85"/>
      <c r="BK1245" s="85"/>
      <c r="BL1245" s="85"/>
      <c r="BM1245" s="85"/>
      <c r="BN1245" s="85"/>
      <c r="BO1245" s="85"/>
      <c r="BP1245" s="85"/>
      <c r="BQ1245" s="85"/>
      <c r="BR1245" s="85"/>
      <c r="BS1245" s="85"/>
      <c r="BT1245" s="85"/>
      <c r="BU1245" s="85"/>
      <c r="BV1245" s="85"/>
      <c r="BW1245" s="85"/>
      <c r="BX1245" s="85"/>
      <c r="BY1245" s="85"/>
      <c r="BZ1245" s="85"/>
      <c r="CA1245" s="85"/>
      <c r="CB1245" s="85"/>
      <c r="CC1245" s="85"/>
      <c r="CD1245" s="85"/>
      <c r="CE1245" s="85"/>
      <c r="CF1245" s="85"/>
      <c r="CG1245" s="85"/>
      <c r="CH1245" s="85"/>
      <c r="CI1245" s="85"/>
      <c r="CJ1245" s="85"/>
      <c r="CK1245" s="85"/>
      <c r="CL1245" s="85"/>
      <c r="CM1245" s="85"/>
      <c r="CN1245" s="85"/>
      <c r="CO1245" s="85"/>
      <c r="CP1245" s="85"/>
      <c r="CQ1245" s="85"/>
      <c r="CR1245" s="85"/>
    </row>
    <row r="1246" spans="59:96">
      <c r="BG1246" s="85"/>
      <c r="BH1246" s="85"/>
      <c r="BI1246" s="85"/>
      <c r="BJ1246" s="85"/>
      <c r="BK1246" s="85"/>
      <c r="BL1246" s="85"/>
      <c r="BM1246" s="85"/>
      <c r="BN1246" s="85"/>
      <c r="BO1246" s="85"/>
      <c r="BP1246" s="85"/>
      <c r="BQ1246" s="85"/>
      <c r="BR1246" s="85"/>
      <c r="BS1246" s="85"/>
      <c r="BT1246" s="85"/>
      <c r="BU1246" s="85"/>
      <c r="BV1246" s="85"/>
      <c r="BW1246" s="85"/>
      <c r="BX1246" s="85"/>
      <c r="BY1246" s="85"/>
      <c r="BZ1246" s="85"/>
      <c r="CA1246" s="85"/>
      <c r="CB1246" s="85"/>
      <c r="CC1246" s="85"/>
      <c r="CD1246" s="85"/>
      <c r="CE1246" s="85"/>
      <c r="CF1246" s="85"/>
      <c r="CG1246" s="85"/>
      <c r="CH1246" s="85"/>
      <c r="CI1246" s="85"/>
      <c r="CJ1246" s="85"/>
      <c r="CK1246" s="85"/>
      <c r="CL1246" s="85"/>
      <c r="CM1246" s="85"/>
      <c r="CN1246" s="85"/>
      <c r="CO1246" s="85"/>
      <c r="CP1246" s="85"/>
      <c r="CQ1246" s="85"/>
      <c r="CR1246" s="85"/>
    </row>
    <row r="1247" spans="59:96">
      <c r="BG1247" s="85"/>
      <c r="BH1247" s="85"/>
      <c r="BI1247" s="85"/>
      <c r="BJ1247" s="85"/>
      <c r="BK1247" s="85"/>
      <c r="BL1247" s="85"/>
      <c r="BM1247" s="85"/>
      <c r="BN1247" s="85"/>
      <c r="BO1247" s="85"/>
      <c r="BP1247" s="85"/>
      <c r="BQ1247" s="85"/>
      <c r="BR1247" s="85"/>
      <c r="BS1247" s="85"/>
      <c r="BT1247" s="85"/>
      <c r="BU1247" s="85"/>
      <c r="BV1247" s="85"/>
      <c r="BW1247" s="85"/>
      <c r="BX1247" s="85"/>
      <c r="BY1247" s="85"/>
      <c r="BZ1247" s="85"/>
      <c r="CA1247" s="85"/>
      <c r="CB1247" s="85"/>
      <c r="CC1247" s="85"/>
      <c r="CD1247" s="85"/>
      <c r="CE1247" s="85"/>
      <c r="CF1247" s="85"/>
      <c r="CG1247" s="85"/>
      <c r="CH1247" s="85"/>
      <c r="CI1247" s="85"/>
      <c r="CJ1247" s="85"/>
      <c r="CK1247" s="85"/>
      <c r="CL1247" s="85"/>
      <c r="CM1247" s="85"/>
      <c r="CN1247" s="85"/>
      <c r="CO1247" s="85"/>
      <c r="CP1247" s="85"/>
      <c r="CQ1247" s="85"/>
      <c r="CR1247" s="85"/>
    </row>
    <row r="1248" spans="59:96">
      <c r="BG1248" s="85"/>
      <c r="BH1248" s="85"/>
      <c r="BI1248" s="85"/>
      <c r="BJ1248" s="85"/>
      <c r="BK1248" s="85"/>
      <c r="BL1248" s="85"/>
      <c r="BM1248" s="85"/>
      <c r="BN1248" s="85"/>
      <c r="BO1248" s="85"/>
      <c r="BP1248" s="85"/>
      <c r="BQ1248" s="85"/>
      <c r="BR1248" s="85"/>
      <c r="BS1248" s="85"/>
      <c r="BT1248" s="85"/>
      <c r="BU1248" s="85"/>
      <c r="BV1248" s="85"/>
      <c r="BW1248" s="85"/>
      <c r="BX1248" s="85"/>
      <c r="BY1248" s="85"/>
      <c r="BZ1248" s="85"/>
      <c r="CA1248" s="85"/>
      <c r="CB1248" s="85"/>
      <c r="CC1248" s="85"/>
      <c r="CD1248" s="85"/>
      <c r="CE1248" s="85"/>
      <c r="CF1248" s="85"/>
      <c r="CG1248" s="85"/>
      <c r="CH1248" s="85"/>
      <c r="CI1248" s="85"/>
      <c r="CJ1248" s="85"/>
      <c r="CK1248" s="85"/>
      <c r="CL1248" s="85"/>
      <c r="CM1248" s="85"/>
      <c r="CN1248" s="85"/>
      <c r="CO1248" s="85"/>
      <c r="CP1248" s="85"/>
      <c r="CQ1248" s="85"/>
      <c r="CR1248" s="85"/>
    </row>
    <row r="1249" spans="59:96">
      <c r="BG1249" s="85"/>
      <c r="BH1249" s="85"/>
      <c r="BI1249" s="85"/>
      <c r="BJ1249" s="85"/>
      <c r="BK1249" s="85"/>
      <c r="BL1249" s="85"/>
      <c r="BM1249" s="85"/>
      <c r="BN1249" s="85"/>
      <c r="BO1249" s="85"/>
      <c r="BP1249" s="85"/>
      <c r="BQ1249" s="85"/>
      <c r="BR1249" s="85"/>
      <c r="BS1249" s="85"/>
      <c r="BT1249" s="85"/>
      <c r="BU1249" s="85"/>
      <c r="BV1249" s="85"/>
      <c r="BW1249" s="85"/>
      <c r="BX1249" s="85"/>
      <c r="BY1249" s="85"/>
      <c r="BZ1249" s="85"/>
      <c r="CA1249" s="85"/>
      <c r="CB1249" s="85"/>
      <c r="CC1249" s="85"/>
      <c r="CD1249" s="85"/>
      <c r="CE1249" s="85"/>
      <c r="CF1249" s="85"/>
      <c r="CG1249" s="85"/>
      <c r="CH1249" s="85"/>
      <c r="CI1249" s="85"/>
      <c r="CJ1249" s="85"/>
      <c r="CK1249" s="85"/>
      <c r="CL1249" s="85"/>
      <c r="CM1249" s="85"/>
      <c r="CN1249" s="85"/>
      <c r="CO1249" s="85"/>
      <c r="CP1249" s="85"/>
      <c r="CQ1249" s="85"/>
      <c r="CR1249" s="85"/>
    </row>
    <row r="1250" spans="59:96">
      <c r="BG1250" s="85"/>
      <c r="BH1250" s="85"/>
      <c r="BI1250" s="85"/>
      <c r="BJ1250" s="85"/>
      <c r="BK1250" s="85"/>
      <c r="BL1250" s="85"/>
      <c r="BM1250" s="85"/>
      <c r="BN1250" s="85"/>
      <c r="BO1250" s="85"/>
      <c r="BP1250" s="85"/>
      <c r="BQ1250" s="85"/>
      <c r="BR1250" s="85"/>
      <c r="BS1250" s="85"/>
      <c r="BT1250" s="85"/>
      <c r="BU1250" s="85"/>
      <c r="BV1250" s="85"/>
      <c r="BW1250" s="85"/>
      <c r="BX1250" s="85"/>
      <c r="BY1250" s="85"/>
      <c r="BZ1250" s="85"/>
      <c r="CA1250" s="85"/>
      <c r="CB1250" s="85"/>
      <c r="CC1250" s="85"/>
      <c r="CD1250" s="85"/>
      <c r="CE1250" s="85"/>
      <c r="CF1250" s="85"/>
      <c r="CG1250" s="85"/>
      <c r="CH1250" s="85"/>
      <c r="CI1250" s="85"/>
      <c r="CJ1250" s="85"/>
      <c r="CK1250" s="85"/>
      <c r="CL1250" s="85"/>
      <c r="CM1250" s="85"/>
      <c r="CN1250" s="85"/>
      <c r="CO1250" s="85"/>
      <c r="CP1250" s="85"/>
      <c r="CQ1250" s="85"/>
      <c r="CR1250" s="85"/>
    </row>
    <row r="1251" spans="59:96">
      <c r="BG1251" s="85"/>
      <c r="BH1251" s="85"/>
      <c r="BI1251" s="85"/>
      <c r="BJ1251" s="85"/>
      <c r="BK1251" s="85"/>
      <c r="BL1251" s="85"/>
      <c r="BM1251" s="85"/>
      <c r="BN1251" s="85"/>
      <c r="BO1251" s="85"/>
      <c r="BP1251" s="85"/>
      <c r="BQ1251" s="85"/>
      <c r="BR1251" s="85"/>
      <c r="BS1251" s="85"/>
      <c r="BT1251" s="85"/>
      <c r="BU1251" s="85"/>
      <c r="BV1251" s="85"/>
      <c r="BW1251" s="85"/>
      <c r="BX1251" s="85"/>
      <c r="BY1251" s="85"/>
      <c r="BZ1251" s="85"/>
      <c r="CA1251" s="85"/>
      <c r="CB1251" s="85"/>
      <c r="CC1251" s="85"/>
      <c r="CD1251" s="85"/>
      <c r="CE1251" s="85"/>
      <c r="CF1251" s="85"/>
      <c r="CG1251" s="85"/>
      <c r="CH1251" s="85"/>
      <c r="CI1251" s="85"/>
      <c r="CJ1251" s="85"/>
      <c r="CK1251" s="85"/>
      <c r="CL1251" s="85"/>
      <c r="CM1251" s="85"/>
      <c r="CN1251" s="85"/>
      <c r="CO1251" s="85"/>
      <c r="CP1251" s="85"/>
      <c r="CQ1251" s="85"/>
      <c r="CR1251" s="85"/>
    </row>
    <row r="1252" spans="59:96">
      <c r="BG1252" s="85"/>
      <c r="BH1252" s="85"/>
      <c r="BI1252" s="85"/>
      <c r="BJ1252" s="85"/>
      <c r="BK1252" s="85"/>
      <c r="BL1252" s="85"/>
      <c r="BM1252" s="85"/>
      <c r="BN1252" s="85"/>
      <c r="BO1252" s="85"/>
      <c r="BP1252" s="85"/>
      <c r="BQ1252" s="85"/>
      <c r="BR1252" s="85"/>
      <c r="BS1252" s="85"/>
      <c r="BT1252" s="85"/>
      <c r="BU1252" s="85"/>
      <c r="BV1252" s="85"/>
      <c r="BW1252" s="85"/>
      <c r="BX1252" s="85"/>
      <c r="BY1252" s="85"/>
      <c r="BZ1252" s="85"/>
      <c r="CA1252" s="85"/>
      <c r="CB1252" s="85"/>
      <c r="CC1252" s="85"/>
      <c r="CD1252" s="85"/>
      <c r="CE1252" s="85"/>
      <c r="CF1252" s="85"/>
      <c r="CG1252" s="85"/>
      <c r="CH1252" s="85"/>
      <c r="CI1252" s="85"/>
      <c r="CJ1252" s="85"/>
      <c r="CK1252" s="85"/>
      <c r="CL1252" s="85"/>
      <c r="CM1252" s="85"/>
      <c r="CN1252" s="85"/>
      <c r="CO1252" s="85"/>
      <c r="CP1252" s="85"/>
      <c r="CQ1252" s="85"/>
      <c r="CR1252" s="85"/>
    </row>
    <row r="1253" spans="59:96">
      <c r="BG1253" s="85"/>
      <c r="BH1253" s="85"/>
      <c r="BI1253" s="85"/>
      <c r="BJ1253" s="85"/>
      <c r="BK1253" s="85"/>
      <c r="BL1253" s="85"/>
      <c r="BM1253" s="85"/>
      <c r="BN1253" s="85"/>
      <c r="BO1253" s="85"/>
      <c r="BP1253" s="85"/>
      <c r="BQ1253" s="85"/>
      <c r="BR1253" s="85"/>
      <c r="BS1253" s="85"/>
      <c r="BT1253" s="85"/>
      <c r="BU1253" s="85"/>
      <c r="BV1253" s="85"/>
      <c r="BW1253" s="85"/>
      <c r="BX1253" s="85"/>
      <c r="BY1253" s="85"/>
      <c r="BZ1253" s="85"/>
      <c r="CA1253" s="85"/>
      <c r="CB1253" s="85"/>
      <c r="CC1253" s="85"/>
      <c r="CD1253" s="85"/>
      <c r="CE1253" s="85"/>
      <c r="CF1253" s="85"/>
      <c r="CG1253" s="85"/>
      <c r="CH1253" s="85"/>
      <c r="CI1253" s="85"/>
      <c r="CJ1253" s="85"/>
      <c r="CK1253" s="85"/>
      <c r="CL1253" s="85"/>
      <c r="CM1253" s="85"/>
      <c r="CN1253" s="85"/>
      <c r="CO1253" s="85"/>
      <c r="CP1253" s="85"/>
      <c r="CQ1253" s="85"/>
      <c r="CR1253" s="85"/>
    </row>
    <row r="1254" spans="59:96">
      <c r="BG1254" s="85"/>
      <c r="BH1254" s="85"/>
      <c r="BI1254" s="85"/>
      <c r="BJ1254" s="85"/>
      <c r="BK1254" s="85"/>
      <c r="BL1254" s="85"/>
      <c r="BM1254" s="85"/>
      <c r="BN1254" s="85"/>
      <c r="BO1254" s="85"/>
      <c r="BP1254" s="85"/>
      <c r="BQ1254" s="85"/>
      <c r="BR1254" s="85"/>
      <c r="BS1254" s="85"/>
      <c r="BT1254" s="85"/>
      <c r="BU1254" s="85"/>
      <c r="BV1254" s="85"/>
      <c r="BW1254" s="85"/>
      <c r="BX1254" s="85"/>
      <c r="BY1254" s="85"/>
      <c r="BZ1254" s="85"/>
      <c r="CA1254" s="85"/>
      <c r="CB1254" s="85"/>
      <c r="CC1254" s="85"/>
      <c r="CD1254" s="85"/>
      <c r="CE1254" s="85"/>
      <c r="CF1254" s="85"/>
      <c r="CG1254" s="85"/>
      <c r="CH1254" s="85"/>
      <c r="CI1254" s="85"/>
      <c r="CJ1254" s="85"/>
      <c r="CK1254" s="85"/>
      <c r="CL1254" s="85"/>
      <c r="CM1254" s="85"/>
      <c r="CN1254" s="85"/>
      <c r="CO1254" s="85"/>
      <c r="CP1254" s="85"/>
      <c r="CQ1254" s="85"/>
      <c r="CR1254" s="85"/>
    </row>
    <row r="1255" spans="59:96">
      <c r="BG1255" s="85"/>
      <c r="BH1255" s="85"/>
      <c r="BI1255" s="85"/>
      <c r="BJ1255" s="85"/>
      <c r="BK1255" s="85"/>
      <c r="BL1255" s="85"/>
      <c r="BM1255" s="85"/>
      <c r="BN1255" s="85"/>
      <c r="BO1255" s="85"/>
      <c r="BP1255" s="85"/>
      <c r="BQ1255" s="85"/>
      <c r="BR1255" s="85"/>
      <c r="BS1255" s="85"/>
      <c r="BT1255" s="85"/>
      <c r="BU1255" s="85"/>
      <c r="BV1255" s="85"/>
      <c r="BW1255" s="85"/>
      <c r="BX1255" s="85"/>
      <c r="BY1255" s="85"/>
      <c r="BZ1255" s="85"/>
      <c r="CA1255" s="85"/>
      <c r="CB1255" s="85"/>
      <c r="CC1255" s="85"/>
      <c r="CD1255" s="85"/>
      <c r="CE1255" s="85"/>
      <c r="CF1255" s="85"/>
      <c r="CG1255" s="85"/>
      <c r="CH1255" s="85"/>
      <c r="CI1255" s="85"/>
      <c r="CJ1255" s="85"/>
      <c r="CK1255" s="85"/>
      <c r="CL1255" s="85"/>
      <c r="CM1255" s="85"/>
      <c r="CN1255" s="85"/>
      <c r="CO1255" s="85"/>
      <c r="CP1255" s="85"/>
      <c r="CQ1255" s="85"/>
      <c r="CR1255" s="85"/>
    </row>
    <row r="1256" spans="59:96">
      <c r="BG1256" s="85"/>
      <c r="BH1256" s="85"/>
      <c r="BI1256" s="85"/>
      <c r="BJ1256" s="85"/>
      <c r="BK1256" s="85"/>
      <c r="BL1256" s="85"/>
      <c r="BM1256" s="85"/>
      <c r="BN1256" s="85"/>
      <c r="BO1256" s="85"/>
      <c r="BP1256" s="85"/>
      <c r="BQ1256" s="85"/>
      <c r="BR1256" s="85"/>
      <c r="BS1256" s="85"/>
      <c r="BT1256" s="85"/>
      <c r="BU1256" s="85"/>
      <c r="BV1256" s="85"/>
      <c r="BW1256" s="85"/>
      <c r="BX1256" s="85"/>
      <c r="BY1256" s="85"/>
      <c r="BZ1256" s="85"/>
      <c r="CA1256" s="85"/>
      <c r="CB1256" s="85"/>
      <c r="CC1256" s="85"/>
      <c r="CD1256" s="85"/>
      <c r="CE1256" s="85"/>
      <c r="CF1256" s="85"/>
      <c r="CG1256" s="85"/>
      <c r="CH1256" s="85"/>
      <c r="CI1256" s="85"/>
      <c r="CJ1256" s="85"/>
      <c r="CK1256" s="85"/>
      <c r="CL1256" s="85"/>
      <c r="CM1256" s="85"/>
      <c r="CN1256" s="85"/>
      <c r="CO1256" s="85"/>
      <c r="CP1256" s="85"/>
      <c r="CQ1256" s="85"/>
      <c r="CR1256" s="85"/>
    </row>
    <row r="1257" spans="59:96">
      <c r="BG1257" s="85"/>
      <c r="BH1257" s="85"/>
      <c r="BI1257" s="85"/>
      <c r="BJ1257" s="85"/>
      <c r="BK1257" s="85"/>
      <c r="BL1257" s="85"/>
      <c r="BM1257" s="85"/>
      <c r="BN1257" s="85"/>
      <c r="BO1257" s="85"/>
      <c r="BP1257" s="85"/>
      <c r="BQ1257" s="85"/>
      <c r="BR1257" s="85"/>
      <c r="BS1257" s="85"/>
      <c r="BT1257" s="85"/>
      <c r="BU1257" s="85"/>
      <c r="BV1257" s="85"/>
      <c r="BW1257" s="85"/>
      <c r="BX1257" s="85"/>
      <c r="BY1257" s="85"/>
      <c r="BZ1257" s="85"/>
      <c r="CA1257" s="85"/>
      <c r="CB1257" s="85"/>
      <c r="CC1257" s="85"/>
      <c r="CD1257" s="85"/>
      <c r="CE1257" s="85"/>
      <c r="CF1257" s="85"/>
      <c r="CG1257" s="85"/>
      <c r="CH1257" s="85"/>
      <c r="CI1257" s="85"/>
      <c r="CJ1257" s="85"/>
      <c r="CK1257" s="85"/>
      <c r="CL1257" s="85"/>
      <c r="CM1257" s="85"/>
      <c r="CN1257" s="85"/>
      <c r="CO1257" s="85"/>
      <c r="CP1257" s="85"/>
      <c r="CQ1257" s="85"/>
      <c r="CR1257" s="85"/>
    </row>
    <row r="1258" spans="59:96">
      <c r="BG1258" s="85"/>
      <c r="BH1258" s="85"/>
      <c r="BI1258" s="85"/>
      <c r="BJ1258" s="85"/>
      <c r="BK1258" s="85"/>
      <c r="BL1258" s="85"/>
      <c r="BM1258" s="85"/>
      <c r="BN1258" s="85"/>
      <c r="BO1258" s="85"/>
      <c r="BP1258" s="85"/>
      <c r="BQ1258" s="85"/>
      <c r="BR1258" s="85"/>
      <c r="BS1258" s="85"/>
      <c r="BT1258" s="85"/>
      <c r="BU1258" s="85"/>
      <c r="BV1258" s="85"/>
      <c r="BW1258" s="85"/>
      <c r="BX1258" s="85"/>
      <c r="BY1258" s="85"/>
      <c r="BZ1258" s="85"/>
      <c r="CA1258" s="85"/>
      <c r="CB1258" s="85"/>
      <c r="CC1258" s="85"/>
      <c r="CD1258" s="85"/>
      <c r="CE1258" s="85"/>
      <c r="CF1258" s="85"/>
      <c r="CG1258" s="85"/>
      <c r="CH1258" s="85"/>
      <c r="CI1258" s="85"/>
      <c r="CJ1258" s="85"/>
      <c r="CK1258" s="85"/>
      <c r="CL1258" s="85"/>
      <c r="CM1258" s="85"/>
      <c r="CN1258" s="85"/>
      <c r="CO1258" s="85"/>
      <c r="CP1258" s="85"/>
      <c r="CQ1258" s="85"/>
      <c r="CR1258" s="85"/>
    </row>
    <row r="1259" spans="59:96">
      <c r="BG1259" s="85"/>
      <c r="BH1259" s="85"/>
      <c r="BI1259" s="85"/>
      <c r="BJ1259" s="85"/>
      <c r="BK1259" s="85"/>
      <c r="BL1259" s="85"/>
      <c r="BM1259" s="85"/>
      <c r="BN1259" s="85"/>
      <c r="BO1259" s="85"/>
      <c r="BP1259" s="85"/>
      <c r="BQ1259" s="85"/>
      <c r="BR1259" s="85"/>
      <c r="BS1259" s="85"/>
      <c r="BT1259" s="85"/>
      <c r="BU1259" s="85"/>
      <c r="BV1259" s="85"/>
      <c r="BW1259" s="85"/>
      <c r="BX1259" s="85"/>
      <c r="BY1259" s="85"/>
      <c r="BZ1259" s="85"/>
      <c r="CA1259" s="85"/>
      <c r="CB1259" s="85"/>
      <c r="CC1259" s="85"/>
      <c r="CD1259" s="85"/>
      <c r="CE1259" s="85"/>
      <c r="CF1259" s="85"/>
      <c r="CG1259" s="85"/>
      <c r="CH1259" s="85"/>
      <c r="CI1259" s="85"/>
      <c r="CJ1259" s="85"/>
      <c r="CK1259" s="85"/>
      <c r="CL1259" s="85"/>
      <c r="CM1259" s="85"/>
      <c r="CN1259" s="85"/>
      <c r="CO1259" s="85"/>
      <c r="CP1259" s="85"/>
      <c r="CQ1259" s="85"/>
      <c r="CR1259" s="85"/>
    </row>
    <row r="1260" spans="59:96">
      <c r="BG1260" s="85"/>
      <c r="BH1260" s="85"/>
      <c r="BI1260" s="85"/>
      <c r="BJ1260" s="85"/>
      <c r="BK1260" s="85"/>
      <c r="BL1260" s="85"/>
      <c r="BM1260" s="85"/>
      <c r="BN1260" s="85"/>
      <c r="BO1260" s="85"/>
      <c r="BP1260" s="85"/>
      <c r="BQ1260" s="85"/>
      <c r="BR1260" s="85"/>
      <c r="BS1260" s="85"/>
      <c r="BT1260" s="85"/>
      <c r="BU1260" s="85"/>
      <c r="BV1260" s="85"/>
      <c r="BW1260" s="85"/>
      <c r="BX1260" s="85"/>
      <c r="BY1260" s="85"/>
      <c r="BZ1260" s="85"/>
      <c r="CA1260" s="85"/>
      <c r="CB1260" s="85"/>
      <c r="CC1260" s="85"/>
      <c r="CD1260" s="85"/>
      <c r="CE1260" s="85"/>
      <c r="CF1260" s="85"/>
      <c r="CG1260" s="85"/>
      <c r="CH1260" s="85"/>
      <c r="CI1260" s="85"/>
      <c r="CJ1260" s="85"/>
      <c r="CK1260" s="85"/>
      <c r="CL1260" s="85"/>
      <c r="CM1260" s="85"/>
      <c r="CN1260" s="85"/>
      <c r="CO1260" s="85"/>
      <c r="CP1260" s="85"/>
      <c r="CQ1260" s="85"/>
      <c r="CR1260" s="85"/>
    </row>
    <row r="1261" spans="59:96">
      <c r="BG1261" s="85"/>
      <c r="BH1261" s="85"/>
      <c r="BI1261" s="85"/>
      <c r="BJ1261" s="85"/>
      <c r="BK1261" s="85"/>
      <c r="BL1261" s="85"/>
      <c r="BM1261" s="85"/>
      <c r="BN1261" s="85"/>
      <c r="BO1261" s="85"/>
      <c r="BP1261" s="85"/>
      <c r="BQ1261" s="85"/>
      <c r="BR1261" s="85"/>
      <c r="BS1261" s="85"/>
      <c r="BT1261" s="85"/>
      <c r="BU1261" s="85"/>
      <c r="BV1261" s="85"/>
      <c r="BW1261" s="85"/>
      <c r="BX1261" s="85"/>
      <c r="BY1261" s="85"/>
      <c r="BZ1261" s="85"/>
      <c r="CA1261" s="85"/>
      <c r="CB1261" s="85"/>
      <c r="CC1261" s="85"/>
      <c r="CD1261" s="85"/>
      <c r="CE1261" s="85"/>
      <c r="CF1261" s="85"/>
      <c r="CG1261" s="85"/>
      <c r="CH1261" s="85"/>
      <c r="CI1261" s="85"/>
      <c r="CJ1261" s="85"/>
      <c r="CK1261" s="85"/>
      <c r="CL1261" s="85"/>
      <c r="CM1261" s="85"/>
      <c r="CN1261" s="85"/>
      <c r="CO1261" s="85"/>
      <c r="CP1261" s="85"/>
      <c r="CQ1261" s="85"/>
      <c r="CR1261" s="85"/>
    </row>
    <row r="1262" spans="59:96">
      <c r="BG1262" s="85"/>
      <c r="BH1262" s="85"/>
      <c r="BI1262" s="85"/>
      <c r="BJ1262" s="85"/>
      <c r="BK1262" s="85"/>
      <c r="BL1262" s="85"/>
      <c r="BM1262" s="85"/>
      <c r="BN1262" s="85"/>
      <c r="BO1262" s="85"/>
      <c r="BP1262" s="85"/>
      <c r="BQ1262" s="85"/>
      <c r="BR1262" s="85"/>
      <c r="BS1262" s="85"/>
      <c r="BT1262" s="85"/>
      <c r="BU1262" s="85"/>
      <c r="BV1262" s="85"/>
      <c r="BW1262" s="85"/>
      <c r="BX1262" s="85"/>
      <c r="BY1262" s="85"/>
      <c r="BZ1262" s="85"/>
      <c r="CA1262" s="85"/>
      <c r="CB1262" s="85"/>
      <c r="CC1262" s="85"/>
      <c r="CD1262" s="85"/>
      <c r="CE1262" s="85"/>
      <c r="CF1262" s="85"/>
      <c r="CG1262" s="85"/>
      <c r="CH1262" s="85"/>
      <c r="CI1262" s="85"/>
      <c r="CJ1262" s="85"/>
      <c r="CK1262" s="85"/>
      <c r="CL1262" s="85"/>
      <c r="CM1262" s="85"/>
      <c r="CN1262" s="85"/>
      <c r="CO1262" s="85"/>
      <c r="CP1262" s="85"/>
      <c r="CQ1262" s="85"/>
      <c r="CR1262" s="85"/>
    </row>
    <row r="1263" spans="59:96">
      <c r="BG1263" s="85"/>
      <c r="BH1263" s="85"/>
      <c r="BI1263" s="85"/>
      <c r="BJ1263" s="85"/>
      <c r="BK1263" s="85"/>
      <c r="BL1263" s="85"/>
      <c r="BM1263" s="85"/>
      <c r="BN1263" s="85"/>
      <c r="BO1263" s="85"/>
      <c r="BP1263" s="85"/>
      <c r="BQ1263" s="85"/>
      <c r="BR1263" s="85"/>
      <c r="BS1263" s="85"/>
      <c r="BT1263" s="85"/>
      <c r="BU1263" s="85"/>
      <c r="BV1263" s="85"/>
      <c r="BW1263" s="85"/>
      <c r="BX1263" s="85"/>
      <c r="BY1263" s="85"/>
      <c r="BZ1263" s="85"/>
      <c r="CA1263" s="85"/>
      <c r="CB1263" s="85"/>
      <c r="CC1263" s="85"/>
      <c r="CD1263" s="85"/>
      <c r="CE1263" s="85"/>
      <c r="CF1263" s="85"/>
      <c r="CG1263" s="85"/>
      <c r="CH1263" s="85"/>
      <c r="CI1263" s="85"/>
      <c r="CJ1263" s="85"/>
      <c r="CK1263" s="85"/>
      <c r="CL1263" s="85"/>
      <c r="CM1263" s="85"/>
      <c r="CN1263" s="85"/>
      <c r="CO1263" s="85"/>
      <c r="CP1263" s="85"/>
      <c r="CQ1263" s="85"/>
      <c r="CR1263" s="85"/>
    </row>
    <row r="1264" spans="59:96">
      <c r="BG1264" s="85"/>
      <c r="BH1264" s="85"/>
      <c r="BI1264" s="85"/>
      <c r="BJ1264" s="85"/>
      <c r="BK1264" s="85"/>
      <c r="BL1264" s="85"/>
      <c r="BM1264" s="85"/>
      <c r="BN1264" s="85"/>
      <c r="BO1264" s="85"/>
      <c r="BP1264" s="85"/>
      <c r="BQ1264" s="85"/>
      <c r="BR1264" s="85"/>
      <c r="BS1264" s="85"/>
      <c r="BT1264" s="85"/>
      <c r="BU1264" s="85"/>
      <c r="BV1264" s="85"/>
      <c r="BW1264" s="85"/>
      <c r="BX1264" s="85"/>
      <c r="BY1264" s="85"/>
      <c r="BZ1264" s="85"/>
      <c r="CA1264" s="85"/>
      <c r="CB1264" s="85"/>
      <c r="CC1264" s="85"/>
      <c r="CD1264" s="85"/>
      <c r="CE1264" s="85"/>
      <c r="CF1264" s="85"/>
      <c r="CG1264" s="85"/>
      <c r="CH1264" s="85"/>
      <c r="CI1264" s="85"/>
      <c r="CJ1264" s="85"/>
      <c r="CK1264" s="85"/>
      <c r="CL1264" s="85"/>
      <c r="CM1264" s="85"/>
      <c r="CN1264" s="85"/>
      <c r="CO1264" s="85"/>
      <c r="CP1264" s="85"/>
      <c r="CQ1264" s="85"/>
      <c r="CR1264" s="85"/>
    </row>
    <row r="1265" spans="59:96">
      <c r="BG1265" s="85"/>
      <c r="BH1265" s="85"/>
      <c r="BI1265" s="85"/>
      <c r="BJ1265" s="85"/>
      <c r="BK1265" s="85"/>
      <c r="BL1265" s="85"/>
      <c r="BM1265" s="85"/>
      <c r="BN1265" s="85"/>
      <c r="BO1265" s="85"/>
      <c r="BP1265" s="85"/>
      <c r="BQ1265" s="85"/>
      <c r="BR1265" s="85"/>
      <c r="BS1265" s="85"/>
      <c r="BT1265" s="85"/>
      <c r="BU1265" s="85"/>
      <c r="BV1265" s="85"/>
      <c r="BW1265" s="85"/>
      <c r="BX1265" s="85"/>
      <c r="BY1265" s="85"/>
      <c r="BZ1265" s="85"/>
      <c r="CA1265" s="85"/>
      <c r="CB1265" s="85"/>
      <c r="CC1265" s="85"/>
      <c r="CD1265" s="85"/>
      <c r="CE1265" s="85"/>
      <c r="CF1265" s="85"/>
      <c r="CG1265" s="85"/>
      <c r="CH1265" s="85"/>
      <c r="CI1265" s="85"/>
      <c r="CJ1265" s="85"/>
      <c r="CK1265" s="85"/>
      <c r="CL1265" s="85"/>
      <c r="CM1265" s="85"/>
      <c r="CN1265" s="85"/>
      <c r="CO1265" s="85"/>
      <c r="CP1265" s="85"/>
      <c r="CQ1265" s="85"/>
      <c r="CR1265" s="85"/>
    </row>
    <row r="1266" spans="59:96">
      <c r="BG1266" s="85"/>
      <c r="BH1266" s="85"/>
      <c r="BI1266" s="85"/>
      <c r="BJ1266" s="85"/>
      <c r="BK1266" s="85"/>
      <c r="BL1266" s="85"/>
      <c r="BM1266" s="85"/>
      <c r="BN1266" s="85"/>
      <c r="BO1266" s="85"/>
      <c r="BP1266" s="85"/>
      <c r="BQ1266" s="85"/>
      <c r="BR1266" s="85"/>
      <c r="BS1266" s="85"/>
      <c r="BT1266" s="85"/>
      <c r="BU1266" s="85"/>
      <c r="BV1266" s="85"/>
      <c r="BW1266" s="85"/>
      <c r="BX1266" s="85"/>
      <c r="BY1266" s="85"/>
      <c r="BZ1266" s="85"/>
      <c r="CA1266" s="85"/>
      <c r="CB1266" s="85"/>
      <c r="CC1266" s="85"/>
      <c r="CD1266" s="85"/>
      <c r="CE1266" s="85"/>
      <c r="CF1266" s="85"/>
      <c r="CG1266" s="85"/>
      <c r="CH1266" s="85"/>
      <c r="CI1266" s="85"/>
      <c r="CJ1266" s="85"/>
      <c r="CK1266" s="85"/>
      <c r="CL1266" s="85"/>
      <c r="CM1266" s="85"/>
      <c r="CN1266" s="85"/>
      <c r="CO1266" s="85"/>
      <c r="CP1266" s="85"/>
      <c r="CQ1266" s="85"/>
      <c r="CR1266" s="85"/>
    </row>
    <row r="1267" spans="59:96">
      <c r="BG1267" s="85"/>
      <c r="BH1267" s="85"/>
      <c r="BI1267" s="85"/>
      <c r="BJ1267" s="85"/>
      <c r="BK1267" s="85"/>
      <c r="BL1267" s="85"/>
      <c r="BM1267" s="85"/>
      <c r="BN1267" s="85"/>
      <c r="BO1267" s="85"/>
      <c r="BP1267" s="85"/>
      <c r="BQ1267" s="85"/>
      <c r="BR1267" s="85"/>
      <c r="BS1267" s="85"/>
      <c r="BT1267" s="85"/>
      <c r="BU1267" s="85"/>
      <c r="BV1267" s="85"/>
      <c r="BW1267" s="85"/>
      <c r="BX1267" s="85"/>
      <c r="BY1267" s="85"/>
      <c r="BZ1267" s="85"/>
      <c r="CA1267" s="85"/>
      <c r="CB1267" s="85"/>
      <c r="CC1267" s="85"/>
      <c r="CD1267" s="85"/>
      <c r="CE1267" s="85"/>
      <c r="CF1267" s="85"/>
      <c r="CG1267" s="85"/>
      <c r="CH1267" s="85"/>
      <c r="CI1267" s="85"/>
      <c r="CJ1267" s="85"/>
      <c r="CK1267" s="85"/>
      <c r="CL1267" s="85"/>
      <c r="CM1267" s="85"/>
      <c r="CN1267" s="85"/>
      <c r="CO1267" s="85"/>
      <c r="CP1267" s="85"/>
      <c r="CQ1267" s="85"/>
      <c r="CR1267" s="85"/>
    </row>
    <row r="1268" spans="59:96">
      <c r="BG1268" s="85"/>
      <c r="BH1268" s="85"/>
      <c r="BI1268" s="85"/>
      <c r="BJ1268" s="85"/>
      <c r="BK1268" s="85"/>
      <c r="BL1268" s="85"/>
      <c r="BM1268" s="85"/>
      <c r="BN1268" s="85"/>
      <c r="BO1268" s="85"/>
      <c r="BP1268" s="85"/>
      <c r="BQ1268" s="85"/>
      <c r="BR1268" s="85"/>
      <c r="BS1268" s="85"/>
      <c r="BT1268" s="85"/>
      <c r="BU1268" s="85"/>
      <c r="BV1268" s="85"/>
      <c r="BW1268" s="85"/>
      <c r="BX1268" s="85"/>
      <c r="BY1268" s="85"/>
      <c r="BZ1268" s="85"/>
      <c r="CA1268" s="85"/>
      <c r="CB1268" s="85"/>
      <c r="CC1268" s="85"/>
      <c r="CD1268" s="85"/>
      <c r="CE1268" s="85"/>
      <c r="CF1268" s="85"/>
      <c r="CG1268" s="85"/>
      <c r="CH1268" s="85"/>
      <c r="CI1268" s="85"/>
      <c r="CJ1268" s="85"/>
      <c r="CK1268" s="85"/>
      <c r="CL1268" s="85"/>
      <c r="CM1268" s="85"/>
      <c r="CN1268" s="85"/>
      <c r="CO1268" s="85"/>
      <c r="CP1268" s="85"/>
      <c r="CQ1268" s="85"/>
      <c r="CR1268" s="85"/>
    </row>
    <row r="1269" spans="59:96">
      <c r="BG1269" s="85"/>
      <c r="BH1269" s="85"/>
      <c r="BI1269" s="85"/>
      <c r="BJ1269" s="85"/>
      <c r="BK1269" s="85"/>
      <c r="BL1269" s="85"/>
      <c r="BM1269" s="85"/>
      <c r="BN1269" s="85"/>
      <c r="BO1269" s="85"/>
      <c r="BP1269" s="85"/>
      <c r="BQ1269" s="85"/>
      <c r="BR1269" s="85"/>
      <c r="BS1269" s="85"/>
      <c r="BT1269" s="85"/>
      <c r="BU1269" s="85"/>
      <c r="BV1269" s="85"/>
      <c r="BW1269" s="85"/>
      <c r="BX1269" s="85"/>
      <c r="BY1269" s="85"/>
      <c r="BZ1269" s="85"/>
      <c r="CA1269" s="85"/>
      <c r="CB1269" s="85"/>
      <c r="CC1269" s="85"/>
      <c r="CD1269" s="85"/>
      <c r="CE1269" s="85"/>
      <c r="CF1269" s="85"/>
      <c r="CG1269" s="85"/>
      <c r="CH1269" s="85"/>
      <c r="CI1269" s="85"/>
      <c r="CJ1269" s="85"/>
      <c r="CK1269" s="85"/>
      <c r="CL1269" s="85"/>
      <c r="CM1269" s="85"/>
      <c r="CN1269" s="85"/>
      <c r="CO1269" s="85"/>
      <c r="CP1269" s="85"/>
      <c r="CQ1269" s="85"/>
      <c r="CR1269" s="85"/>
    </row>
    <row r="1270" spans="59:96">
      <c r="BG1270" s="85"/>
      <c r="BH1270" s="85"/>
      <c r="BI1270" s="85"/>
      <c r="BJ1270" s="85"/>
      <c r="BK1270" s="85"/>
      <c r="BL1270" s="85"/>
      <c r="BM1270" s="85"/>
      <c r="BN1270" s="85"/>
      <c r="BO1270" s="85"/>
      <c r="BP1270" s="85"/>
      <c r="BQ1270" s="85"/>
      <c r="BR1270" s="85"/>
      <c r="BS1270" s="85"/>
      <c r="BT1270" s="85"/>
      <c r="BU1270" s="85"/>
      <c r="BV1270" s="85"/>
      <c r="BW1270" s="85"/>
      <c r="BX1270" s="85"/>
      <c r="BY1270" s="85"/>
      <c r="BZ1270" s="85"/>
      <c r="CA1270" s="85"/>
      <c r="CB1270" s="85"/>
      <c r="CC1270" s="85"/>
      <c r="CD1270" s="85"/>
      <c r="CE1270" s="85"/>
      <c r="CF1270" s="85"/>
      <c r="CG1270" s="85"/>
      <c r="CH1270" s="85"/>
      <c r="CI1270" s="85"/>
      <c r="CJ1270" s="85"/>
      <c r="CK1270" s="85"/>
      <c r="CL1270" s="85"/>
      <c r="CM1270" s="85"/>
      <c r="CN1270" s="85"/>
      <c r="CO1270" s="85"/>
      <c r="CP1270" s="85"/>
      <c r="CQ1270" s="85"/>
      <c r="CR1270" s="85"/>
    </row>
    <row r="1271" spans="59:96">
      <c r="BG1271" s="85"/>
      <c r="BH1271" s="85"/>
      <c r="BI1271" s="85"/>
      <c r="BJ1271" s="85"/>
      <c r="BK1271" s="85"/>
      <c r="BL1271" s="85"/>
      <c r="BM1271" s="85"/>
      <c r="BN1271" s="85"/>
      <c r="BO1271" s="85"/>
      <c r="BP1271" s="85"/>
      <c r="BQ1271" s="85"/>
      <c r="BR1271" s="85"/>
      <c r="BS1271" s="85"/>
      <c r="BT1271" s="85"/>
      <c r="BU1271" s="85"/>
      <c r="BV1271" s="85"/>
      <c r="BW1271" s="85"/>
      <c r="BX1271" s="85"/>
      <c r="BY1271" s="85"/>
      <c r="BZ1271" s="85"/>
      <c r="CA1271" s="85"/>
      <c r="CB1271" s="85"/>
      <c r="CC1271" s="85"/>
      <c r="CD1271" s="85"/>
      <c r="CE1271" s="85"/>
      <c r="CF1271" s="85"/>
      <c r="CG1271" s="85"/>
      <c r="CH1271" s="85"/>
      <c r="CI1271" s="85"/>
      <c r="CJ1271" s="85"/>
      <c r="CK1271" s="85"/>
      <c r="CL1271" s="85"/>
      <c r="CM1271" s="85"/>
      <c r="CN1271" s="85"/>
      <c r="CO1271" s="85"/>
      <c r="CP1271" s="85"/>
      <c r="CQ1271" s="85"/>
      <c r="CR1271" s="85"/>
    </row>
    <row r="1272" spans="59:96">
      <c r="BG1272" s="85"/>
      <c r="BH1272" s="85"/>
      <c r="BI1272" s="85"/>
      <c r="BJ1272" s="85"/>
      <c r="BK1272" s="85"/>
      <c r="BL1272" s="85"/>
      <c r="BM1272" s="85"/>
      <c r="BN1272" s="85"/>
      <c r="BO1272" s="85"/>
      <c r="BP1272" s="85"/>
      <c r="BQ1272" s="85"/>
      <c r="BR1272" s="85"/>
      <c r="BS1272" s="85"/>
      <c r="BT1272" s="85"/>
      <c r="BU1272" s="85"/>
      <c r="BV1272" s="85"/>
      <c r="BW1272" s="85"/>
      <c r="BX1272" s="85"/>
      <c r="BY1272" s="85"/>
      <c r="BZ1272" s="85"/>
      <c r="CA1272" s="85"/>
      <c r="CB1272" s="85"/>
      <c r="CC1272" s="85"/>
      <c r="CD1272" s="85"/>
      <c r="CE1272" s="85"/>
      <c r="CF1272" s="85"/>
      <c r="CG1272" s="85"/>
      <c r="CH1272" s="85"/>
      <c r="CI1272" s="85"/>
      <c r="CJ1272" s="85"/>
      <c r="CK1272" s="85"/>
      <c r="CL1272" s="85"/>
      <c r="CM1272" s="85"/>
      <c r="CN1272" s="85"/>
      <c r="CO1272" s="85"/>
      <c r="CP1272" s="85"/>
      <c r="CQ1272" s="85"/>
      <c r="CR1272" s="85"/>
    </row>
    <row r="1273" spans="59:96">
      <c r="BG1273" s="85"/>
      <c r="BH1273" s="85"/>
      <c r="BI1273" s="85"/>
      <c r="BJ1273" s="85"/>
      <c r="BK1273" s="85"/>
      <c r="BL1273" s="85"/>
      <c r="BM1273" s="85"/>
      <c r="BN1273" s="85"/>
      <c r="BO1273" s="85"/>
      <c r="BP1273" s="85"/>
      <c r="BQ1273" s="85"/>
      <c r="BR1273" s="85"/>
      <c r="BS1273" s="85"/>
      <c r="BT1273" s="85"/>
      <c r="BU1273" s="85"/>
      <c r="BV1273" s="85"/>
      <c r="BW1273" s="85"/>
      <c r="BX1273" s="85"/>
      <c r="BY1273" s="85"/>
      <c r="BZ1273" s="85"/>
      <c r="CA1273" s="85"/>
      <c r="CB1273" s="85"/>
      <c r="CC1273" s="85"/>
      <c r="CD1273" s="85"/>
      <c r="CE1273" s="85"/>
      <c r="CF1273" s="85"/>
      <c r="CG1273" s="85"/>
      <c r="CH1273" s="85"/>
      <c r="CI1273" s="85"/>
      <c r="CJ1273" s="85"/>
      <c r="CK1273" s="85"/>
      <c r="CL1273" s="85"/>
      <c r="CM1273" s="85"/>
      <c r="CN1273" s="85"/>
      <c r="CO1273" s="85"/>
      <c r="CP1273" s="85"/>
      <c r="CQ1273" s="85"/>
      <c r="CR1273" s="85"/>
    </row>
    <row r="1274" spans="59:96">
      <c r="BG1274" s="85"/>
      <c r="BH1274" s="85"/>
      <c r="BI1274" s="85"/>
      <c r="BJ1274" s="85"/>
      <c r="BK1274" s="85"/>
      <c r="BL1274" s="85"/>
      <c r="BM1274" s="85"/>
      <c r="BN1274" s="85"/>
      <c r="BO1274" s="85"/>
      <c r="BP1274" s="85"/>
      <c r="BQ1274" s="85"/>
      <c r="BR1274" s="85"/>
      <c r="BS1274" s="85"/>
      <c r="BT1274" s="85"/>
      <c r="BU1274" s="85"/>
      <c r="BV1274" s="85"/>
      <c r="BW1274" s="85"/>
      <c r="BX1274" s="85"/>
      <c r="BY1274" s="85"/>
      <c r="BZ1274" s="85"/>
      <c r="CA1274" s="85"/>
      <c r="CB1274" s="85"/>
      <c r="CC1274" s="85"/>
      <c r="CD1274" s="85"/>
      <c r="CE1274" s="85"/>
      <c r="CF1274" s="85"/>
      <c r="CG1274" s="85"/>
      <c r="CH1274" s="85"/>
      <c r="CI1274" s="85"/>
      <c r="CJ1274" s="85"/>
      <c r="CK1274" s="85"/>
      <c r="CL1274" s="85"/>
      <c r="CM1274" s="85"/>
      <c r="CN1274" s="85"/>
      <c r="CO1274" s="85"/>
      <c r="CP1274" s="85"/>
      <c r="CQ1274" s="85"/>
      <c r="CR1274" s="85"/>
    </row>
    <row r="1275" spans="59:96">
      <c r="BG1275" s="85"/>
      <c r="BH1275" s="85"/>
      <c r="BI1275" s="85"/>
      <c r="BJ1275" s="85"/>
      <c r="BK1275" s="85"/>
      <c r="BL1275" s="85"/>
      <c r="BM1275" s="85"/>
      <c r="BN1275" s="85"/>
      <c r="BO1275" s="85"/>
      <c r="BP1275" s="85"/>
      <c r="BQ1275" s="85"/>
      <c r="BR1275" s="85"/>
      <c r="BS1275" s="85"/>
      <c r="BT1275" s="85"/>
      <c r="BU1275" s="85"/>
      <c r="BV1275" s="85"/>
      <c r="BW1275" s="85"/>
      <c r="BX1275" s="85"/>
      <c r="BY1275" s="85"/>
      <c r="BZ1275" s="85"/>
      <c r="CA1275" s="85"/>
      <c r="CB1275" s="85"/>
      <c r="CC1275" s="85"/>
      <c r="CD1275" s="85"/>
      <c r="CE1275" s="85"/>
      <c r="CF1275" s="85"/>
      <c r="CG1275" s="85"/>
      <c r="CH1275" s="85"/>
      <c r="CI1275" s="85"/>
      <c r="CJ1275" s="85"/>
      <c r="CK1275" s="85"/>
      <c r="CL1275" s="85"/>
      <c r="CM1275" s="85"/>
      <c r="CN1275" s="85"/>
      <c r="CO1275" s="85"/>
      <c r="CP1275" s="85"/>
      <c r="CQ1275" s="85"/>
      <c r="CR1275" s="85"/>
    </row>
    <row r="1276" spans="59:96">
      <c r="BG1276" s="85"/>
      <c r="BH1276" s="85"/>
      <c r="BI1276" s="85"/>
      <c r="BJ1276" s="85"/>
      <c r="BK1276" s="85"/>
      <c r="BL1276" s="85"/>
      <c r="BM1276" s="85"/>
      <c r="BN1276" s="85"/>
      <c r="BO1276" s="85"/>
      <c r="BP1276" s="85"/>
      <c r="BQ1276" s="85"/>
      <c r="BR1276" s="85"/>
      <c r="BS1276" s="85"/>
      <c r="BT1276" s="85"/>
      <c r="BU1276" s="85"/>
      <c r="BV1276" s="85"/>
      <c r="BW1276" s="85"/>
      <c r="BX1276" s="85"/>
      <c r="BY1276" s="85"/>
      <c r="BZ1276" s="85"/>
      <c r="CA1276" s="85"/>
      <c r="CB1276" s="85"/>
      <c r="CC1276" s="85"/>
      <c r="CD1276" s="85"/>
      <c r="CE1276" s="85"/>
      <c r="CF1276" s="85"/>
      <c r="CG1276" s="85"/>
      <c r="CH1276" s="85"/>
      <c r="CI1276" s="85"/>
      <c r="CJ1276" s="85"/>
      <c r="CK1276" s="85"/>
      <c r="CL1276" s="85"/>
      <c r="CM1276" s="85"/>
      <c r="CN1276" s="85"/>
      <c r="CO1276" s="85"/>
      <c r="CP1276" s="85"/>
      <c r="CQ1276" s="85"/>
      <c r="CR1276" s="85"/>
    </row>
    <row r="1277" spans="59:96">
      <c r="BG1277" s="85"/>
      <c r="BH1277" s="85"/>
      <c r="BI1277" s="85"/>
      <c r="BJ1277" s="85"/>
      <c r="BK1277" s="85"/>
      <c r="BL1277" s="85"/>
      <c r="BM1277" s="85"/>
      <c r="BN1277" s="85"/>
      <c r="BO1277" s="85"/>
      <c r="BP1277" s="85"/>
      <c r="BQ1277" s="85"/>
      <c r="BR1277" s="85"/>
      <c r="BS1277" s="85"/>
      <c r="BT1277" s="85"/>
      <c r="BU1277" s="85"/>
      <c r="BV1277" s="85"/>
      <c r="BW1277" s="85"/>
      <c r="BX1277" s="85"/>
      <c r="BY1277" s="85"/>
      <c r="BZ1277" s="85"/>
      <c r="CA1277" s="85"/>
      <c r="CB1277" s="85"/>
      <c r="CC1277" s="85"/>
      <c r="CD1277" s="85"/>
      <c r="CE1277" s="85"/>
      <c r="CF1277" s="85"/>
      <c r="CG1277" s="85"/>
      <c r="CH1277" s="85"/>
      <c r="CI1277" s="85"/>
      <c r="CJ1277" s="85"/>
      <c r="CK1277" s="85"/>
      <c r="CL1277" s="85"/>
      <c r="CM1277" s="85"/>
      <c r="CN1277" s="85"/>
      <c r="CO1277" s="85"/>
      <c r="CP1277" s="85"/>
      <c r="CQ1277" s="85"/>
      <c r="CR1277" s="85"/>
    </row>
    <row r="1278" spans="59:96">
      <c r="BG1278" s="85"/>
      <c r="BH1278" s="85"/>
      <c r="BI1278" s="85"/>
      <c r="BJ1278" s="85"/>
      <c r="BK1278" s="85"/>
      <c r="BL1278" s="85"/>
      <c r="BM1278" s="85"/>
      <c r="BN1278" s="85"/>
      <c r="BO1278" s="85"/>
      <c r="BP1278" s="85"/>
      <c r="BQ1278" s="85"/>
      <c r="BR1278" s="85"/>
      <c r="BS1278" s="85"/>
      <c r="BT1278" s="85"/>
      <c r="BU1278" s="85"/>
      <c r="BV1278" s="85"/>
      <c r="BW1278" s="85"/>
      <c r="BX1278" s="85"/>
      <c r="BY1278" s="85"/>
      <c r="BZ1278" s="85"/>
      <c r="CA1278" s="85"/>
      <c r="CB1278" s="85"/>
      <c r="CC1278" s="85"/>
      <c r="CD1278" s="85"/>
      <c r="CE1278" s="85"/>
      <c r="CF1278" s="85"/>
      <c r="CG1278" s="85"/>
      <c r="CH1278" s="85"/>
      <c r="CI1278" s="85"/>
      <c r="CJ1278" s="85"/>
      <c r="CK1278" s="85"/>
      <c r="CL1278" s="85"/>
      <c r="CM1278" s="85"/>
      <c r="CN1278" s="85"/>
      <c r="CO1278" s="85"/>
      <c r="CP1278" s="85"/>
      <c r="CQ1278" s="85"/>
      <c r="CR1278" s="85"/>
    </row>
    <row r="1279" spans="59:96">
      <c r="BG1279" s="85"/>
      <c r="BH1279" s="85"/>
      <c r="BI1279" s="85"/>
      <c r="BJ1279" s="85"/>
      <c r="BK1279" s="85"/>
      <c r="BL1279" s="85"/>
      <c r="BM1279" s="85"/>
      <c r="BN1279" s="85"/>
      <c r="BO1279" s="85"/>
      <c r="BP1279" s="85"/>
      <c r="BQ1279" s="85"/>
      <c r="BR1279" s="85"/>
      <c r="BS1279" s="85"/>
      <c r="BT1279" s="85"/>
      <c r="BU1279" s="85"/>
      <c r="BV1279" s="85"/>
      <c r="BW1279" s="85"/>
      <c r="BX1279" s="85"/>
      <c r="BY1279" s="85"/>
      <c r="BZ1279" s="85"/>
      <c r="CA1279" s="85"/>
      <c r="CB1279" s="85"/>
      <c r="CC1279" s="85"/>
      <c r="CD1279" s="85"/>
      <c r="CE1279" s="85"/>
      <c r="CF1279" s="85"/>
      <c r="CG1279" s="85"/>
      <c r="CH1279" s="85"/>
      <c r="CI1279" s="85"/>
      <c r="CJ1279" s="85"/>
      <c r="CK1279" s="85"/>
      <c r="CL1279" s="85"/>
      <c r="CM1279" s="85"/>
      <c r="CN1279" s="85"/>
      <c r="CO1279" s="85"/>
      <c r="CP1279" s="85"/>
      <c r="CQ1279" s="85"/>
      <c r="CR1279" s="85"/>
    </row>
    <row r="1280" spans="59:96">
      <c r="BG1280" s="85"/>
      <c r="BH1280" s="85"/>
      <c r="BI1280" s="85"/>
      <c r="BJ1280" s="85"/>
      <c r="BK1280" s="85"/>
      <c r="BL1280" s="85"/>
      <c r="BM1280" s="85"/>
      <c r="BN1280" s="85"/>
      <c r="BO1280" s="85"/>
      <c r="BP1280" s="85"/>
      <c r="BQ1280" s="85"/>
      <c r="BR1280" s="85"/>
      <c r="BS1280" s="85"/>
      <c r="BT1280" s="85"/>
      <c r="BU1280" s="85"/>
      <c r="BV1280" s="85"/>
      <c r="BW1280" s="85"/>
      <c r="BX1280" s="85"/>
      <c r="BY1280" s="85"/>
      <c r="BZ1280" s="85"/>
      <c r="CA1280" s="85"/>
      <c r="CB1280" s="85"/>
      <c r="CC1280" s="85"/>
      <c r="CD1280" s="85"/>
      <c r="CE1280" s="85"/>
      <c r="CF1280" s="85"/>
      <c r="CG1280" s="85"/>
      <c r="CH1280" s="85"/>
      <c r="CI1280" s="85"/>
      <c r="CJ1280" s="85"/>
      <c r="CK1280" s="85"/>
      <c r="CL1280" s="85"/>
      <c r="CM1280" s="85"/>
      <c r="CN1280" s="85"/>
      <c r="CO1280" s="85"/>
      <c r="CP1280" s="85"/>
      <c r="CQ1280" s="85"/>
      <c r="CR1280" s="85"/>
    </row>
    <row r="1281" spans="59:96">
      <c r="BG1281" s="85"/>
      <c r="BH1281" s="85"/>
      <c r="BI1281" s="85"/>
      <c r="BJ1281" s="85"/>
      <c r="BK1281" s="85"/>
      <c r="BL1281" s="85"/>
      <c r="BM1281" s="85"/>
      <c r="BN1281" s="85"/>
      <c r="BO1281" s="85"/>
      <c r="BP1281" s="85"/>
      <c r="BQ1281" s="85"/>
      <c r="BR1281" s="85"/>
      <c r="BS1281" s="85"/>
      <c r="BT1281" s="85"/>
      <c r="BU1281" s="85"/>
      <c r="BV1281" s="85"/>
      <c r="BW1281" s="85"/>
      <c r="BX1281" s="85"/>
      <c r="BY1281" s="85"/>
      <c r="BZ1281" s="85"/>
      <c r="CA1281" s="85"/>
      <c r="CB1281" s="85"/>
      <c r="CC1281" s="85"/>
      <c r="CD1281" s="85"/>
      <c r="CE1281" s="85"/>
      <c r="CF1281" s="85"/>
      <c r="CG1281" s="85"/>
      <c r="CH1281" s="85"/>
      <c r="CI1281" s="85"/>
      <c r="CJ1281" s="85"/>
      <c r="CK1281" s="85"/>
      <c r="CL1281" s="85"/>
      <c r="CM1281" s="85"/>
      <c r="CN1281" s="85"/>
      <c r="CO1281" s="85"/>
      <c r="CP1281" s="85"/>
      <c r="CQ1281" s="85"/>
      <c r="CR1281" s="85"/>
    </row>
    <row r="1282" spans="59:96">
      <c r="BG1282" s="85"/>
      <c r="BH1282" s="85"/>
      <c r="BI1282" s="85"/>
      <c r="BJ1282" s="85"/>
      <c r="BK1282" s="85"/>
      <c r="BL1282" s="85"/>
      <c r="BM1282" s="85"/>
      <c r="BN1282" s="85"/>
      <c r="BO1282" s="85"/>
      <c r="BP1282" s="85"/>
      <c r="BQ1282" s="85"/>
      <c r="BR1282" s="85"/>
      <c r="BS1282" s="85"/>
      <c r="BT1282" s="85"/>
      <c r="BU1282" s="85"/>
      <c r="BV1282" s="85"/>
      <c r="BW1282" s="85"/>
      <c r="BX1282" s="85"/>
      <c r="BY1282" s="85"/>
      <c r="BZ1282" s="85"/>
      <c r="CA1282" s="85"/>
      <c r="CB1282" s="85"/>
      <c r="CC1282" s="85"/>
      <c r="CD1282" s="85"/>
      <c r="CE1282" s="85"/>
      <c r="CF1282" s="85"/>
      <c r="CG1282" s="85"/>
      <c r="CH1282" s="85"/>
      <c r="CI1282" s="85"/>
      <c r="CJ1282" s="85"/>
      <c r="CK1282" s="85"/>
      <c r="CL1282" s="85"/>
      <c r="CM1282" s="85"/>
      <c r="CN1282" s="85"/>
      <c r="CO1282" s="85"/>
      <c r="CP1282" s="85"/>
      <c r="CQ1282" s="85"/>
      <c r="CR1282" s="85"/>
    </row>
    <row r="1283" spans="59:96">
      <c r="BG1283" s="85"/>
      <c r="BH1283" s="85"/>
      <c r="BI1283" s="85"/>
      <c r="BJ1283" s="85"/>
      <c r="BK1283" s="85"/>
      <c r="BL1283" s="85"/>
      <c r="BM1283" s="85"/>
      <c r="BN1283" s="85"/>
      <c r="BO1283" s="85"/>
      <c r="BP1283" s="85"/>
      <c r="BQ1283" s="85"/>
      <c r="BR1283" s="85"/>
      <c r="BS1283" s="85"/>
      <c r="BT1283" s="85"/>
      <c r="BU1283" s="85"/>
      <c r="BV1283" s="85"/>
      <c r="BW1283" s="85"/>
      <c r="BX1283" s="85"/>
      <c r="BY1283" s="85"/>
      <c r="BZ1283" s="85"/>
      <c r="CA1283" s="85"/>
      <c r="CB1283" s="85"/>
      <c r="CC1283" s="85"/>
      <c r="CD1283" s="85"/>
      <c r="CE1283" s="85"/>
      <c r="CF1283" s="85"/>
      <c r="CG1283" s="85"/>
      <c r="CH1283" s="85"/>
      <c r="CI1283" s="85"/>
      <c r="CJ1283" s="85"/>
      <c r="CK1283" s="85"/>
      <c r="CL1283" s="85"/>
      <c r="CM1283" s="85"/>
      <c r="CN1283" s="85"/>
      <c r="CO1283" s="85"/>
      <c r="CP1283" s="85"/>
      <c r="CQ1283" s="85"/>
      <c r="CR1283" s="85"/>
    </row>
    <row r="1284" spans="59:96">
      <c r="BG1284" s="85"/>
      <c r="BH1284" s="85"/>
      <c r="BI1284" s="85"/>
      <c r="BJ1284" s="85"/>
      <c r="BK1284" s="85"/>
      <c r="BL1284" s="85"/>
      <c r="BM1284" s="85"/>
      <c r="BN1284" s="85"/>
      <c r="BO1284" s="85"/>
      <c r="BP1284" s="85"/>
      <c r="BQ1284" s="85"/>
      <c r="BR1284" s="85"/>
      <c r="BS1284" s="85"/>
      <c r="BT1284" s="85"/>
      <c r="BU1284" s="85"/>
      <c r="BV1284" s="85"/>
      <c r="BW1284" s="85"/>
      <c r="BX1284" s="85"/>
      <c r="BY1284" s="85"/>
      <c r="BZ1284" s="85"/>
      <c r="CA1284" s="85"/>
      <c r="CB1284" s="85"/>
      <c r="CC1284" s="85"/>
      <c r="CD1284" s="85"/>
      <c r="CE1284" s="85"/>
      <c r="CF1284" s="85"/>
      <c r="CG1284" s="85"/>
      <c r="CH1284" s="85"/>
      <c r="CI1284" s="85"/>
      <c r="CJ1284" s="85"/>
      <c r="CK1284" s="85"/>
      <c r="CL1284" s="85"/>
      <c r="CM1284" s="85"/>
      <c r="CN1284" s="85"/>
      <c r="CO1284" s="85"/>
      <c r="CP1284" s="85"/>
      <c r="CQ1284" s="85"/>
      <c r="CR1284" s="85"/>
    </row>
    <row r="1285" spans="59:96">
      <c r="BG1285" s="85"/>
      <c r="BH1285" s="85"/>
      <c r="BI1285" s="85"/>
      <c r="BJ1285" s="85"/>
      <c r="BK1285" s="85"/>
      <c r="BL1285" s="85"/>
      <c r="BM1285" s="85"/>
      <c r="BN1285" s="85"/>
      <c r="BO1285" s="85"/>
      <c r="BP1285" s="85"/>
      <c r="BQ1285" s="85"/>
      <c r="BR1285" s="85"/>
      <c r="BS1285" s="85"/>
      <c r="BT1285" s="85"/>
      <c r="BU1285" s="85"/>
      <c r="BV1285" s="85"/>
      <c r="BW1285" s="85"/>
      <c r="BX1285" s="85"/>
      <c r="BY1285" s="85"/>
      <c r="BZ1285" s="85"/>
      <c r="CA1285" s="85"/>
      <c r="CB1285" s="85"/>
      <c r="CC1285" s="85"/>
      <c r="CD1285" s="85"/>
      <c r="CE1285" s="85"/>
      <c r="CF1285" s="85"/>
      <c r="CG1285" s="85"/>
      <c r="CH1285" s="85"/>
      <c r="CI1285" s="85"/>
      <c r="CJ1285" s="85"/>
      <c r="CK1285" s="85"/>
      <c r="CL1285" s="85"/>
      <c r="CM1285" s="85"/>
      <c r="CN1285" s="85"/>
      <c r="CO1285" s="85"/>
      <c r="CP1285" s="85"/>
      <c r="CQ1285" s="85"/>
      <c r="CR1285" s="85"/>
    </row>
    <row r="1286" spans="59:96">
      <c r="BG1286" s="85"/>
      <c r="BH1286" s="85"/>
      <c r="BI1286" s="85"/>
      <c r="BJ1286" s="85"/>
      <c r="BK1286" s="85"/>
      <c r="BL1286" s="85"/>
      <c r="BM1286" s="85"/>
      <c r="BN1286" s="85"/>
      <c r="BO1286" s="85"/>
      <c r="BP1286" s="85"/>
      <c r="BQ1286" s="85"/>
      <c r="BR1286" s="85"/>
      <c r="BS1286" s="85"/>
      <c r="BT1286" s="85"/>
      <c r="BU1286" s="85"/>
      <c r="BV1286" s="85"/>
      <c r="BW1286" s="85"/>
      <c r="BX1286" s="85"/>
      <c r="BY1286" s="85"/>
      <c r="BZ1286" s="85"/>
      <c r="CA1286" s="85"/>
      <c r="CB1286" s="85"/>
      <c r="CC1286" s="85"/>
      <c r="CD1286" s="85"/>
      <c r="CE1286" s="85"/>
      <c r="CF1286" s="85"/>
      <c r="CG1286" s="85"/>
      <c r="CH1286" s="85"/>
      <c r="CI1286" s="85"/>
      <c r="CJ1286" s="85"/>
      <c r="CK1286" s="85"/>
      <c r="CL1286" s="85"/>
      <c r="CM1286" s="85"/>
      <c r="CN1286" s="85"/>
      <c r="CO1286" s="85"/>
      <c r="CP1286" s="85"/>
      <c r="CQ1286" s="85"/>
      <c r="CR1286" s="85"/>
    </row>
    <row r="1287" spans="59:96">
      <c r="BG1287" s="85"/>
      <c r="BH1287" s="85"/>
      <c r="BI1287" s="85"/>
      <c r="BJ1287" s="85"/>
      <c r="BK1287" s="85"/>
      <c r="BL1287" s="85"/>
      <c r="BM1287" s="85"/>
      <c r="BN1287" s="85"/>
      <c r="BO1287" s="85"/>
      <c r="BP1287" s="85"/>
      <c r="BQ1287" s="85"/>
      <c r="BR1287" s="85"/>
      <c r="BS1287" s="85"/>
      <c r="BT1287" s="85"/>
      <c r="BU1287" s="85"/>
      <c r="BV1287" s="85"/>
      <c r="BW1287" s="85"/>
      <c r="BX1287" s="85"/>
      <c r="BY1287" s="85"/>
      <c r="BZ1287" s="85"/>
      <c r="CA1287" s="85"/>
      <c r="CB1287" s="85"/>
      <c r="CC1287" s="85"/>
      <c r="CD1287" s="85"/>
      <c r="CE1287" s="85"/>
      <c r="CF1287" s="85"/>
      <c r="CG1287" s="85"/>
      <c r="CH1287" s="85"/>
      <c r="CI1287" s="85"/>
      <c r="CJ1287" s="85"/>
      <c r="CK1287" s="85"/>
      <c r="CL1287" s="85"/>
      <c r="CM1287" s="85"/>
      <c r="CN1287" s="85"/>
      <c r="CO1287" s="85"/>
      <c r="CP1287" s="85"/>
      <c r="CQ1287" s="85"/>
      <c r="CR1287" s="85"/>
    </row>
    <row r="1288" spans="59:96">
      <c r="BG1288" s="85"/>
      <c r="BH1288" s="85"/>
      <c r="BI1288" s="85"/>
      <c r="BJ1288" s="85"/>
      <c r="BK1288" s="85"/>
      <c r="BL1288" s="85"/>
      <c r="BM1288" s="85"/>
      <c r="BN1288" s="85"/>
      <c r="BO1288" s="85"/>
      <c r="BP1288" s="85"/>
      <c r="BQ1288" s="85"/>
      <c r="BR1288" s="85"/>
      <c r="BS1288" s="85"/>
      <c r="BT1288" s="85"/>
      <c r="BU1288" s="85"/>
      <c r="BV1288" s="85"/>
      <c r="BW1288" s="85"/>
      <c r="BX1288" s="85"/>
      <c r="BY1288" s="85"/>
      <c r="BZ1288" s="85"/>
      <c r="CA1288" s="85"/>
      <c r="CB1288" s="85"/>
      <c r="CC1288" s="85"/>
      <c r="CD1288" s="85"/>
      <c r="CE1288" s="85"/>
      <c r="CF1288" s="85"/>
      <c r="CG1288" s="85"/>
      <c r="CH1288" s="85"/>
      <c r="CI1288" s="85"/>
      <c r="CJ1288" s="85"/>
      <c r="CK1288" s="85"/>
      <c r="CL1288" s="85"/>
      <c r="CM1288" s="85"/>
      <c r="CN1288" s="85"/>
      <c r="CO1288" s="85"/>
      <c r="CP1288" s="85"/>
      <c r="CQ1288" s="85"/>
      <c r="CR1288" s="85"/>
    </row>
    <row r="1289" spans="59:96">
      <c r="BG1289" s="85"/>
      <c r="BH1289" s="85"/>
      <c r="BI1289" s="85"/>
      <c r="BJ1289" s="85"/>
      <c r="BK1289" s="85"/>
      <c r="BL1289" s="85"/>
      <c r="BM1289" s="85"/>
      <c r="BN1289" s="85"/>
      <c r="BO1289" s="85"/>
      <c r="BP1289" s="85"/>
      <c r="BQ1289" s="85"/>
      <c r="BR1289" s="85"/>
      <c r="BS1289" s="85"/>
      <c r="BT1289" s="85"/>
      <c r="BU1289" s="85"/>
      <c r="BV1289" s="85"/>
      <c r="BW1289" s="85"/>
      <c r="BX1289" s="85"/>
      <c r="BY1289" s="85"/>
      <c r="BZ1289" s="85"/>
      <c r="CA1289" s="85"/>
      <c r="CB1289" s="85"/>
      <c r="CC1289" s="85"/>
      <c r="CD1289" s="85"/>
      <c r="CE1289" s="85"/>
      <c r="CF1289" s="85"/>
      <c r="CG1289" s="85"/>
      <c r="CH1289" s="85"/>
      <c r="CI1289" s="85"/>
      <c r="CJ1289" s="85"/>
      <c r="CK1289" s="85"/>
      <c r="CL1289" s="85"/>
      <c r="CM1289" s="85"/>
      <c r="CN1289" s="85"/>
      <c r="CO1289" s="85"/>
      <c r="CP1289" s="85"/>
      <c r="CQ1289" s="85"/>
      <c r="CR1289" s="85"/>
    </row>
    <row r="1290" spans="59:96">
      <c r="BG1290" s="85"/>
      <c r="BH1290" s="85"/>
      <c r="BI1290" s="85"/>
      <c r="BJ1290" s="85"/>
      <c r="BK1290" s="85"/>
      <c r="BL1290" s="85"/>
      <c r="BM1290" s="85"/>
      <c r="BN1290" s="85"/>
      <c r="BO1290" s="85"/>
      <c r="BP1290" s="85"/>
      <c r="BQ1290" s="85"/>
      <c r="BR1290" s="85"/>
      <c r="BS1290" s="85"/>
      <c r="BT1290" s="85"/>
      <c r="BU1290" s="85"/>
      <c r="BV1290" s="85"/>
      <c r="BW1290" s="85"/>
      <c r="BX1290" s="85"/>
      <c r="BY1290" s="85"/>
      <c r="BZ1290" s="85"/>
      <c r="CA1290" s="85"/>
      <c r="CB1290" s="85"/>
      <c r="CC1290" s="85"/>
      <c r="CD1290" s="85"/>
      <c r="CE1290" s="85"/>
      <c r="CF1290" s="85"/>
      <c r="CG1290" s="85"/>
      <c r="CH1290" s="85"/>
      <c r="CI1290" s="85"/>
      <c r="CJ1290" s="85"/>
      <c r="CK1290" s="85"/>
      <c r="CL1290" s="85"/>
      <c r="CM1290" s="85"/>
      <c r="CN1290" s="85"/>
      <c r="CO1290" s="85"/>
      <c r="CP1290" s="85"/>
      <c r="CQ1290" s="85"/>
      <c r="CR1290" s="85"/>
    </row>
    <row r="1291" spans="59:96">
      <c r="BG1291" s="85"/>
      <c r="BH1291" s="85"/>
      <c r="BI1291" s="85"/>
      <c r="BJ1291" s="85"/>
      <c r="BK1291" s="85"/>
      <c r="BL1291" s="85"/>
      <c r="BM1291" s="85"/>
      <c r="BN1291" s="85"/>
      <c r="BO1291" s="85"/>
      <c r="BP1291" s="85"/>
      <c r="BQ1291" s="85"/>
      <c r="BR1291" s="85"/>
      <c r="BS1291" s="85"/>
      <c r="BT1291" s="85"/>
      <c r="BU1291" s="85"/>
      <c r="BV1291" s="85"/>
      <c r="BW1291" s="85"/>
      <c r="BX1291" s="85"/>
      <c r="BY1291" s="85"/>
      <c r="BZ1291" s="85"/>
      <c r="CA1291" s="85"/>
      <c r="CB1291" s="85"/>
      <c r="CC1291" s="85"/>
      <c r="CD1291" s="85"/>
      <c r="CE1291" s="85"/>
      <c r="CF1291" s="85"/>
      <c r="CG1291" s="85"/>
      <c r="CH1291" s="85"/>
      <c r="CI1291" s="85"/>
      <c r="CJ1291" s="85"/>
      <c r="CK1291" s="85"/>
      <c r="CL1291" s="85"/>
      <c r="CM1291" s="85"/>
      <c r="CN1291" s="85"/>
      <c r="CO1291" s="85"/>
      <c r="CP1291" s="85"/>
      <c r="CQ1291" s="85"/>
      <c r="CR1291" s="85"/>
    </row>
    <row r="1292" spans="59:96">
      <c r="BG1292" s="85"/>
      <c r="BH1292" s="85"/>
      <c r="BI1292" s="85"/>
      <c r="BJ1292" s="85"/>
      <c r="BK1292" s="85"/>
      <c r="BL1292" s="85"/>
      <c r="BM1292" s="85"/>
      <c r="BN1292" s="85"/>
      <c r="BO1292" s="85"/>
      <c r="BP1292" s="85"/>
      <c r="BQ1292" s="85"/>
      <c r="BR1292" s="85"/>
      <c r="BS1292" s="85"/>
      <c r="BT1292" s="85"/>
      <c r="BU1292" s="85"/>
      <c r="BV1292" s="85"/>
      <c r="BW1292" s="85"/>
      <c r="BX1292" s="85"/>
      <c r="BY1292" s="85"/>
      <c r="BZ1292" s="85"/>
      <c r="CA1292" s="85"/>
      <c r="CB1292" s="85"/>
      <c r="CC1292" s="85"/>
      <c r="CD1292" s="85"/>
      <c r="CE1292" s="85"/>
      <c r="CF1292" s="85"/>
      <c r="CG1292" s="85"/>
      <c r="CH1292" s="85"/>
      <c r="CI1292" s="85"/>
      <c r="CJ1292" s="85"/>
      <c r="CK1292" s="85"/>
      <c r="CL1292" s="85"/>
      <c r="CM1292" s="85"/>
      <c r="CN1292" s="85"/>
      <c r="CO1292" s="85"/>
      <c r="CP1292" s="85"/>
      <c r="CQ1292" s="85"/>
      <c r="CR1292" s="85"/>
    </row>
    <row r="1293" spans="59:96">
      <c r="BG1293" s="85"/>
      <c r="BH1293" s="85"/>
      <c r="BI1293" s="85"/>
      <c r="BJ1293" s="85"/>
      <c r="BK1293" s="85"/>
      <c r="BL1293" s="85"/>
      <c r="BM1293" s="85"/>
      <c r="BN1293" s="85"/>
      <c r="BO1293" s="85"/>
      <c r="BP1293" s="85"/>
      <c r="BQ1293" s="85"/>
      <c r="BR1293" s="85"/>
      <c r="BS1293" s="85"/>
      <c r="BT1293" s="85"/>
      <c r="BU1293" s="85"/>
      <c r="BV1293" s="85"/>
      <c r="BW1293" s="85"/>
      <c r="BX1293" s="85"/>
      <c r="BY1293" s="85"/>
      <c r="BZ1293" s="85"/>
      <c r="CA1293" s="85"/>
      <c r="CB1293" s="85"/>
      <c r="CC1293" s="85"/>
      <c r="CD1293" s="85"/>
      <c r="CE1293" s="85"/>
      <c r="CF1293" s="85"/>
      <c r="CG1293" s="85"/>
      <c r="CH1293" s="85"/>
      <c r="CI1293" s="85"/>
      <c r="CJ1293" s="85"/>
      <c r="CK1293" s="85"/>
      <c r="CL1293" s="85"/>
      <c r="CM1293" s="85"/>
      <c r="CN1293" s="85"/>
      <c r="CO1293" s="85"/>
      <c r="CP1293" s="85"/>
      <c r="CQ1293" s="85"/>
      <c r="CR1293" s="85"/>
    </row>
    <row r="1294" spans="59:96">
      <c r="BG1294" s="85"/>
      <c r="BH1294" s="85"/>
      <c r="BI1294" s="85"/>
      <c r="BJ1294" s="85"/>
      <c r="BK1294" s="85"/>
      <c r="BL1294" s="85"/>
      <c r="BM1294" s="85"/>
      <c r="BN1294" s="85"/>
      <c r="BO1294" s="85"/>
      <c r="BP1294" s="85"/>
      <c r="BQ1294" s="85"/>
      <c r="BR1294" s="85"/>
      <c r="BS1294" s="85"/>
      <c r="BT1294" s="85"/>
      <c r="BU1294" s="85"/>
      <c r="BV1294" s="85"/>
      <c r="BW1294" s="85"/>
      <c r="BX1294" s="85"/>
      <c r="BY1294" s="85"/>
      <c r="BZ1294" s="85"/>
      <c r="CA1294" s="85"/>
      <c r="CB1294" s="85"/>
      <c r="CC1294" s="85"/>
      <c r="CD1294" s="85"/>
      <c r="CE1294" s="85"/>
      <c r="CF1294" s="85"/>
      <c r="CG1294" s="85"/>
      <c r="CH1294" s="85"/>
      <c r="CI1294" s="85"/>
      <c r="CJ1294" s="85"/>
      <c r="CK1294" s="85"/>
      <c r="CL1294" s="85"/>
      <c r="CM1294" s="85"/>
      <c r="CN1294" s="85"/>
      <c r="CO1294" s="85"/>
      <c r="CP1294" s="85"/>
      <c r="CQ1294" s="85"/>
      <c r="CR1294" s="85"/>
    </row>
    <row r="1295" spans="59:96">
      <c r="BG1295" s="85"/>
      <c r="BH1295" s="85"/>
      <c r="BI1295" s="85"/>
      <c r="BJ1295" s="85"/>
      <c r="BK1295" s="85"/>
      <c r="BL1295" s="85"/>
      <c r="BM1295" s="85"/>
      <c r="BN1295" s="85"/>
      <c r="BO1295" s="85"/>
      <c r="BP1295" s="85"/>
      <c r="BQ1295" s="85"/>
      <c r="BR1295" s="85"/>
      <c r="BS1295" s="85"/>
      <c r="BT1295" s="85"/>
      <c r="BU1295" s="85"/>
      <c r="BV1295" s="85"/>
      <c r="BW1295" s="85"/>
      <c r="BX1295" s="85"/>
      <c r="BY1295" s="85"/>
      <c r="BZ1295" s="85"/>
      <c r="CA1295" s="85"/>
      <c r="CB1295" s="85"/>
      <c r="CC1295" s="85"/>
      <c r="CD1295" s="85"/>
      <c r="CE1295" s="85"/>
      <c r="CF1295" s="85"/>
      <c r="CG1295" s="85"/>
      <c r="CH1295" s="85"/>
      <c r="CI1295" s="85"/>
      <c r="CJ1295" s="85"/>
      <c r="CK1295" s="85"/>
      <c r="CL1295" s="85"/>
      <c r="CM1295" s="85"/>
      <c r="CN1295" s="85"/>
      <c r="CO1295" s="85"/>
      <c r="CP1295" s="85"/>
      <c r="CQ1295" s="85"/>
      <c r="CR1295" s="85"/>
    </row>
    <row r="1296" spans="59:96">
      <c r="BG1296" s="85"/>
      <c r="BH1296" s="85"/>
      <c r="BI1296" s="85"/>
      <c r="BJ1296" s="85"/>
      <c r="BK1296" s="85"/>
      <c r="BL1296" s="85"/>
      <c r="BM1296" s="85"/>
      <c r="BN1296" s="85"/>
      <c r="BO1296" s="85"/>
      <c r="BP1296" s="85"/>
      <c r="BQ1296" s="85"/>
      <c r="BR1296" s="85"/>
      <c r="BS1296" s="85"/>
      <c r="BT1296" s="85"/>
      <c r="BU1296" s="85"/>
      <c r="BV1296" s="85"/>
      <c r="BW1296" s="85"/>
      <c r="BX1296" s="85"/>
      <c r="BY1296" s="85"/>
      <c r="BZ1296" s="85"/>
      <c r="CA1296" s="85"/>
      <c r="CB1296" s="85"/>
      <c r="CC1296" s="85"/>
      <c r="CD1296" s="85"/>
      <c r="CE1296" s="85"/>
      <c r="CF1296" s="85"/>
      <c r="CG1296" s="85"/>
      <c r="CH1296" s="85"/>
      <c r="CI1296" s="85"/>
      <c r="CJ1296" s="85"/>
      <c r="CK1296" s="85"/>
      <c r="CL1296" s="85"/>
      <c r="CM1296" s="85"/>
      <c r="CN1296" s="85"/>
      <c r="CO1296" s="85"/>
      <c r="CP1296" s="85"/>
      <c r="CQ1296" s="85"/>
      <c r="CR1296" s="85"/>
    </row>
    <row r="1297" spans="59:96">
      <c r="BG1297" s="85"/>
      <c r="BH1297" s="85"/>
      <c r="BI1297" s="85"/>
      <c r="BJ1297" s="85"/>
      <c r="BK1297" s="85"/>
      <c r="BL1297" s="85"/>
      <c r="BM1297" s="85"/>
      <c r="BN1297" s="85"/>
      <c r="BO1297" s="85"/>
      <c r="BP1297" s="85"/>
      <c r="BQ1297" s="85"/>
      <c r="BR1297" s="85"/>
      <c r="BS1297" s="85"/>
      <c r="BT1297" s="85"/>
      <c r="BU1297" s="85"/>
      <c r="BV1297" s="85"/>
      <c r="BW1297" s="85"/>
      <c r="BX1297" s="85"/>
      <c r="BY1297" s="85"/>
      <c r="BZ1297" s="85"/>
      <c r="CA1297" s="85"/>
      <c r="CB1297" s="85"/>
      <c r="CC1297" s="85"/>
      <c r="CD1297" s="85"/>
      <c r="CE1297" s="85"/>
      <c r="CF1297" s="85"/>
      <c r="CG1297" s="85"/>
      <c r="CH1297" s="85"/>
      <c r="CI1297" s="85"/>
      <c r="CJ1297" s="85"/>
      <c r="CK1297" s="85"/>
      <c r="CL1297" s="85"/>
      <c r="CM1297" s="85"/>
      <c r="CN1297" s="85"/>
      <c r="CO1297" s="85"/>
      <c r="CP1297" s="85"/>
      <c r="CQ1297" s="85"/>
      <c r="CR1297" s="85"/>
    </row>
    <row r="1298" spans="59:96">
      <c r="BG1298" s="85"/>
      <c r="BH1298" s="85"/>
      <c r="BI1298" s="85"/>
      <c r="BJ1298" s="85"/>
      <c r="BK1298" s="85"/>
      <c r="BL1298" s="85"/>
      <c r="BM1298" s="85"/>
      <c r="BN1298" s="85"/>
      <c r="BO1298" s="85"/>
      <c r="BP1298" s="85"/>
      <c r="BQ1298" s="85"/>
      <c r="BR1298" s="85"/>
      <c r="BS1298" s="85"/>
      <c r="BT1298" s="85"/>
      <c r="BU1298" s="85"/>
      <c r="BV1298" s="85"/>
      <c r="BW1298" s="85"/>
      <c r="BX1298" s="85"/>
      <c r="BY1298" s="85"/>
      <c r="BZ1298" s="85"/>
      <c r="CA1298" s="85"/>
      <c r="CB1298" s="85"/>
      <c r="CC1298" s="85"/>
      <c r="CD1298" s="85"/>
      <c r="CE1298" s="85"/>
      <c r="CF1298" s="85"/>
      <c r="CG1298" s="85"/>
      <c r="CH1298" s="85"/>
      <c r="CI1298" s="85"/>
      <c r="CJ1298" s="85"/>
      <c r="CK1298" s="85"/>
      <c r="CL1298" s="85"/>
      <c r="CM1298" s="85"/>
      <c r="CN1298" s="85"/>
      <c r="CO1298" s="85"/>
      <c r="CP1298" s="85"/>
      <c r="CQ1298" s="85"/>
      <c r="CR1298" s="85"/>
    </row>
    <row r="1299" spans="59:96">
      <c r="BG1299" s="85"/>
      <c r="BH1299" s="85"/>
      <c r="BI1299" s="85"/>
      <c r="BJ1299" s="85"/>
      <c r="BK1299" s="85"/>
      <c r="BL1299" s="85"/>
      <c r="BM1299" s="85"/>
      <c r="BN1299" s="85"/>
      <c r="BO1299" s="85"/>
      <c r="BP1299" s="85"/>
      <c r="BQ1299" s="85"/>
      <c r="BR1299" s="85"/>
      <c r="BS1299" s="85"/>
      <c r="BT1299" s="85"/>
      <c r="BU1299" s="85"/>
      <c r="BV1299" s="85"/>
      <c r="BW1299" s="85"/>
      <c r="BX1299" s="85"/>
      <c r="BY1299" s="85"/>
      <c r="BZ1299" s="85"/>
      <c r="CA1299" s="85"/>
      <c r="CB1299" s="85"/>
      <c r="CC1299" s="85"/>
      <c r="CD1299" s="85"/>
      <c r="CE1299" s="85"/>
      <c r="CF1299" s="85"/>
      <c r="CG1299" s="85"/>
      <c r="CH1299" s="85"/>
      <c r="CI1299" s="85"/>
      <c r="CJ1299" s="85"/>
      <c r="CK1299" s="85"/>
      <c r="CL1299" s="85"/>
      <c r="CM1299" s="85"/>
      <c r="CN1299" s="85"/>
      <c r="CO1299" s="85"/>
      <c r="CP1299" s="85"/>
      <c r="CQ1299" s="85"/>
      <c r="CR1299" s="85"/>
    </row>
    <row r="1300" spans="59:96">
      <c r="BG1300" s="85"/>
      <c r="BH1300" s="85"/>
      <c r="BI1300" s="85"/>
      <c r="BJ1300" s="85"/>
      <c r="BK1300" s="85"/>
      <c r="BL1300" s="85"/>
      <c r="BM1300" s="85"/>
      <c r="BN1300" s="85"/>
      <c r="BO1300" s="85"/>
      <c r="BP1300" s="85"/>
      <c r="BQ1300" s="85"/>
      <c r="BR1300" s="85"/>
      <c r="BS1300" s="85"/>
      <c r="BT1300" s="85"/>
      <c r="BU1300" s="85"/>
      <c r="BV1300" s="85"/>
      <c r="BW1300" s="85"/>
      <c r="BX1300" s="85"/>
      <c r="BY1300" s="85"/>
      <c r="BZ1300" s="85"/>
      <c r="CA1300" s="85"/>
      <c r="CB1300" s="85"/>
      <c r="CC1300" s="85"/>
      <c r="CD1300" s="85"/>
      <c r="CE1300" s="85"/>
      <c r="CF1300" s="85"/>
      <c r="CG1300" s="85"/>
      <c r="CH1300" s="85"/>
      <c r="CI1300" s="85"/>
      <c r="CJ1300" s="85"/>
      <c r="CK1300" s="85"/>
      <c r="CL1300" s="85"/>
      <c r="CM1300" s="85"/>
      <c r="CN1300" s="85"/>
      <c r="CO1300" s="85"/>
      <c r="CP1300" s="85"/>
      <c r="CQ1300" s="85"/>
      <c r="CR1300" s="85"/>
    </row>
    <row r="1301" spans="59:96">
      <c r="BG1301" s="85"/>
      <c r="BH1301" s="85"/>
      <c r="BI1301" s="85"/>
      <c r="BJ1301" s="85"/>
      <c r="BK1301" s="85"/>
      <c r="BL1301" s="85"/>
      <c r="BM1301" s="85"/>
      <c r="BN1301" s="85"/>
      <c r="BO1301" s="85"/>
      <c r="BP1301" s="85"/>
      <c r="BQ1301" s="85"/>
      <c r="BR1301" s="85"/>
      <c r="BS1301" s="85"/>
      <c r="BT1301" s="85"/>
      <c r="BU1301" s="85"/>
      <c r="BV1301" s="85"/>
      <c r="BW1301" s="85"/>
      <c r="BX1301" s="85"/>
      <c r="BY1301" s="85"/>
      <c r="BZ1301" s="85"/>
      <c r="CA1301" s="85"/>
      <c r="CB1301" s="85"/>
      <c r="CC1301" s="85"/>
      <c r="CD1301" s="85"/>
      <c r="CE1301" s="85"/>
      <c r="CF1301" s="85"/>
      <c r="CG1301" s="85"/>
      <c r="CH1301" s="85"/>
      <c r="CI1301" s="85"/>
      <c r="CJ1301" s="85"/>
      <c r="CK1301" s="85"/>
      <c r="CL1301" s="85"/>
      <c r="CM1301" s="85"/>
      <c r="CN1301" s="85"/>
      <c r="CO1301" s="85"/>
      <c r="CP1301" s="85"/>
      <c r="CQ1301" s="85"/>
      <c r="CR1301" s="85"/>
    </row>
    <row r="1302" spans="59:96">
      <c r="BG1302" s="85"/>
      <c r="BH1302" s="85"/>
      <c r="BI1302" s="85"/>
      <c r="BJ1302" s="85"/>
      <c r="BK1302" s="85"/>
      <c r="BL1302" s="85"/>
      <c r="BM1302" s="85"/>
      <c r="BN1302" s="85"/>
      <c r="BO1302" s="85"/>
      <c r="BP1302" s="85"/>
      <c r="BQ1302" s="85"/>
      <c r="BR1302" s="85"/>
      <c r="BS1302" s="85"/>
      <c r="BT1302" s="85"/>
      <c r="BU1302" s="85"/>
      <c r="BV1302" s="85"/>
      <c r="BW1302" s="85"/>
      <c r="BX1302" s="85"/>
      <c r="BY1302" s="85"/>
      <c r="BZ1302" s="85"/>
      <c r="CA1302" s="85"/>
      <c r="CB1302" s="85"/>
      <c r="CC1302" s="85"/>
      <c r="CD1302" s="85"/>
      <c r="CE1302" s="85"/>
      <c r="CF1302" s="85"/>
      <c r="CG1302" s="85"/>
      <c r="CH1302" s="85"/>
      <c r="CI1302" s="85"/>
      <c r="CJ1302" s="85"/>
      <c r="CK1302" s="85"/>
      <c r="CL1302" s="85"/>
      <c r="CM1302" s="85"/>
      <c r="CN1302" s="85"/>
      <c r="CO1302" s="85"/>
      <c r="CP1302" s="85"/>
      <c r="CQ1302" s="85"/>
      <c r="CR1302" s="85"/>
    </row>
    <row r="1303" spans="59:96">
      <c r="BG1303" s="85"/>
      <c r="BH1303" s="85"/>
      <c r="BI1303" s="85"/>
      <c r="BJ1303" s="85"/>
      <c r="BK1303" s="85"/>
      <c r="BL1303" s="85"/>
      <c r="BM1303" s="85"/>
      <c r="BN1303" s="85"/>
      <c r="BO1303" s="85"/>
      <c r="BP1303" s="85"/>
      <c r="BQ1303" s="85"/>
      <c r="BR1303" s="85"/>
      <c r="BS1303" s="85"/>
      <c r="BT1303" s="85"/>
      <c r="BU1303" s="85"/>
      <c r="BV1303" s="85"/>
      <c r="BW1303" s="85"/>
      <c r="BX1303" s="85"/>
      <c r="BY1303" s="85"/>
      <c r="BZ1303" s="85"/>
      <c r="CA1303" s="85"/>
      <c r="CB1303" s="85"/>
      <c r="CC1303" s="85"/>
      <c r="CD1303" s="85"/>
      <c r="CE1303" s="85"/>
      <c r="CF1303" s="85"/>
      <c r="CG1303" s="85"/>
      <c r="CH1303" s="85"/>
      <c r="CI1303" s="85"/>
      <c r="CJ1303" s="85"/>
      <c r="CK1303" s="85"/>
      <c r="CL1303" s="85"/>
      <c r="CM1303" s="85"/>
      <c r="CN1303" s="85"/>
      <c r="CO1303" s="85"/>
      <c r="CP1303" s="85"/>
      <c r="CQ1303" s="85"/>
      <c r="CR1303" s="85"/>
    </row>
    <row r="1304" spans="59:96">
      <c r="BG1304" s="85"/>
      <c r="BH1304" s="85"/>
      <c r="BI1304" s="85"/>
      <c r="BJ1304" s="85"/>
      <c r="BK1304" s="85"/>
      <c r="BL1304" s="85"/>
      <c r="BM1304" s="85"/>
      <c r="BN1304" s="85"/>
      <c r="BO1304" s="85"/>
      <c r="BP1304" s="85"/>
      <c r="BQ1304" s="85"/>
      <c r="BR1304" s="85"/>
      <c r="BS1304" s="85"/>
      <c r="BT1304" s="85"/>
      <c r="BU1304" s="85"/>
      <c r="BV1304" s="85"/>
      <c r="BW1304" s="85"/>
      <c r="BX1304" s="85"/>
      <c r="BY1304" s="85"/>
      <c r="BZ1304" s="85"/>
      <c r="CA1304" s="85"/>
      <c r="CB1304" s="85"/>
      <c r="CC1304" s="85"/>
      <c r="CD1304" s="85"/>
      <c r="CE1304" s="85"/>
      <c r="CF1304" s="85"/>
      <c r="CG1304" s="85"/>
      <c r="CH1304" s="85"/>
      <c r="CI1304" s="85"/>
      <c r="CJ1304" s="85"/>
      <c r="CK1304" s="85"/>
      <c r="CL1304" s="85"/>
      <c r="CM1304" s="85"/>
      <c r="CN1304" s="85"/>
      <c r="CO1304" s="85"/>
      <c r="CP1304" s="85"/>
      <c r="CQ1304" s="85"/>
      <c r="CR1304" s="85"/>
    </row>
    <row r="1305" spans="59:96">
      <c r="BG1305" s="85"/>
      <c r="BH1305" s="85"/>
      <c r="BI1305" s="85"/>
      <c r="BJ1305" s="85"/>
      <c r="BK1305" s="85"/>
      <c r="BL1305" s="85"/>
      <c r="BM1305" s="85"/>
      <c r="BN1305" s="85"/>
      <c r="BO1305" s="85"/>
      <c r="BP1305" s="85"/>
      <c r="BQ1305" s="85"/>
      <c r="BR1305" s="85"/>
      <c r="BS1305" s="85"/>
      <c r="BT1305" s="85"/>
      <c r="BU1305" s="85"/>
      <c r="BV1305" s="85"/>
      <c r="BW1305" s="85"/>
      <c r="BX1305" s="85"/>
      <c r="BY1305" s="85"/>
      <c r="BZ1305" s="85"/>
      <c r="CA1305" s="85"/>
      <c r="CB1305" s="85"/>
      <c r="CC1305" s="85"/>
      <c r="CD1305" s="85"/>
      <c r="CE1305" s="85"/>
      <c r="CF1305" s="85"/>
      <c r="CG1305" s="85"/>
      <c r="CH1305" s="85"/>
      <c r="CI1305" s="85"/>
      <c r="CJ1305" s="85"/>
      <c r="CK1305" s="85"/>
      <c r="CL1305" s="85"/>
      <c r="CM1305" s="85"/>
      <c r="CN1305" s="85"/>
      <c r="CO1305" s="85"/>
      <c r="CP1305" s="85"/>
      <c r="CQ1305" s="85"/>
      <c r="CR1305" s="85"/>
    </row>
    <row r="1306" spans="59:96">
      <c r="BG1306" s="85"/>
      <c r="BH1306" s="85"/>
      <c r="BI1306" s="85"/>
      <c r="BJ1306" s="85"/>
      <c r="BK1306" s="85"/>
      <c r="BL1306" s="85"/>
      <c r="BM1306" s="85"/>
      <c r="BN1306" s="85"/>
      <c r="BO1306" s="85"/>
      <c r="BP1306" s="85"/>
      <c r="BQ1306" s="85"/>
      <c r="BR1306" s="85"/>
      <c r="BS1306" s="85"/>
      <c r="BT1306" s="85"/>
      <c r="BU1306" s="85"/>
      <c r="BV1306" s="85"/>
      <c r="BW1306" s="85"/>
      <c r="BX1306" s="85"/>
      <c r="BY1306" s="85"/>
      <c r="BZ1306" s="85"/>
      <c r="CA1306" s="85"/>
      <c r="CB1306" s="85"/>
      <c r="CC1306" s="85"/>
      <c r="CD1306" s="85"/>
      <c r="CE1306" s="85"/>
      <c r="CF1306" s="85"/>
      <c r="CG1306" s="85"/>
      <c r="CH1306" s="85"/>
      <c r="CI1306" s="85"/>
      <c r="CJ1306" s="85"/>
      <c r="CK1306" s="85"/>
      <c r="CL1306" s="85"/>
      <c r="CM1306" s="85"/>
      <c r="CN1306" s="85"/>
      <c r="CO1306" s="85"/>
      <c r="CP1306" s="85"/>
      <c r="CQ1306" s="85"/>
      <c r="CR1306" s="85"/>
    </row>
    <row r="1307" spans="59:96">
      <c r="BG1307" s="85"/>
      <c r="BH1307" s="85"/>
      <c r="BI1307" s="85"/>
      <c r="BJ1307" s="85"/>
      <c r="BK1307" s="85"/>
      <c r="BL1307" s="85"/>
      <c r="BM1307" s="85"/>
      <c r="BN1307" s="85"/>
      <c r="BO1307" s="85"/>
      <c r="BP1307" s="85"/>
      <c r="BQ1307" s="85"/>
      <c r="BR1307" s="85"/>
      <c r="BS1307" s="85"/>
      <c r="BT1307" s="85"/>
      <c r="BU1307" s="85"/>
      <c r="BV1307" s="85"/>
      <c r="BW1307" s="85"/>
      <c r="BX1307" s="85"/>
      <c r="BY1307" s="85"/>
      <c r="BZ1307" s="85"/>
      <c r="CA1307" s="85"/>
      <c r="CB1307" s="85"/>
      <c r="CC1307" s="85"/>
      <c r="CD1307" s="85"/>
      <c r="CE1307" s="85"/>
      <c r="CF1307" s="85"/>
      <c r="CG1307" s="85"/>
      <c r="CH1307" s="85"/>
      <c r="CI1307" s="85"/>
      <c r="CJ1307" s="85"/>
      <c r="CK1307" s="85"/>
      <c r="CL1307" s="85"/>
      <c r="CM1307" s="85"/>
      <c r="CN1307" s="85"/>
      <c r="CO1307" s="85"/>
      <c r="CP1307" s="85"/>
      <c r="CQ1307" s="85"/>
      <c r="CR1307" s="85"/>
    </row>
    <row r="1308" spans="59:96">
      <c r="BG1308" s="85"/>
      <c r="BH1308" s="85"/>
      <c r="BI1308" s="85"/>
      <c r="BJ1308" s="85"/>
      <c r="BK1308" s="85"/>
      <c r="BL1308" s="85"/>
      <c r="BM1308" s="85"/>
      <c r="BN1308" s="85"/>
      <c r="BO1308" s="85"/>
      <c r="BP1308" s="85"/>
      <c r="BQ1308" s="85"/>
      <c r="BR1308" s="85"/>
      <c r="BS1308" s="85"/>
      <c r="BT1308" s="85"/>
      <c r="BU1308" s="85"/>
      <c r="BV1308" s="85"/>
      <c r="BW1308" s="85"/>
      <c r="BX1308" s="85"/>
      <c r="BY1308" s="85"/>
      <c r="BZ1308" s="85"/>
      <c r="CA1308" s="85"/>
      <c r="CB1308" s="85"/>
      <c r="CC1308" s="85"/>
      <c r="CD1308" s="85"/>
      <c r="CE1308" s="85"/>
      <c r="CF1308" s="85"/>
      <c r="CG1308" s="85"/>
      <c r="CH1308" s="85"/>
      <c r="CI1308" s="85"/>
      <c r="CJ1308" s="85"/>
      <c r="CK1308" s="85"/>
      <c r="CL1308" s="85"/>
      <c r="CM1308" s="85"/>
      <c r="CN1308" s="85"/>
      <c r="CO1308" s="85"/>
      <c r="CP1308" s="85"/>
      <c r="CQ1308" s="85"/>
      <c r="CR1308" s="85"/>
    </row>
    <row r="1309" spans="59:96">
      <c r="BG1309" s="85"/>
      <c r="BH1309" s="85"/>
      <c r="BI1309" s="85"/>
      <c r="BJ1309" s="85"/>
      <c r="BK1309" s="85"/>
      <c r="BL1309" s="85"/>
      <c r="BM1309" s="85"/>
      <c r="BN1309" s="85"/>
      <c r="BO1309" s="85"/>
      <c r="BP1309" s="85"/>
      <c r="BQ1309" s="85"/>
      <c r="BR1309" s="85"/>
      <c r="BS1309" s="85"/>
      <c r="BT1309" s="85"/>
      <c r="BU1309" s="85"/>
      <c r="BV1309" s="85"/>
      <c r="BW1309" s="85"/>
      <c r="BX1309" s="85"/>
      <c r="BY1309" s="85"/>
      <c r="BZ1309" s="85"/>
      <c r="CA1309" s="85"/>
      <c r="CB1309" s="85"/>
      <c r="CC1309" s="85"/>
      <c r="CD1309" s="85"/>
      <c r="CE1309" s="85"/>
      <c r="CF1309" s="85"/>
      <c r="CG1309" s="85"/>
      <c r="CH1309" s="85"/>
      <c r="CI1309" s="85"/>
      <c r="CJ1309" s="85"/>
      <c r="CK1309" s="85"/>
      <c r="CL1309" s="85"/>
      <c r="CM1309" s="85"/>
      <c r="CN1309" s="85"/>
      <c r="CO1309" s="85"/>
      <c r="CP1309" s="85"/>
      <c r="CQ1309" s="85"/>
      <c r="CR1309" s="85"/>
    </row>
    <row r="1310" spans="59:96">
      <c r="BG1310" s="85"/>
      <c r="BH1310" s="85"/>
      <c r="BI1310" s="85"/>
      <c r="BJ1310" s="85"/>
      <c r="BK1310" s="85"/>
      <c r="BL1310" s="85"/>
      <c r="BM1310" s="85"/>
      <c r="BN1310" s="85"/>
      <c r="BO1310" s="85"/>
      <c r="BP1310" s="85"/>
      <c r="BQ1310" s="85"/>
      <c r="BR1310" s="85"/>
      <c r="BS1310" s="85"/>
      <c r="BT1310" s="85"/>
      <c r="BU1310" s="85"/>
      <c r="BV1310" s="85"/>
      <c r="BW1310" s="85"/>
      <c r="BX1310" s="85"/>
      <c r="BY1310" s="85"/>
      <c r="BZ1310" s="85"/>
      <c r="CA1310" s="85"/>
      <c r="CB1310" s="85"/>
      <c r="CC1310" s="85"/>
      <c r="CD1310" s="85"/>
      <c r="CE1310" s="85"/>
      <c r="CF1310" s="85"/>
      <c r="CG1310" s="85"/>
      <c r="CH1310" s="85"/>
      <c r="CI1310" s="85"/>
      <c r="CJ1310" s="85"/>
      <c r="CK1310" s="85"/>
      <c r="CL1310" s="85"/>
      <c r="CM1310" s="85"/>
      <c r="CN1310" s="85"/>
      <c r="CO1310" s="85"/>
      <c r="CP1310" s="85"/>
      <c r="CQ1310" s="85"/>
      <c r="CR1310" s="85"/>
    </row>
    <row r="1311" spans="59:96">
      <c r="BG1311" s="85"/>
      <c r="BH1311" s="85"/>
      <c r="BI1311" s="85"/>
      <c r="BJ1311" s="85"/>
      <c r="BK1311" s="85"/>
      <c r="BL1311" s="85"/>
      <c r="BM1311" s="85"/>
      <c r="BN1311" s="85"/>
      <c r="BO1311" s="85"/>
      <c r="BP1311" s="85"/>
      <c r="BQ1311" s="85"/>
      <c r="BR1311" s="85"/>
      <c r="BS1311" s="85"/>
      <c r="BT1311" s="85"/>
      <c r="BU1311" s="85"/>
      <c r="BV1311" s="85"/>
      <c r="BW1311" s="85"/>
      <c r="BX1311" s="85"/>
      <c r="BY1311" s="85"/>
      <c r="BZ1311" s="85"/>
      <c r="CA1311" s="85"/>
      <c r="CB1311" s="85"/>
      <c r="CC1311" s="85"/>
      <c r="CD1311" s="85"/>
      <c r="CE1311" s="85"/>
      <c r="CF1311" s="85"/>
      <c r="CG1311" s="85"/>
      <c r="CH1311" s="85"/>
      <c r="CI1311" s="85"/>
      <c r="CJ1311" s="85"/>
      <c r="CK1311" s="85"/>
      <c r="CL1311" s="85"/>
      <c r="CM1311" s="85"/>
      <c r="CN1311" s="85"/>
      <c r="CO1311" s="85"/>
      <c r="CP1311" s="85"/>
      <c r="CQ1311" s="85"/>
      <c r="CR1311" s="85"/>
    </row>
    <row r="1312" spans="59:96">
      <c r="BG1312" s="85"/>
      <c r="BH1312" s="85"/>
      <c r="BI1312" s="85"/>
      <c r="BJ1312" s="85"/>
      <c r="BK1312" s="85"/>
      <c r="BL1312" s="85"/>
      <c r="BM1312" s="85"/>
      <c r="BN1312" s="85"/>
      <c r="BO1312" s="85"/>
      <c r="BP1312" s="85"/>
      <c r="BQ1312" s="85"/>
      <c r="BR1312" s="85"/>
      <c r="BS1312" s="85"/>
      <c r="BT1312" s="85"/>
      <c r="BU1312" s="85"/>
      <c r="BV1312" s="85"/>
      <c r="BW1312" s="85"/>
      <c r="BX1312" s="85"/>
      <c r="BY1312" s="85"/>
      <c r="BZ1312" s="85"/>
      <c r="CA1312" s="85"/>
      <c r="CB1312" s="85"/>
      <c r="CC1312" s="85"/>
      <c r="CD1312" s="85"/>
      <c r="CE1312" s="85"/>
      <c r="CF1312" s="85"/>
      <c r="CG1312" s="85"/>
      <c r="CH1312" s="85"/>
      <c r="CI1312" s="85"/>
      <c r="CJ1312" s="85"/>
      <c r="CK1312" s="85"/>
      <c r="CL1312" s="85"/>
      <c r="CM1312" s="85"/>
      <c r="CN1312" s="85"/>
      <c r="CO1312" s="85"/>
      <c r="CP1312" s="85"/>
      <c r="CQ1312" s="85"/>
      <c r="CR1312" s="85"/>
    </row>
    <row r="1313" spans="59:96">
      <c r="BG1313" s="85"/>
      <c r="BH1313" s="85"/>
      <c r="BI1313" s="85"/>
      <c r="BJ1313" s="85"/>
      <c r="BK1313" s="85"/>
      <c r="BL1313" s="85"/>
      <c r="BM1313" s="85"/>
      <c r="BN1313" s="85"/>
      <c r="BO1313" s="85"/>
      <c r="BP1313" s="85"/>
      <c r="BQ1313" s="85"/>
      <c r="BR1313" s="85"/>
      <c r="BS1313" s="85"/>
      <c r="BT1313" s="85"/>
      <c r="BU1313" s="85"/>
      <c r="BV1313" s="85"/>
      <c r="BW1313" s="85"/>
      <c r="BX1313" s="85"/>
      <c r="BY1313" s="85"/>
      <c r="BZ1313" s="85"/>
      <c r="CA1313" s="85"/>
      <c r="CB1313" s="85"/>
      <c r="CC1313" s="85"/>
      <c r="CD1313" s="85"/>
      <c r="CE1313" s="85"/>
      <c r="CF1313" s="85"/>
      <c r="CG1313" s="85"/>
      <c r="CH1313" s="85"/>
      <c r="CI1313" s="85"/>
      <c r="CJ1313" s="85"/>
      <c r="CK1313" s="85"/>
      <c r="CL1313" s="85"/>
      <c r="CM1313" s="85"/>
      <c r="CN1313" s="85"/>
      <c r="CO1313" s="85"/>
      <c r="CP1313" s="85"/>
      <c r="CQ1313" s="85"/>
      <c r="CR1313" s="85"/>
    </row>
    <row r="1314" spans="59:96">
      <c r="BG1314" s="85"/>
      <c r="BH1314" s="85"/>
      <c r="BI1314" s="85"/>
      <c r="BJ1314" s="85"/>
      <c r="BK1314" s="85"/>
      <c r="BL1314" s="85"/>
      <c r="BM1314" s="85"/>
      <c r="BN1314" s="85"/>
      <c r="BO1314" s="85"/>
      <c r="BP1314" s="85"/>
      <c r="BQ1314" s="85"/>
      <c r="BR1314" s="85"/>
      <c r="BS1314" s="85"/>
      <c r="BT1314" s="85"/>
      <c r="BU1314" s="85"/>
      <c r="BV1314" s="85"/>
      <c r="BW1314" s="85"/>
      <c r="BX1314" s="85"/>
      <c r="BY1314" s="85"/>
      <c r="BZ1314" s="85"/>
      <c r="CA1314" s="85"/>
      <c r="CB1314" s="85"/>
      <c r="CC1314" s="85"/>
      <c r="CD1314" s="85"/>
      <c r="CE1314" s="85"/>
      <c r="CF1314" s="85"/>
      <c r="CG1314" s="85"/>
      <c r="CH1314" s="85"/>
      <c r="CI1314" s="85"/>
      <c r="CJ1314" s="85"/>
      <c r="CK1314" s="85"/>
      <c r="CL1314" s="85"/>
      <c r="CM1314" s="85"/>
      <c r="CN1314" s="85"/>
      <c r="CO1314" s="85"/>
      <c r="CP1314" s="85"/>
      <c r="CQ1314" s="85"/>
      <c r="CR1314" s="85"/>
    </row>
    <row r="1315" spans="59:96">
      <c r="BG1315" s="85"/>
      <c r="BH1315" s="85"/>
      <c r="BI1315" s="85"/>
      <c r="BJ1315" s="85"/>
      <c r="BK1315" s="85"/>
      <c r="BL1315" s="85"/>
      <c r="BM1315" s="85"/>
      <c r="BN1315" s="85"/>
      <c r="BO1315" s="85"/>
      <c r="BP1315" s="85"/>
      <c r="BQ1315" s="85"/>
      <c r="BR1315" s="85"/>
      <c r="BS1315" s="85"/>
      <c r="BT1315" s="85"/>
      <c r="BU1315" s="85"/>
      <c r="BV1315" s="85"/>
      <c r="BW1315" s="85"/>
      <c r="BX1315" s="85"/>
      <c r="BY1315" s="85"/>
      <c r="BZ1315" s="85"/>
      <c r="CA1315" s="85"/>
      <c r="CB1315" s="85"/>
      <c r="CC1315" s="85"/>
      <c r="CD1315" s="85"/>
      <c r="CE1315" s="85"/>
      <c r="CF1315" s="85"/>
      <c r="CG1315" s="85"/>
      <c r="CH1315" s="85"/>
      <c r="CI1315" s="85"/>
      <c r="CJ1315" s="85"/>
      <c r="CK1315" s="85"/>
      <c r="CL1315" s="85"/>
      <c r="CM1315" s="85"/>
      <c r="CN1315" s="85"/>
      <c r="CO1315" s="85"/>
      <c r="CP1315" s="85"/>
      <c r="CQ1315" s="85"/>
      <c r="CR1315" s="85"/>
    </row>
    <row r="1316" spans="59:96">
      <c r="BG1316" s="85"/>
      <c r="BH1316" s="85"/>
      <c r="BI1316" s="85"/>
      <c r="BJ1316" s="85"/>
      <c r="BK1316" s="85"/>
      <c r="BL1316" s="85"/>
      <c r="BM1316" s="85"/>
      <c r="BN1316" s="85"/>
      <c r="BO1316" s="85"/>
      <c r="BP1316" s="85"/>
      <c r="BQ1316" s="85"/>
      <c r="BR1316" s="85"/>
      <c r="BS1316" s="85"/>
      <c r="BT1316" s="85"/>
      <c r="BU1316" s="85"/>
      <c r="BV1316" s="85"/>
      <c r="BW1316" s="85"/>
      <c r="BX1316" s="85"/>
      <c r="BY1316" s="85"/>
      <c r="BZ1316" s="85"/>
      <c r="CA1316" s="85"/>
      <c r="CB1316" s="85"/>
      <c r="CC1316" s="85"/>
      <c r="CD1316" s="85"/>
      <c r="CE1316" s="85"/>
      <c r="CF1316" s="85"/>
      <c r="CG1316" s="85"/>
      <c r="CH1316" s="85"/>
      <c r="CI1316" s="85"/>
      <c r="CJ1316" s="85"/>
      <c r="CK1316" s="85"/>
      <c r="CL1316" s="85"/>
      <c r="CM1316" s="85"/>
      <c r="CN1316" s="85"/>
      <c r="CO1316" s="85"/>
      <c r="CP1316" s="85"/>
      <c r="CQ1316" s="85"/>
      <c r="CR1316" s="85"/>
    </row>
    <row r="1317" spans="59:96">
      <c r="BG1317" s="85"/>
      <c r="BH1317" s="85"/>
      <c r="BI1317" s="85"/>
      <c r="BJ1317" s="85"/>
      <c r="BK1317" s="85"/>
      <c r="BL1317" s="85"/>
      <c r="BM1317" s="85"/>
      <c r="BN1317" s="85"/>
      <c r="BO1317" s="85"/>
      <c r="BP1317" s="85"/>
      <c r="BQ1317" s="85"/>
      <c r="BR1317" s="85"/>
      <c r="BS1317" s="85"/>
      <c r="BT1317" s="85"/>
      <c r="BU1317" s="85"/>
      <c r="BV1317" s="85"/>
      <c r="BW1317" s="85"/>
      <c r="BX1317" s="85"/>
      <c r="BY1317" s="85"/>
      <c r="BZ1317" s="85"/>
      <c r="CA1317" s="85"/>
      <c r="CB1317" s="85"/>
      <c r="CC1317" s="85"/>
      <c r="CD1317" s="85"/>
      <c r="CE1317" s="85"/>
      <c r="CF1317" s="85"/>
      <c r="CG1317" s="85"/>
      <c r="CH1317" s="85"/>
      <c r="CI1317" s="85"/>
      <c r="CJ1317" s="85"/>
      <c r="CK1317" s="85"/>
      <c r="CL1317" s="85"/>
      <c r="CM1317" s="85"/>
      <c r="CN1317" s="85"/>
      <c r="CO1317" s="85"/>
      <c r="CP1317" s="85"/>
      <c r="CQ1317" s="85"/>
      <c r="CR1317" s="85"/>
    </row>
    <row r="1318" spans="59:96">
      <c r="BG1318" s="85"/>
      <c r="BH1318" s="85"/>
      <c r="BI1318" s="85"/>
      <c r="BJ1318" s="85"/>
      <c r="BK1318" s="85"/>
      <c r="BL1318" s="85"/>
      <c r="BM1318" s="85"/>
      <c r="BN1318" s="85"/>
      <c r="BO1318" s="85"/>
      <c r="BP1318" s="85"/>
      <c r="BQ1318" s="85"/>
      <c r="BR1318" s="85"/>
      <c r="BS1318" s="85"/>
      <c r="BT1318" s="85"/>
      <c r="BU1318" s="85"/>
      <c r="BV1318" s="85"/>
      <c r="BW1318" s="85"/>
      <c r="BX1318" s="85"/>
      <c r="BY1318" s="85"/>
      <c r="BZ1318" s="85"/>
      <c r="CA1318" s="85"/>
      <c r="CB1318" s="85"/>
      <c r="CC1318" s="85"/>
      <c r="CD1318" s="85"/>
      <c r="CE1318" s="85"/>
      <c r="CF1318" s="85"/>
      <c r="CG1318" s="85"/>
      <c r="CH1318" s="85"/>
      <c r="CI1318" s="85"/>
      <c r="CJ1318" s="85"/>
      <c r="CK1318" s="85"/>
      <c r="CL1318" s="85"/>
      <c r="CM1318" s="85"/>
      <c r="CN1318" s="85"/>
      <c r="CO1318" s="85"/>
      <c r="CP1318" s="85"/>
      <c r="CQ1318" s="85"/>
      <c r="CR1318" s="85"/>
    </row>
    <row r="1319" spans="59:96">
      <c r="BG1319" s="85"/>
      <c r="BH1319" s="85"/>
      <c r="BI1319" s="85"/>
      <c r="BJ1319" s="85"/>
      <c r="BK1319" s="85"/>
      <c r="BL1319" s="85"/>
      <c r="BM1319" s="85"/>
      <c r="BN1319" s="85"/>
      <c r="BO1319" s="85"/>
      <c r="BP1319" s="85"/>
      <c r="BQ1319" s="85"/>
      <c r="BR1319" s="85"/>
      <c r="BS1319" s="85"/>
      <c r="BT1319" s="85"/>
      <c r="BU1319" s="85"/>
      <c r="BV1319" s="85"/>
      <c r="BW1319" s="85"/>
      <c r="BX1319" s="85"/>
      <c r="BY1319" s="85"/>
      <c r="BZ1319" s="85"/>
      <c r="CA1319" s="85"/>
      <c r="CB1319" s="85"/>
      <c r="CC1319" s="85"/>
      <c r="CD1319" s="85"/>
      <c r="CE1319" s="85"/>
      <c r="CF1319" s="85"/>
      <c r="CG1319" s="85"/>
      <c r="CH1319" s="85"/>
      <c r="CI1319" s="85"/>
      <c r="CJ1319" s="85"/>
      <c r="CK1319" s="85"/>
      <c r="CL1319" s="85"/>
      <c r="CM1319" s="85"/>
      <c r="CN1319" s="85"/>
      <c r="CO1319" s="85"/>
      <c r="CP1319" s="85"/>
      <c r="CQ1319" s="85"/>
      <c r="CR1319" s="85"/>
    </row>
    <row r="1320" spans="59:96">
      <c r="BG1320" s="85"/>
      <c r="BH1320" s="85"/>
      <c r="BI1320" s="85"/>
      <c r="BJ1320" s="85"/>
      <c r="BK1320" s="85"/>
      <c r="BL1320" s="85"/>
      <c r="BM1320" s="85"/>
      <c r="BN1320" s="85"/>
      <c r="BO1320" s="85"/>
      <c r="BP1320" s="85"/>
      <c r="BQ1320" s="85"/>
      <c r="BR1320" s="85"/>
      <c r="BS1320" s="85"/>
      <c r="BT1320" s="85"/>
      <c r="BU1320" s="85"/>
      <c r="BV1320" s="85"/>
      <c r="BW1320" s="85"/>
      <c r="BX1320" s="85"/>
      <c r="BY1320" s="85"/>
      <c r="BZ1320" s="85"/>
      <c r="CA1320" s="85"/>
      <c r="CB1320" s="85"/>
      <c r="CC1320" s="85"/>
      <c r="CD1320" s="85"/>
      <c r="CE1320" s="85"/>
      <c r="CF1320" s="85"/>
      <c r="CG1320" s="85"/>
      <c r="CH1320" s="85"/>
      <c r="CI1320" s="85"/>
      <c r="CJ1320" s="85"/>
      <c r="CK1320" s="85"/>
      <c r="CL1320" s="85"/>
      <c r="CM1320" s="85"/>
      <c r="CN1320" s="85"/>
      <c r="CO1320" s="85"/>
      <c r="CP1320" s="85"/>
      <c r="CQ1320" s="85"/>
      <c r="CR1320" s="85"/>
    </row>
    <row r="1321" spans="59:96">
      <c r="BG1321" s="85"/>
      <c r="BH1321" s="85"/>
      <c r="BI1321" s="85"/>
      <c r="BJ1321" s="85"/>
      <c r="BK1321" s="85"/>
      <c r="BL1321" s="85"/>
      <c r="BM1321" s="85"/>
      <c r="BN1321" s="85"/>
      <c r="BO1321" s="85"/>
      <c r="BP1321" s="85"/>
      <c r="BQ1321" s="85"/>
      <c r="BR1321" s="85"/>
      <c r="BS1321" s="85"/>
      <c r="BT1321" s="85"/>
      <c r="BU1321" s="85"/>
      <c r="BV1321" s="85"/>
      <c r="BW1321" s="85"/>
      <c r="BX1321" s="85"/>
      <c r="BY1321" s="85"/>
      <c r="BZ1321" s="85"/>
      <c r="CA1321" s="85"/>
      <c r="CB1321" s="85"/>
      <c r="CC1321" s="85"/>
      <c r="CD1321" s="85"/>
      <c r="CE1321" s="85"/>
      <c r="CF1321" s="85"/>
      <c r="CG1321" s="85"/>
      <c r="CH1321" s="85"/>
      <c r="CI1321" s="85"/>
      <c r="CJ1321" s="85"/>
      <c r="CK1321" s="85"/>
      <c r="CL1321" s="85"/>
      <c r="CM1321" s="85"/>
      <c r="CN1321" s="85"/>
      <c r="CO1321" s="85"/>
      <c r="CP1321" s="85"/>
      <c r="CQ1321" s="85"/>
      <c r="CR1321" s="85"/>
    </row>
    <row r="1322" spans="59:96">
      <c r="BG1322" s="85"/>
      <c r="BH1322" s="85"/>
      <c r="BI1322" s="85"/>
      <c r="BJ1322" s="85"/>
      <c r="BK1322" s="85"/>
      <c r="BL1322" s="85"/>
      <c r="BM1322" s="85"/>
      <c r="BN1322" s="85"/>
      <c r="BO1322" s="85"/>
      <c r="BP1322" s="85"/>
      <c r="BQ1322" s="85"/>
      <c r="BR1322" s="85"/>
      <c r="BS1322" s="85"/>
      <c r="BT1322" s="85"/>
      <c r="BU1322" s="85"/>
      <c r="BV1322" s="85"/>
      <c r="BW1322" s="85"/>
      <c r="BX1322" s="85"/>
      <c r="BY1322" s="85"/>
      <c r="BZ1322" s="85"/>
      <c r="CA1322" s="85"/>
      <c r="CB1322" s="85"/>
      <c r="CC1322" s="85"/>
      <c r="CD1322" s="85"/>
      <c r="CE1322" s="85"/>
      <c r="CF1322" s="85"/>
      <c r="CG1322" s="85"/>
      <c r="CH1322" s="85"/>
      <c r="CI1322" s="85"/>
      <c r="CJ1322" s="85"/>
      <c r="CK1322" s="85"/>
      <c r="CL1322" s="85"/>
      <c r="CM1322" s="85"/>
      <c r="CN1322" s="85"/>
      <c r="CO1322" s="85"/>
      <c r="CP1322" s="85"/>
      <c r="CQ1322" s="85"/>
      <c r="CR1322" s="85"/>
    </row>
    <row r="1323" spans="59:96">
      <c r="BG1323" s="85"/>
      <c r="BH1323" s="85"/>
      <c r="BI1323" s="85"/>
      <c r="BJ1323" s="85"/>
      <c r="BK1323" s="85"/>
      <c r="BL1323" s="85"/>
      <c r="BM1323" s="85"/>
      <c r="BN1323" s="85"/>
      <c r="BO1323" s="85"/>
      <c r="BP1323" s="85"/>
      <c r="BQ1323" s="85"/>
      <c r="BR1323" s="85"/>
      <c r="BS1323" s="85"/>
      <c r="BT1323" s="85"/>
      <c r="BU1323" s="85"/>
      <c r="BV1323" s="85"/>
      <c r="BW1323" s="85"/>
      <c r="BX1323" s="85"/>
      <c r="BY1323" s="85"/>
      <c r="BZ1323" s="85"/>
      <c r="CA1323" s="85"/>
      <c r="CB1323" s="85"/>
      <c r="CC1323" s="85"/>
      <c r="CD1323" s="85"/>
      <c r="CE1323" s="85"/>
      <c r="CF1323" s="85"/>
      <c r="CG1323" s="85"/>
      <c r="CH1323" s="85"/>
      <c r="CI1323" s="85"/>
      <c r="CJ1323" s="85"/>
      <c r="CK1323" s="85"/>
      <c r="CL1323" s="85"/>
      <c r="CM1323" s="85"/>
      <c r="CN1323" s="85"/>
      <c r="CO1323" s="85"/>
      <c r="CP1323" s="85"/>
      <c r="CQ1323" s="85"/>
      <c r="CR1323" s="85"/>
    </row>
    <row r="1324" spans="59:96">
      <c r="BG1324" s="85"/>
      <c r="BH1324" s="85"/>
      <c r="BI1324" s="85"/>
      <c r="BJ1324" s="85"/>
      <c r="BK1324" s="85"/>
      <c r="BL1324" s="85"/>
      <c r="BM1324" s="85"/>
      <c r="BN1324" s="85"/>
      <c r="BO1324" s="85"/>
      <c r="BP1324" s="85"/>
      <c r="BQ1324" s="85"/>
      <c r="BR1324" s="85"/>
      <c r="BS1324" s="85"/>
      <c r="BT1324" s="85"/>
      <c r="BU1324" s="85"/>
      <c r="BV1324" s="85"/>
      <c r="BW1324" s="85"/>
      <c r="BX1324" s="85"/>
      <c r="BY1324" s="85"/>
      <c r="BZ1324" s="85"/>
      <c r="CA1324" s="85"/>
      <c r="CB1324" s="85"/>
      <c r="CC1324" s="85"/>
      <c r="CD1324" s="85"/>
      <c r="CE1324" s="85"/>
      <c r="CF1324" s="85"/>
      <c r="CG1324" s="85"/>
      <c r="CH1324" s="85"/>
      <c r="CI1324" s="85"/>
      <c r="CJ1324" s="85"/>
      <c r="CK1324" s="85"/>
      <c r="CL1324" s="85"/>
      <c r="CM1324" s="85"/>
      <c r="CN1324" s="85"/>
      <c r="CO1324" s="85"/>
      <c r="CP1324" s="85"/>
      <c r="CQ1324" s="85"/>
      <c r="CR1324" s="85"/>
    </row>
    <row r="1325" spans="59:96">
      <c r="BG1325" s="85"/>
      <c r="BH1325" s="85"/>
      <c r="BI1325" s="85"/>
      <c r="BJ1325" s="85"/>
      <c r="BK1325" s="85"/>
      <c r="BL1325" s="85"/>
      <c r="BM1325" s="85"/>
      <c r="BN1325" s="85"/>
      <c r="BO1325" s="85"/>
      <c r="BP1325" s="85"/>
      <c r="BQ1325" s="85"/>
      <c r="BR1325" s="85"/>
      <c r="BS1325" s="85"/>
      <c r="BT1325" s="85"/>
      <c r="BU1325" s="85"/>
      <c r="BV1325" s="85"/>
      <c r="BW1325" s="85"/>
      <c r="BX1325" s="85"/>
      <c r="BY1325" s="85"/>
      <c r="BZ1325" s="85"/>
      <c r="CA1325" s="85"/>
      <c r="CB1325" s="85"/>
      <c r="CC1325" s="85"/>
      <c r="CD1325" s="85"/>
      <c r="CE1325" s="85"/>
      <c r="CF1325" s="85"/>
      <c r="CG1325" s="85"/>
      <c r="CH1325" s="85"/>
      <c r="CI1325" s="85"/>
      <c r="CJ1325" s="85"/>
      <c r="CK1325" s="85"/>
      <c r="CL1325" s="85"/>
      <c r="CM1325" s="85"/>
      <c r="CN1325" s="85"/>
      <c r="CO1325" s="85"/>
      <c r="CP1325" s="85"/>
      <c r="CQ1325" s="85"/>
      <c r="CR1325" s="85"/>
    </row>
    <row r="1326" spans="59:96">
      <c r="BG1326" s="85"/>
      <c r="BH1326" s="85"/>
      <c r="BI1326" s="85"/>
      <c r="BJ1326" s="85"/>
      <c r="BK1326" s="85"/>
      <c r="BL1326" s="85"/>
      <c r="BM1326" s="85"/>
      <c r="BN1326" s="85"/>
      <c r="BO1326" s="85"/>
      <c r="BP1326" s="85"/>
      <c r="BQ1326" s="85"/>
      <c r="BR1326" s="85"/>
      <c r="BS1326" s="85"/>
      <c r="BT1326" s="85"/>
      <c r="BU1326" s="85"/>
      <c r="BV1326" s="85"/>
      <c r="BW1326" s="85"/>
      <c r="BX1326" s="85"/>
      <c r="BY1326" s="85"/>
      <c r="BZ1326" s="85"/>
      <c r="CA1326" s="85"/>
      <c r="CB1326" s="85"/>
      <c r="CC1326" s="85"/>
      <c r="CD1326" s="85"/>
      <c r="CE1326" s="85"/>
      <c r="CF1326" s="85"/>
      <c r="CG1326" s="85"/>
      <c r="CH1326" s="85"/>
      <c r="CI1326" s="85"/>
      <c r="CJ1326" s="85"/>
      <c r="CK1326" s="85"/>
      <c r="CL1326" s="85"/>
      <c r="CM1326" s="85"/>
      <c r="CN1326" s="85"/>
      <c r="CO1326" s="85"/>
      <c r="CP1326" s="85"/>
      <c r="CQ1326" s="85"/>
      <c r="CR1326" s="85"/>
    </row>
    <row r="1327" spans="59:96">
      <c r="BG1327" s="85"/>
      <c r="BH1327" s="85"/>
      <c r="BI1327" s="85"/>
      <c r="BJ1327" s="85"/>
      <c r="BK1327" s="85"/>
      <c r="BL1327" s="85"/>
      <c r="BM1327" s="85"/>
      <c r="BN1327" s="85"/>
      <c r="BO1327" s="85"/>
      <c r="BP1327" s="85"/>
      <c r="BQ1327" s="85"/>
      <c r="BR1327" s="85"/>
      <c r="BS1327" s="85"/>
      <c r="BT1327" s="85"/>
      <c r="BU1327" s="85"/>
      <c r="BV1327" s="85"/>
      <c r="BW1327" s="85"/>
      <c r="BX1327" s="85"/>
      <c r="BY1327" s="85"/>
      <c r="BZ1327" s="85"/>
      <c r="CA1327" s="85"/>
      <c r="CB1327" s="85"/>
      <c r="CC1327" s="85"/>
      <c r="CD1327" s="85"/>
      <c r="CE1327" s="85"/>
      <c r="CF1327" s="85"/>
      <c r="CG1327" s="85"/>
      <c r="CH1327" s="85"/>
      <c r="CI1327" s="85"/>
      <c r="CJ1327" s="85"/>
      <c r="CK1327" s="85"/>
      <c r="CL1327" s="85"/>
      <c r="CM1327" s="85"/>
      <c r="CN1327" s="85"/>
      <c r="CO1327" s="85"/>
      <c r="CP1327" s="85"/>
      <c r="CQ1327" s="85"/>
      <c r="CR1327" s="85"/>
    </row>
    <row r="1328" spans="59:96">
      <c r="BG1328" s="85"/>
      <c r="BH1328" s="85"/>
      <c r="BI1328" s="85"/>
      <c r="BJ1328" s="85"/>
      <c r="BK1328" s="85"/>
      <c r="BL1328" s="85"/>
      <c r="BM1328" s="85"/>
      <c r="BN1328" s="85"/>
      <c r="BO1328" s="85"/>
      <c r="BP1328" s="85"/>
      <c r="BQ1328" s="85"/>
      <c r="BR1328" s="85"/>
      <c r="BS1328" s="85"/>
      <c r="BT1328" s="85"/>
      <c r="BU1328" s="85"/>
      <c r="BV1328" s="85"/>
      <c r="BW1328" s="85"/>
      <c r="BX1328" s="85"/>
      <c r="BY1328" s="85"/>
      <c r="BZ1328" s="85"/>
      <c r="CA1328" s="85"/>
      <c r="CB1328" s="85"/>
      <c r="CC1328" s="85"/>
      <c r="CD1328" s="85"/>
      <c r="CE1328" s="85"/>
      <c r="CF1328" s="85"/>
      <c r="CG1328" s="85"/>
      <c r="CH1328" s="85"/>
      <c r="CI1328" s="85"/>
      <c r="CJ1328" s="85"/>
      <c r="CK1328" s="85"/>
      <c r="CL1328" s="85"/>
      <c r="CM1328" s="85"/>
      <c r="CN1328" s="85"/>
      <c r="CO1328" s="85"/>
      <c r="CP1328" s="85"/>
      <c r="CQ1328" s="85"/>
      <c r="CR1328" s="85"/>
    </row>
    <row r="1329" spans="59:96">
      <c r="BG1329" s="85"/>
      <c r="BH1329" s="85"/>
      <c r="BI1329" s="85"/>
      <c r="BJ1329" s="85"/>
      <c r="BK1329" s="85"/>
      <c r="BL1329" s="85"/>
      <c r="BM1329" s="85"/>
      <c r="BN1329" s="85"/>
      <c r="BO1329" s="85"/>
      <c r="BP1329" s="85"/>
      <c r="BQ1329" s="85"/>
      <c r="BR1329" s="85"/>
      <c r="BS1329" s="85"/>
      <c r="BT1329" s="85"/>
      <c r="BU1329" s="85"/>
      <c r="BV1329" s="85"/>
      <c r="BW1329" s="85"/>
      <c r="BX1329" s="85"/>
      <c r="BY1329" s="85"/>
      <c r="BZ1329" s="85"/>
      <c r="CA1329" s="85"/>
      <c r="CB1329" s="85"/>
      <c r="CC1329" s="85"/>
      <c r="CD1329" s="85"/>
      <c r="CE1329" s="85"/>
      <c r="CF1329" s="85"/>
      <c r="CG1329" s="85"/>
      <c r="CH1329" s="85"/>
      <c r="CI1329" s="85"/>
      <c r="CJ1329" s="85"/>
      <c r="CK1329" s="85"/>
      <c r="CL1329" s="85"/>
      <c r="CM1329" s="85"/>
      <c r="CN1329" s="85"/>
      <c r="CO1329" s="85"/>
      <c r="CP1329" s="85"/>
      <c r="CQ1329" s="85"/>
      <c r="CR1329" s="85"/>
    </row>
    <row r="1330" spans="59:96">
      <c r="BG1330" s="85"/>
      <c r="BH1330" s="85"/>
      <c r="BI1330" s="85"/>
      <c r="BJ1330" s="85"/>
      <c r="BK1330" s="85"/>
      <c r="BL1330" s="85"/>
      <c r="BM1330" s="85"/>
      <c r="BN1330" s="85"/>
      <c r="BO1330" s="85"/>
      <c r="BP1330" s="85"/>
      <c r="BQ1330" s="85"/>
      <c r="BR1330" s="85"/>
      <c r="BS1330" s="85"/>
      <c r="BT1330" s="85"/>
      <c r="BU1330" s="85"/>
      <c r="BV1330" s="85"/>
      <c r="BW1330" s="85"/>
      <c r="BX1330" s="85"/>
      <c r="BY1330" s="85"/>
      <c r="BZ1330" s="85"/>
      <c r="CA1330" s="85"/>
      <c r="CB1330" s="85"/>
      <c r="CC1330" s="85"/>
      <c r="CD1330" s="85"/>
      <c r="CE1330" s="85"/>
      <c r="CF1330" s="85"/>
      <c r="CG1330" s="85"/>
      <c r="CH1330" s="85"/>
      <c r="CI1330" s="85"/>
      <c r="CJ1330" s="85"/>
      <c r="CK1330" s="85"/>
      <c r="CL1330" s="85"/>
      <c r="CM1330" s="85"/>
      <c r="CN1330" s="85"/>
      <c r="CO1330" s="85"/>
      <c r="CP1330" s="85"/>
      <c r="CQ1330" s="85"/>
      <c r="CR1330" s="85"/>
    </row>
    <row r="1331" spans="59:96">
      <c r="BG1331" s="85"/>
      <c r="BH1331" s="85"/>
      <c r="BI1331" s="85"/>
      <c r="BJ1331" s="85"/>
      <c r="BK1331" s="85"/>
      <c r="BL1331" s="85"/>
      <c r="BM1331" s="85"/>
      <c r="BN1331" s="85"/>
      <c r="BO1331" s="85"/>
      <c r="BP1331" s="85"/>
      <c r="BQ1331" s="85"/>
      <c r="BR1331" s="85"/>
      <c r="BS1331" s="85"/>
      <c r="BT1331" s="85"/>
      <c r="BU1331" s="85"/>
      <c r="BV1331" s="85"/>
      <c r="BW1331" s="85"/>
      <c r="BX1331" s="85"/>
      <c r="BY1331" s="85"/>
      <c r="BZ1331" s="85"/>
      <c r="CA1331" s="85"/>
      <c r="CB1331" s="85"/>
      <c r="CC1331" s="85"/>
      <c r="CD1331" s="85"/>
      <c r="CE1331" s="85"/>
      <c r="CF1331" s="85"/>
      <c r="CG1331" s="85"/>
      <c r="CH1331" s="85"/>
      <c r="CI1331" s="85"/>
      <c r="CJ1331" s="85"/>
      <c r="CK1331" s="85"/>
      <c r="CL1331" s="85"/>
      <c r="CM1331" s="85"/>
      <c r="CN1331" s="85"/>
      <c r="CO1331" s="85"/>
      <c r="CP1331" s="85"/>
      <c r="CQ1331" s="85"/>
      <c r="CR1331" s="85"/>
    </row>
    <row r="1332" spans="59:96">
      <c r="BG1332" s="85"/>
      <c r="BH1332" s="85"/>
      <c r="BI1332" s="85"/>
      <c r="BJ1332" s="85"/>
      <c r="BK1332" s="85"/>
      <c r="BL1332" s="85"/>
      <c r="BM1332" s="85"/>
      <c r="BN1332" s="85"/>
      <c r="BO1332" s="85"/>
      <c r="BP1332" s="85"/>
      <c r="BQ1332" s="85"/>
      <c r="BR1332" s="85"/>
      <c r="BS1332" s="85"/>
      <c r="BT1332" s="85"/>
      <c r="BU1332" s="85"/>
      <c r="BV1332" s="85"/>
      <c r="BW1332" s="85"/>
      <c r="BX1332" s="85"/>
      <c r="BY1332" s="85"/>
      <c r="BZ1332" s="85"/>
      <c r="CA1332" s="85"/>
      <c r="CB1332" s="85"/>
      <c r="CC1332" s="85"/>
      <c r="CD1332" s="85"/>
      <c r="CE1332" s="85"/>
      <c r="CF1332" s="85"/>
      <c r="CG1332" s="85"/>
      <c r="CH1332" s="85"/>
      <c r="CI1332" s="85"/>
      <c r="CJ1332" s="85"/>
      <c r="CK1332" s="85"/>
      <c r="CL1332" s="85"/>
      <c r="CM1332" s="85"/>
      <c r="CN1332" s="85"/>
      <c r="CO1332" s="85"/>
      <c r="CP1332" s="85"/>
      <c r="CQ1332" s="85"/>
      <c r="CR1332" s="85"/>
    </row>
    <row r="1333" spans="59:96">
      <c r="BG1333" s="85"/>
      <c r="BH1333" s="85"/>
      <c r="BI1333" s="85"/>
      <c r="BJ1333" s="85"/>
      <c r="BK1333" s="85"/>
      <c r="BL1333" s="85"/>
      <c r="BM1333" s="85"/>
      <c r="BN1333" s="85"/>
      <c r="BO1333" s="85"/>
      <c r="BP1333" s="85"/>
      <c r="BQ1333" s="85"/>
      <c r="BR1333" s="85"/>
      <c r="BS1333" s="85"/>
      <c r="BT1333" s="85"/>
      <c r="BU1333" s="85"/>
      <c r="BV1333" s="85"/>
      <c r="BW1333" s="85"/>
      <c r="BX1333" s="85"/>
      <c r="BY1333" s="85"/>
      <c r="BZ1333" s="85"/>
      <c r="CA1333" s="85"/>
      <c r="CB1333" s="85"/>
      <c r="CC1333" s="85"/>
      <c r="CD1333" s="85"/>
      <c r="CE1333" s="85"/>
      <c r="CF1333" s="85"/>
      <c r="CG1333" s="85"/>
      <c r="CH1333" s="85"/>
      <c r="CI1333" s="85"/>
      <c r="CJ1333" s="85"/>
      <c r="CK1333" s="85"/>
      <c r="CL1333" s="85"/>
      <c r="CM1333" s="85"/>
      <c r="CN1333" s="85"/>
      <c r="CO1333" s="85"/>
      <c r="CP1333" s="85"/>
      <c r="CQ1333" s="85"/>
      <c r="CR1333" s="85"/>
    </row>
    <row r="1334" spans="59:96">
      <c r="BG1334" s="85"/>
      <c r="BH1334" s="85"/>
      <c r="BI1334" s="85"/>
      <c r="BJ1334" s="85"/>
      <c r="BK1334" s="85"/>
      <c r="BL1334" s="85"/>
      <c r="BM1334" s="85"/>
      <c r="BN1334" s="85"/>
      <c r="BO1334" s="85"/>
      <c r="BP1334" s="85"/>
      <c r="BQ1334" s="85"/>
      <c r="BR1334" s="85"/>
      <c r="BS1334" s="85"/>
      <c r="BT1334" s="85"/>
      <c r="BU1334" s="85"/>
      <c r="BV1334" s="85"/>
      <c r="BW1334" s="85"/>
      <c r="BX1334" s="85"/>
      <c r="BY1334" s="85"/>
      <c r="BZ1334" s="85"/>
      <c r="CA1334" s="85"/>
      <c r="CB1334" s="85"/>
      <c r="CC1334" s="85"/>
      <c r="CD1334" s="85"/>
      <c r="CE1334" s="85"/>
      <c r="CF1334" s="85"/>
      <c r="CG1334" s="85"/>
      <c r="CH1334" s="85"/>
      <c r="CI1334" s="85"/>
      <c r="CJ1334" s="85"/>
      <c r="CK1334" s="85"/>
      <c r="CL1334" s="85"/>
      <c r="CM1334" s="85"/>
      <c r="CN1334" s="85"/>
      <c r="CO1334" s="85"/>
      <c r="CP1334" s="85"/>
      <c r="CQ1334" s="85"/>
      <c r="CR1334" s="85"/>
    </row>
    <row r="1335" spans="59:96">
      <c r="BG1335" s="85"/>
      <c r="BH1335" s="85"/>
      <c r="BI1335" s="85"/>
      <c r="BJ1335" s="85"/>
      <c r="BK1335" s="85"/>
      <c r="BL1335" s="85"/>
      <c r="BM1335" s="85"/>
      <c r="BN1335" s="85"/>
      <c r="BO1335" s="85"/>
      <c r="BP1335" s="85"/>
      <c r="BQ1335" s="85"/>
      <c r="BR1335" s="85"/>
      <c r="BS1335" s="85"/>
      <c r="BT1335" s="85"/>
      <c r="BU1335" s="85"/>
      <c r="BV1335" s="85"/>
      <c r="BW1335" s="85"/>
      <c r="BX1335" s="85"/>
      <c r="BY1335" s="85"/>
      <c r="BZ1335" s="85"/>
      <c r="CA1335" s="85"/>
      <c r="CB1335" s="85"/>
      <c r="CC1335" s="85"/>
      <c r="CD1335" s="85"/>
      <c r="CE1335" s="85"/>
      <c r="CF1335" s="85"/>
      <c r="CG1335" s="85"/>
      <c r="CH1335" s="85"/>
      <c r="CI1335" s="85"/>
      <c r="CJ1335" s="85"/>
      <c r="CK1335" s="85"/>
      <c r="CL1335" s="85"/>
      <c r="CM1335" s="85"/>
      <c r="CN1335" s="85"/>
      <c r="CO1335" s="85"/>
      <c r="CP1335" s="85"/>
      <c r="CQ1335" s="85"/>
      <c r="CR1335" s="85"/>
    </row>
    <row r="1336" spans="59:96">
      <c r="BG1336" s="85"/>
      <c r="BH1336" s="85"/>
      <c r="BI1336" s="85"/>
      <c r="BJ1336" s="85"/>
      <c r="BK1336" s="85"/>
      <c r="BL1336" s="85"/>
      <c r="BM1336" s="85"/>
      <c r="BN1336" s="85"/>
      <c r="BO1336" s="85"/>
      <c r="BP1336" s="85"/>
      <c r="BQ1336" s="85"/>
      <c r="BR1336" s="85"/>
      <c r="BS1336" s="85"/>
      <c r="BT1336" s="85"/>
      <c r="BU1336" s="85"/>
      <c r="BV1336" s="85"/>
      <c r="BW1336" s="85"/>
      <c r="BX1336" s="85"/>
      <c r="BY1336" s="85"/>
      <c r="BZ1336" s="85"/>
      <c r="CA1336" s="85"/>
      <c r="CB1336" s="85"/>
      <c r="CC1336" s="85"/>
      <c r="CD1336" s="85"/>
      <c r="CE1336" s="85"/>
      <c r="CF1336" s="85"/>
      <c r="CG1336" s="85"/>
      <c r="CH1336" s="85"/>
      <c r="CI1336" s="85"/>
      <c r="CJ1336" s="85"/>
      <c r="CK1336" s="85"/>
      <c r="CL1336" s="85"/>
      <c r="CM1336" s="85"/>
      <c r="CN1336" s="85"/>
      <c r="CO1336" s="85"/>
      <c r="CP1336" s="85"/>
      <c r="CQ1336" s="85"/>
      <c r="CR1336" s="85"/>
    </row>
    <row r="1337" spans="59:96">
      <c r="BG1337" s="85"/>
      <c r="BH1337" s="85"/>
      <c r="BI1337" s="85"/>
      <c r="BJ1337" s="85"/>
      <c r="BK1337" s="85"/>
      <c r="BL1337" s="85"/>
      <c r="BM1337" s="85"/>
      <c r="BN1337" s="85"/>
      <c r="BO1337" s="85"/>
      <c r="BP1337" s="85"/>
      <c r="BQ1337" s="85"/>
      <c r="BR1337" s="85"/>
      <c r="BS1337" s="85"/>
      <c r="BT1337" s="85"/>
      <c r="BU1337" s="85"/>
      <c r="BV1337" s="85"/>
      <c r="BW1337" s="85"/>
      <c r="BX1337" s="85"/>
      <c r="BY1337" s="85"/>
      <c r="BZ1337" s="85"/>
      <c r="CA1337" s="85"/>
      <c r="CB1337" s="85"/>
      <c r="CC1337" s="85"/>
      <c r="CD1337" s="85"/>
      <c r="CE1337" s="85"/>
      <c r="CF1337" s="85"/>
      <c r="CG1337" s="85"/>
      <c r="CH1337" s="85"/>
      <c r="CI1337" s="85"/>
      <c r="CJ1337" s="85"/>
      <c r="CK1337" s="85"/>
      <c r="CL1337" s="85"/>
      <c r="CM1337" s="85"/>
      <c r="CN1337" s="85"/>
      <c r="CO1337" s="85"/>
      <c r="CP1337" s="85"/>
      <c r="CQ1337" s="85"/>
      <c r="CR1337" s="85"/>
    </row>
    <row r="1338" spans="59:96">
      <c r="BG1338" s="85"/>
      <c r="BH1338" s="85"/>
      <c r="BI1338" s="85"/>
      <c r="BJ1338" s="85"/>
      <c r="BK1338" s="85"/>
      <c r="BL1338" s="85"/>
      <c r="BM1338" s="85"/>
      <c r="BN1338" s="85"/>
      <c r="BO1338" s="85"/>
      <c r="BP1338" s="85"/>
      <c r="BQ1338" s="85"/>
      <c r="BR1338" s="85"/>
      <c r="BS1338" s="85"/>
      <c r="BT1338" s="85"/>
      <c r="BU1338" s="85"/>
      <c r="BV1338" s="85"/>
      <c r="BW1338" s="85"/>
      <c r="BX1338" s="85"/>
      <c r="BY1338" s="85"/>
      <c r="BZ1338" s="85"/>
      <c r="CA1338" s="85"/>
      <c r="CB1338" s="85"/>
      <c r="CC1338" s="85"/>
      <c r="CD1338" s="85"/>
      <c r="CE1338" s="85"/>
      <c r="CF1338" s="85"/>
      <c r="CG1338" s="85"/>
      <c r="CH1338" s="85"/>
      <c r="CI1338" s="85"/>
      <c r="CJ1338" s="85"/>
      <c r="CK1338" s="85"/>
      <c r="CL1338" s="85"/>
      <c r="CM1338" s="85"/>
      <c r="CN1338" s="85"/>
      <c r="CO1338" s="85"/>
      <c r="CP1338" s="85"/>
      <c r="CQ1338" s="85"/>
      <c r="CR1338" s="85"/>
    </row>
    <row r="1339" spans="59:96">
      <c r="BG1339" s="85"/>
      <c r="BH1339" s="85"/>
      <c r="BI1339" s="85"/>
      <c r="BJ1339" s="85"/>
      <c r="BK1339" s="85"/>
      <c r="BL1339" s="85"/>
      <c r="BM1339" s="85"/>
      <c r="BN1339" s="85"/>
      <c r="BO1339" s="85"/>
      <c r="BP1339" s="85"/>
      <c r="BQ1339" s="85"/>
      <c r="BR1339" s="85"/>
      <c r="BS1339" s="85"/>
      <c r="BT1339" s="85"/>
      <c r="BU1339" s="85"/>
      <c r="BV1339" s="85"/>
      <c r="BW1339" s="85"/>
      <c r="BX1339" s="85"/>
      <c r="BY1339" s="85"/>
      <c r="BZ1339" s="85"/>
      <c r="CA1339" s="85"/>
      <c r="CB1339" s="85"/>
      <c r="CC1339" s="85"/>
      <c r="CD1339" s="85"/>
      <c r="CE1339" s="85"/>
      <c r="CF1339" s="85"/>
      <c r="CG1339" s="85"/>
      <c r="CH1339" s="85"/>
      <c r="CI1339" s="85"/>
      <c r="CJ1339" s="85"/>
      <c r="CK1339" s="85"/>
      <c r="CL1339" s="85"/>
      <c r="CM1339" s="85"/>
      <c r="CN1339" s="85"/>
      <c r="CO1339" s="85"/>
      <c r="CP1339" s="85"/>
      <c r="CQ1339" s="85"/>
      <c r="CR1339" s="85"/>
    </row>
    <row r="1340" spans="59:96">
      <c r="BG1340" s="85"/>
      <c r="BH1340" s="85"/>
      <c r="BI1340" s="85"/>
      <c r="BJ1340" s="85"/>
      <c r="BK1340" s="85"/>
      <c r="BL1340" s="85"/>
      <c r="BM1340" s="85"/>
      <c r="BN1340" s="85"/>
      <c r="BO1340" s="85"/>
      <c r="BP1340" s="85"/>
      <c r="BQ1340" s="85"/>
      <c r="BR1340" s="85"/>
      <c r="BS1340" s="85"/>
      <c r="BT1340" s="85"/>
      <c r="BU1340" s="85"/>
      <c r="BV1340" s="85"/>
      <c r="BW1340" s="85"/>
      <c r="BX1340" s="85"/>
      <c r="BY1340" s="85"/>
      <c r="BZ1340" s="85"/>
      <c r="CA1340" s="85"/>
      <c r="CB1340" s="85"/>
      <c r="CC1340" s="85"/>
      <c r="CD1340" s="85"/>
      <c r="CE1340" s="85"/>
      <c r="CF1340" s="85"/>
      <c r="CG1340" s="85"/>
      <c r="CH1340" s="85"/>
      <c r="CI1340" s="85"/>
      <c r="CJ1340" s="85"/>
      <c r="CK1340" s="85"/>
      <c r="CL1340" s="85"/>
      <c r="CM1340" s="85"/>
      <c r="CN1340" s="85"/>
      <c r="CO1340" s="85"/>
      <c r="CP1340" s="85"/>
      <c r="CQ1340" s="85"/>
      <c r="CR1340" s="85"/>
    </row>
    <row r="1341" spans="59:96">
      <c r="BG1341" s="85"/>
      <c r="BH1341" s="85"/>
      <c r="BI1341" s="85"/>
      <c r="BJ1341" s="85"/>
      <c r="BK1341" s="85"/>
      <c r="BL1341" s="85"/>
      <c r="BM1341" s="85"/>
      <c r="BN1341" s="85"/>
      <c r="BO1341" s="85"/>
      <c r="BP1341" s="85"/>
      <c r="BQ1341" s="85"/>
      <c r="BR1341" s="85"/>
      <c r="BS1341" s="85"/>
      <c r="BT1341" s="85"/>
      <c r="BU1341" s="85"/>
      <c r="BV1341" s="85"/>
      <c r="BW1341" s="85"/>
      <c r="BX1341" s="85"/>
      <c r="BY1341" s="85"/>
      <c r="BZ1341" s="85"/>
      <c r="CA1341" s="85"/>
      <c r="CB1341" s="85"/>
      <c r="CC1341" s="85"/>
      <c r="CD1341" s="85"/>
      <c r="CE1341" s="85"/>
      <c r="CF1341" s="85"/>
      <c r="CG1341" s="85"/>
      <c r="CH1341" s="85"/>
      <c r="CI1341" s="85"/>
      <c r="CJ1341" s="85"/>
      <c r="CK1341" s="85"/>
      <c r="CL1341" s="85"/>
      <c r="CM1341" s="85"/>
      <c r="CN1341" s="85"/>
      <c r="CO1341" s="85"/>
      <c r="CP1341" s="85"/>
      <c r="CQ1341" s="85"/>
      <c r="CR1341" s="85"/>
    </row>
    <row r="1342" spans="59:96">
      <c r="BG1342" s="85"/>
      <c r="BH1342" s="85"/>
      <c r="BI1342" s="85"/>
      <c r="BJ1342" s="85"/>
      <c r="BK1342" s="85"/>
      <c r="BL1342" s="85"/>
      <c r="BM1342" s="85"/>
      <c r="BN1342" s="85"/>
      <c r="BO1342" s="85"/>
      <c r="BP1342" s="85"/>
      <c r="BQ1342" s="85"/>
      <c r="BR1342" s="85"/>
      <c r="BS1342" s="85"/>
      <c r="BT1342" s="85"/>
      <c r="BU1342" s="85"/>
      <c r="BV1342" s="85"/>
      <c r="BW1342" s="85"/>
      <c r="BX1342" s="85"/>
      <c r="BY1342" s="85"/>
      <c r="BZ1342" s="85"/>
      <c r="CA1342" s="85"/>
      <c r="CB1342" s="85"/>
      <c r="CC1342" s="85"/>
      <c r="CD1342" s="85"/>
      <c r="CE1342" s="85"/>
      <c r="CF1342" s="85"/>
      <c r="CG1342" s="85"/>
      <c r="CH1342" s="85"/>
      <c r="CI1342" s="85"/>
      <c r="CJ1342" s="85"/>
      <c r="CK1342" s="85"/>
      <c r="CL1342" s="85"/>
      <c r="CM1342" s="85"/>
      <c r="CN1342" s="85"/>
      <c r="CO1342" s="85"/>
      <c r="CP1342" s="85"/>
      <c r="CQ1342" s="85"/>
      <c r="CR1342" s="85"/>
    </row>
    <row r="1343" spans="59:96">
      <c r="BG1343" s="85"/>
      <c r="BH1343" s="85"/>
      <c r="BI1343" s="85"/>
      <c r="BJ1343" s="85"/>
      <c r="BK1343" s="85"/>
      <c r="BL1343" s="85"/>
      <c r="BM1343" s="85"/>
      <c r="BN1343" s="85"/>
      <c r="BO1343" s="85"/>
      <c r="BP1343" s="85"/>
      <c r="BQ1343" s="85"/>
      <c r="BR1343" s="85"/>
      <c r="BS1343" s="85"/>
      <c r="BT1343" s="85"/>
      <c r="BU1343" s="85"/>
      <c r="BV1343" s="85"/>
      <c r="BW1343" s="85"/>
      <c r="BX1343" s="85"/>
      <c r="BY1343" s="85"/>
      <c r="BZ1343" s="85"/>
      <c r="CA1343" s="85"/>
      <c r="CB1343" s="85"/>
      <c r="CC1343" s="85"/>
      <c r="CD1343" s="85"/>
      <c r="CE1343" s="85"/>
      <c r="CF1343" s="85"/>
      <c r="CG1343" s="85"/>
      <c r="CH1343" s="85"/>
      <c r="CI1343" s="85"/>
      <c r="CJ1343" s="85"/>
      <c r="CK1343" s="85"/>
      <c r="CL1343" s="85"/>
      <c r="CM1343" s="85"/>
      <c r="CN1343" s="85"/>
      <c r="CO1343" s="85"/>
      <c r="CP1343" s="85"/>
      <c r="CQ1343" s="85"/>
      <c r="CR1343" s="85"/>
    </row>
    <row r="1344" spans="59:96">
      <c r="BG1344" s="85"/>
      <c r="BH1344" s="85"/>
      <c r="BI1344" s="85"/>
      <c r="BJ1344" s="85"/>
      <c r="BK1344" s="85"/>
      <c r="BL1344" s="85"/>
      <c r="BM1344" s="85"/>
      <c r="BN1344" s="85"/>
      <c r="BO1344" s="85"/>
      <c r="BP1344" s="85"/>
      <c r="BQ1344" s="85"/>
      <c r="BR1344" s="85"/>
      <c r="BS1344" s="85"/>
      <c r="BT1344" s="85"/>
      <c r="BU1344" s="85"/>
      <c r="BV1344" s="85"/>
      <c r="BW1344" s="85"/>
      <c r="BX1344" s="85"/>
      <c r="BY1344" s="85"/>
      <c r="BZ1344" s="85"/>
      <c r="CA1344" s="85"/>
      <c r="CB1344" s="85"/>
      <c r="CC1344" s="85"/>
      <c r="CD1344" s="85"/>
      <c r="CE1344" s="85"/>
      <c r="CF1344" s="85"/>
      <c r="CG1344" s="85"/>
      <c r="CH1344" s="85"/>
      <c r="CI1344" s="85"/>
      <c r="CJ1344" s="85"/>
      <c r="CK1344" s="85"/>
      <c r="CL1344" s="85"/>
      <c r="CM1344" s="85"/>
      <c r="CN1344" s="85"/>
      <c r="CO1344" s="85"/>
      <c r="CP1344" s="85"/>
      <c r="CQ1344" s="85"/>
      <c r="CR1344" s="85"/>
    </row>
    <row r="1345" spans="59:96">
      <c r="BG1345" s="85"/>
      <c r="BH1345" s="85"/>
      <c r="BI1345" s="85"/>
      <c r="BJ1345" s="85"/>
      <c r="BK1345" s="85"/>
      <c r="BL1345" s="85"/>
      <c r="BM1345" s="85"/>
      <c r="BN1345" s="85"/>
      <c r="BO1345" s="85"/>
      <c r="BP1345" s="85"/>
      <c r="BQ1345" s="85"/>
      <c r="BR1345" s="85"/>
      <c r="BS1345" s="85"/>
      <c r="BT1345" s="85"/>
      <c r="BU1345" s="85"/>
      <c r="BV1345" s="85"/>
      <c r="BW1345" s="85"/>
      <c r="BX1345" s="85"/>
      <c r="BY1345" s="85"/>
      <c r="BZ1345" s="85"/>
      <c r="CA1345" s="85"/>
      <c r="CB1345" s="85"/>
      <c r="CC1345" s="85"/>
      <c r="CD1345" s="85"/>
      <c r="CE1345" s="85"/>
      <c r="CF1345" s="85"/>
      <c r="CG1345" s="85"/>
      <c r="CH1345" s="85"/>
      <c r="CI1345" s="85"/>
      <c r="CJ1345" s="85"/>
      <c r="CK1345" s="85"/>
      <c r="CL1345" s="85"/>
      <c r="CM1345" s="85"/>
      <c r="CN1345" s="85"/>
      <c r="CO1345" s="85"/>
      <c r="CP1345" s="85"/>
      <c r="CQ1345" s="85"/>
      <c r="CR1345" s="85"/>
    </row>
    <row r="1346" spans="59:96">
      <c r="BG1346" s="85"/>
      <c r="BH1346" s="85"/>
      <c r="BI1346" s="85"/>
      <c r="BJ1346" s="85"/>
      <c r="BK1346" s="85"/>
      <c r="BL1346" s="85"/>
      <c r="BM1346" s="85"/>
      <c r="BN1346" s="85"/>
      <c r="BO1346" s="85"/>
      <c r="BP1346" s="85"/>
      <c r="BQ1346" s="85"/>
      <c r="BR1346" s="85"/>
      <c r="BS1346" s="85"/>
      <c r="BT1346" s="85"/>
      <c r="BU1346" s="85"/>
      <c r="BV1346" s="85"/>
      <c r="BW1346" s="85"/>
      <c r="BX1346" s="85"/>
      <c r="BY1346" s="85"/>
      <c r="BZ1346" s="85"/>
      <c r="CA1346" s="85"/>
      <c r="CB1346" s="85"/>
      <c r="CC1346" s="85"/>
      <c r="CD1346" s="85"/>
      <c r="CE1346" s="85"/>
      <c r="CF1346" s="85"/>
      <c r="CG1346" s="85"/>
      <c r="CH1346" s="85"/>
      <c r="CI1346" s="85"/>
      <c r="CJ1346" s="85"/>
      <c r="CK1346" s="85"/>
      <c r="CL1346" s="85"/>
      <c r="CM1346" s="85"/>
      <c r="CN1346" s="85"/>
      <c r="CO1346" s="85"/>
      <c r="CP1346" s="85"/>
      <c r="CQ1346" s="85"/>
      <c r="CR1346" s="85"/>
    </row>
    <row r="1347" spans="59:96">
      <c r="BG1347" s="85"/>
      <c r="BH1347" s="85"/>
      <c r="BI1347" s="85"/>
      <c r="BJ1347" s="85"/>
      <c r="BK1347" s="85"/>
      <c r="BL1347" s="85"/>
      <c r="BM1347" s="85"/>
      <c r="BN1347" s="85"/>
      <c r="BO1347" s="85"/>
      <c r="BP1347" s="85"/>
      <c r="BQ1347" s="85"/>
      <c r="BR1347" s="85"/>
      <c r="BS1347" s="85"/>
      <c r="BT1347" s="85"/>
      <c r="BU1347" s="85"/>
      <c r="BV1347" s="85"/>
      <c r="BW1347" s="85"/>
      <c r="BX1347" s="85"/>
      <c r="BY1347" s="85"/>
      <c r="BZ1347" s="85"/>
      <c r="CA1347" s="85"/>
      <c r="CB1347" s="85"/>
      <c r="CC1347" s="85"/>
      <c r="CD1347" s="85"/>
      <c r="CE1347" s="85"/>
      <c r="CF1347" s="85"/>
      <c r="CG1347" s="85"/>
      <c r="CH1347" s="85"/>
      <c r="CI1347" s="85"/>
      <c r="CJ1347" s="85"/>
      <c r="CK1347" s="85"/>
      <c r="CL1347" s="85"/>
      <c r="CM1347" s="85"/>
      <c r="CN1347" s="85"/>
      <c r="CO1347" s="85"/>
      <c r="CP1347" s="85"/>
      <c r="CQ1347" s="85"/>
      <c r="CR1347" s="85"/>
    </row>
    <row r="1348" spans="59:96">
      <c r="BG1348" s="85"/>
      <c r="BH1348" s="85"/>
      <c r="BI1348" s="85"/>
      <c r="BJ1348" s="85"/>
      <c r="BK1348" s="85"/>
      <c r="BL1348" s="85"/>
      <c r="BM1348" s="85"/>
      <c r="BN1348" s="85"/>
      <c r="BO1348" s="85"/>
      <c r="BP1348" s="85"/>
      <c r="BQ1348" s="85"/>
      <c r="BR1348" s="85"/>
      <c r="BS1348" s="85"/>
      <c r="BT1348" s="85"/>
      <c r="BU1348" s="85"/>
      <c r="BV1348" s="85"/>
      <c r="BW1348" s="85"/>
      <c r="BX1348" s="85"/>
      <c r="BY1348" s="85"/>
      <c r="BZ1348" s="85"/>
      <c r="CA1348" s="85"/>
      <c r="CB1348" s="85"/>
      <c r="CC1348" s="85"/>
      <c r="CD1348" s="85"/>
      <c r="CE1348" s="85"/>
      <c r="CF1348" s="85"/>
      <c r="CG1348" s="85"/>
      <c r="CH1348" s="85"/>
      <c r="CI1348" s="85"/>
      <c r="CJ1348" s="85"/>
      <c r="CK1348" s="85"/>
      <c r="CL1348" s="85"/>
      <c r="CM1348" s="85"/>
      <c r="CN1348" s="85"/>
      <c r="CO1348" s="85"/>
      <c r="CP1348" s="85"/>
      <c r="CQ1348" s="85"/>
      <c r="CR1348" s="85"/>
    </row>
    <row r="1349" spans="59:96">
      <c r="BG1349" s="85"/>
      <c r="BH1349" s="85"/>
      <c r="BI1349" s="85"/>
      <c r="BJ1349" s="85"/>
      <c r="BK1349" s="85"/>
      <c r="BL1349" s="85"/>
      <c r="BM1349" s="85"/>
      <c r="BN1349" s="85"/>
      <c r="BO1349" s="85"/>
      <c r="BP1349" s="85"/>
      <c r="BQ1349" s="85"/>
      <c r="BR1349" s="85"/>
      <c r="BS1349" s="85"/>
      <c r="BT1349" s="85"/>
      <c r="BU1349" s="85"/>
      <c r="BV1349" s="85"/>
      <c r="BW1349" s="85"/>
      <c r="BX1349" s="85"/>
      <c r="BY1349" s="85"/>
      <c r="BZ1349" s="85"/>
      <c r="CA1349" s="85"/>
      <c r="CB1349" s="85"/>
      <c r="CC1349" s="85"/>
      <c r="CD1349" s="85"/>
      <c r="CE1349" s="85"/>
      <c r="CF1349" s="85"/>
      <c r="CG1349" s="85"/>
      <c r="CH1349" s="85"/>
      <c r="CI1349" s="85"/>
      <c r="CJ1349" s="85"/>
      <c r="CK1349" s="85"/>
      <c r="CL1349" s="85"/>
      <c r="CM1349" s="85"/>
      <c r="CN1349" s="85"/>
      <c r="CO1349" s="85"/>
      <c r="CP1349" s="85"/>
      <c r="CQ1349" s="85"/>
      <c r="CR1349" s="85"/>
    </row>
    <row r="1350" spans="59:96">
      <c r="BG1350" s="85"/>
      <c r="BH1350" s="85"/>
      <c r="BI1350" s="85"/>
      <c r="BJ1350" s="85"/>
      <c r="BK1350" s="85"/>
      <c r="BL1350" s="85"/>
      <c r="BM1350" s="85"/>
      <c r="BN1350" s="85"/>
      <c r="BO1350" s="85"/>
      <c r="BP1350" s="85"/>
      <c r="BQ1350" s="85"/>
      <c r="BR1350" s="85"/>
      <c r="BS1350" s="85"/>
      <c r="BT1350" s="85"/>
      <c r="BU1350" s="85"/>
      <c r="BV1350" s="85"/>
      <c r="BW1350" s="85"/>
      <c r="BX1350" s="85"/>
      <c r="BY1350" s="85"/>
      <c r="BZ1350" s="85"/>
      <c r="CA1350" s="85"/>
      <c r="CB1350" s="85"/>
      <c r="CC1350" s="85"/>
      <c r="CD1350" s="85"/>
      <c r="CE1350" s="85"/>
      <c r="CF1350" s="85"/>
      <c r="CG1350" s="85"/>
      <c r="CH1350" s="85"/>
      <c r="CI1350" s="85"/>
      <c r="CJ1350" s="85"/>
      <c r="CK1350" s="85"/>
      <c r="CL1350" s="85"/>
      <c r="CM1350" s="85"/>
      <c r="CN1350" s="85"/>
      <c r="CO1350" s="85"/>
      <c r="CP1350" s="85"/>
      <c r="CQ1350" s="85"/>
      <c r="CR1350" s="85"/>
    </row>
    <row r="1351" spans="59:96">
      <c r="BG1351" s="85"/>
      <c r="BH1351" s="85"/>
      <c r="BI1351" s="85"/>
      <c r="BJ1351" s="85"/>
      <c r="BK1351" s="85"/>
      <c r="BL1351" s="85"/>
      <c r="BM1351" s="85"/>
      <c r="BN1351" s="85"/>
      <c r="BO1351" s="85"/>
      <c r="BP1351" s="85"/>
      <c r="BQ1351" s="85"/>
      <c r="BR1351" s="85"/>
      <c r="BS1351" s="85"/>
      <c r="BT1351" s="85"/>
      <c r="BU1351" s="85"/>
      <c r="BV1351" s="85"/>
      <c r="BW1351" s="85"/>
      <c r="BX1351" s="85"/>
      <c r="BY1351" s="85"/>
      <c r="BZ1351" s="85"/>
      <c r="CA1351" s="85"/>
      <c r="CB1351" s="85"/>
      <c r="CC1351" s="85"/>
      <c r="CD1351" s="85"/>
      <c r="CE1351" s="85"/>
      <c r="CF1351" s="85"/>
      <c r="CG1351" s="85"/>
      <c r="CH1351" s="85"/>
      <c r="CI1351" s="85"/>
      <c r="CJ1351" s="85"/>
      <c r="CK1351" s="85"/>
      <c r="CL1351" s="85"/>
      <c r="CM1351" s="85"/>
      <c r="CN1351" s="85"/>
      <c r="CO1351" s="85"/>
      <c r="CP1351" s="85"/>
      <c r="CQ1351" s="85"/>
      <c r="CR1351" s="85"/>
    </row>
    <row r="1352" spans="59:96">
      <c r="BG1352" s="85"/>
      <c r="BH1352" s="85"/>
      <c r="BI1352" s="85"/>
      <c r="BJ1352" s="85"/>
      <c r="BK1352" s="85"/>
      <c r="BL1352" s="85"/>
      <c r="BM1352" s="85"/>
      <c r="BN1352" s="85"/>
      <c r="BO1352" s="85"/>
      <c r="BP1352" s="85"/>
      <c r="BQ1352" s="85"/>
      <c r="BR1352" s="85"/>
      <c r="BS1352" s="85"/>
      <c r="BT1352" s="85"/>
      <c r="BU1352" s="85"/>
      <c r="BV1352" s="85"/>
      <c r="BW1352" s="85"/>
      <c r="BX1352" s="85"/>
      <c r="BY1352" s="85"/>
      <c r="BZ1352" s="85"/>
      <c r="CA1352" s="85"/>
      <c r="CB1352" s="85"/>
      <c r="CC1352" s="85"/>
      <c r="CD1352" s="85"/>
      <c r="CE1352" s="85"/>
      <c r="CF1352" s="85"/>
      <c r="CG1352" s="85"/>
      <c r="CH1352" s="85"/>
      <c r="CI1352" s="85"/>
      <c r="CJ1352" s="85"/>
      <c r="CK1352" s="85"/>
      <c r="CL1352" s="85"/>
      <c r="CM1352" s="85"/>
      <c r="CN1352" s="85"/>
      <c r="CO1352" s="85"/>
      <c r="CP1352" s="85"/>
      <c r="CQ1352" s="85"/>
      <c r="CR1352" s="85"/>
    </row>
    <row r="1353" spans="59:96">
      <c r="BG1353" s="85"/>
      <c r="BH1353" s="85"/>
      <c r="BI1353" s="85"/>
      <c r="BJ1353" s="85"/>
      <c r="BK1353" s="85"/>
      <c r="BL1353" s="85"/>
      <c r="BM1353" s="85"/>
      <c r="BN1353" s="85"/>
      <c r="BO1353" s="85"/>
      <c r="BP1353" s="85"/>
      <c r="BQ1353" s="85"/>
      <c r="BR1353" s="85"/>
      <c r="BS1353" s="85"/>
      <c r="BT1353" s="85"/>
      <c r="BU1353" s="85"/>
      <c r="BV1353" s="85"/>
      <c r="BW1353" s="85"/>
      <c r="BX1353" s="85"/>
      <c r="BY1353" s="85"/>
      <c r="BZ1353" s="85"/>
      <c r="CA1353" s="85"/>
      <c r="CB1353" s="85"/>
      <c r="CC1353" s="85"/>
      <c r="CD1353" s="85"/>
      <c r="CE1353" s="85"/>
      <c r="CF1353" s="85"/>
      <c r="CG1353" s="85"/>
      <c r="CH1353" s="85"/>
      <c r="CI1353" s="85"/>
      <c r="CJ1353" s="85"/>
      <c r="CK1353" s="85"/>
      <c r="CL1353" s="85"/>
      <c r="CM1353" s="85"/>
      <c r="CN1353" s="85"/>
      <c r="CO1353" s="85"/>
      <c r="CP1353" s="85"/>
      <c r="CQ1353" s="85"/>
      <c r="CR1353" s="85"/>
    </row>
    <row r="1354" spans="59:96">
      <c r="BG1354" s="85"/>
      <c r="BH1354" s="85"/>
      <c r="BI1354" s="85"/>
      <c r="BJ1354" s="85"/>
      <c r="BK1354" s="85"/>
      <c r="BL1354" s="85"/>
      <c r="BM1354" s="85"/>
      <c r="BN1354" s="85"/>
      <c r="BO1354" s="85"/>
      <c r="BP1354" s="85"/>
      <c r="BQ1354" s="85"/>
      <c r="BR1354" s="85"/>
      <c r="BS1354" s="85"/>
      <c r="BT1354" s="85"/>
      <c r="BU1354" s="85"/>
      <c r="BV1354" s="85"/>
      <c r="BW1354" s="85"/>
      <c r="BX1354" s="85"/>
      <c r="BY1354" s="85"/>
      <c r="BZ1354" s="85"/>
      <c r="CA1354" s="85"/>
      <c r="CB1354" s="85"/>
      <c r="CC1354" s="85"/>
      <c r="CD1354" s="85"/>
      <c r="CE1354" s="85"/>
      <c r="CF1354" s="85"/>
      <c r="CG1354" s="85"/>
      <c r="CH1354" s="85"/>
      <c r="CI1354" s="85"/>
      <c r="CJ1354" s="85"/>
      <c r="CK1354" s="85"/>
      <c r="CL1354" s="85"/>
      <c r="CM1354" s="85"/>
      <c r="CN1354" s="85"/>
      <c r="CO1354" s="85"/>
      <c r="CP1354" s="85"/>
      <c r="CQ1354" s="85"/>
      <c r="CR1354" s="85"/>
    </row>
    <row r="1355" spans="59:96">
      <c r="BG1355" s="85"/>
      <c r="BH1355" s="85"/>
      <c r="BI1355" s="85"/>
      <c r="BJ1355" s="85"/>
      <c r="BK1355" s="85"/>
      <c r="BL1355" s="85"/>
      <c r="BM1355" s="85"/>
      <c r="BN1355" s="85"/>
      <c r="BO1355" s="85"/>
      <c r="BP1355" s="85"/>
      <c r="BQ1355" s="85"/>
      <c r="BR1355" s="85"/>
      <c r="BS1355" s="85"/>
      <c r="BT1355" s="85"/>
      <c r="BU1355" s="85"/>
      <c r="BV1355" s="85"/>
      <c r="BW1355" s="85"/>
      <c r="BX1355" s="85"/>
      <c r="BY1355" s="85"/>
      <c r="BZ1355" s="85"/>
      <c r="CA1355" s="85"/>
      <c r="CB1355" s="85"/>
      <c r="CC1355" s="85"/>
      <c r="CD1355" s="85"/>
      <c r="CE1355" s="85"/>
      <c r="CF1355" s="85"/>
      <c r="CG1355" s="85"/>
      <c r="CH1355" s="85"/>
      <c r="CI1355" s="85"/>
      <c r="CJ1355" s="85"/>
      <c r="CK1355" s="85"/>
      <c r="CL1355" s="85"/>
      <c r="CM1355" s="85"/>
      <c r="CN1355" s="85"/>
      <c r="CO1355" s="85"/>
      <c r="CP1355" s="85"/>
      <c r="CQ1355" s="85"/>
      <c r="CR1355" s="85"/>
    </row>
    <row r="1356" spans="59:96">
      <c r="BG1356" s="85"/>
      <c r="BH1356" s="85"/>
      <c r="BI1356" s="85"/>
      <c r="BJ1356" s="85"/>
      <c r="BK1356" s="85"/>
      <c r="BL1356" s="85"/>
      <c r="BM1356" s="85"/>
      <c r="BN1356" s="85"/>
      <c r="BO1356" s="85"/>
      <c r="BP1356" s="85"/>
      <c r="BQ1356" s="85"/>
      <c r="BR1356" s="85"/>
      <c r="BS1356" s="85"/>
      <c r="BT1356" s="85"/>
      <c r="BU1356" s="85"/>
      <c r="BV1356" s="85"/>
      <c r="BW1356" s="85"/>
      <c r="BX1356" s="85"/>
      <c r="BY1356" s="85"/>
      <c r="BZ1356" s="85"/>
      <c r="CA1356" s="85"/>
      <c r="CB1356" s="85"/>
      <c r="CC1356" s="85"/>
      <c r="CD1356" s="85"/>
      <c r="CE1356" s="85"/>
      <c r="CF1356" s="85"/>
      <c r="CG1356" s="85"/>
      <c r="CH1356" s="85"/>
      <c r="CI1356" s="85"/>
      <c r="CJ1356" s="85"/>
      <c r="CK1356" s="85"/>
      <c r="CL1356" s="85"/>
      <c r="CM1356" s="85"/>
      <c r="CN1356" s="85"/>
      <c r="CO1356" s="85"/>
      <c r="CP1356" s="85"/>
      <c r="CQ1356" s="85"/>
      <c r="CR1356" s="85"/>
    </row>
    <row r="1357" spans="59:96">
      <c r="BG1357" s="85"/>
      <c r="BH1357" s="85"/>
      <c r="BI1357" s="85"/>
      <c r="BJ1357" s="85"/>
      <c r="BK1357" s="85"/>
      <c r="BL1357" s="85"/>
      <c r="BM1357" s="85"/>
      <c r="BN1357" s="85"/>
      <c r="BO1357" s="85"/>
      <c r="BP1357" s="85"/>
      <c r="BQ1357" s="85"/>
      <c r="BR1357" s="85"/>
      <c r="BS1357" s="85"/>
      <c r="BT1357" s="85"/>
      <c r="BU1357" s="85"/>
      <c r="BV1357" s="85"/>
      <c r="BW1357" s="85"/>
      <c r="BX1357" s="85"/>
      <c r="BY1357" s="85"/>
      <c r="BZ1357" s="85"/>
      <c r="CA1357" s="85"/>
      <c r="CB1357" s="85"/>
      <c r="CC1357" s="85"/>
      <c r="CD1357" s="85"/>
      <c r="CE1357" s="85"/>
      <c r="CF1357" s="85"/>
      <c r="CG1357" s="85"/>
      <c r="CH1357" s="85"/>
      <c r="CI1357" s="85"/>
      <c r="CJ1357" s="85"/>
      <c r="CK1357" s="85"/>
      <c r="CL1357" s="85"/>
      <c r="CM1357" s="85"/>
      <c r="CN1357" s="85"/>
      <c r="CO1357" s="85"/>
      <c r="CP1357" s="85"/>
      <c r="CQ1357" s="85"/>
      <c r="CR1357" s="85"/>
    </row>
    <row r="1358" spans="59:96">
      <c r="BG1358" s="85"/>
      <c r="BH1358" s="85"/>
      <c r="BI1358" s="85"/>
      <c r="BJ1358" s="85"/>
      <c r="BK1358" s="85"/>
      <c r="BL1358" s="85"/>
      <c r="BM1358" s="85"/>
      <c r="BN1358" s="85"/>
      <c r="BO1358" s="85"/>
      <c r="BP1358" s="85"/>
      <c r="BQ1358" s="85"/>
      <c r="BR1358" s="85"/>
      <c r="BS1358" s="85"/>
      <c r="BT1358" s="85"/>
      <c r="BU1358" s="85"/>
      <c r="BV1358" s="85"/>
      <c r="BW1358" s="85"/>
      <c r="BX1358" s="85"/>
      <c r="BY1358" s="85"/>
      <c r="BZ1358" s="85"/>
      <c r="CA1358" s="85"/>
      <c r="CB1358" s="85"/>
      <c r="CC1358" s="85"/>
      <c r="CD1358" s="85"/>
      <c r="CE1358" s="85"/>
      <c r="CF1358" s="85"/>
      <c r="CG1358" s="85"/>
      <c r="CH1358" s="85"/>
      <c r="CI1358" s="85"/>
      <c r="CJ1358" s="85"/>
      <c r="CK1358" s="85"/>
      <c r="CL1358" s="85"/>
      <c r="CM1358" s="85"/>
      <c r="CN1358" s="85"/>
      <c r="CO1358" s="85"/>
      <c r="CP1358" s="85"/>
      <c r="CQ1358" s="85"/>
      <c r="CR1358" s="85"/>
    </row>
    <row r="1359" spans="59:96">
      <c r="BG1359" s="85"/>
      <c r="BH1359" s="85"/>
      <c r="BI1359" s="85"/>
      <c r="BJ1359" s="85"/>
      <c r="BK1359" s="85"/>
      <c r="BL1359" s="85"/>
      <c r="BM1359" s="85"/>
      <c r="BN1359" s="85"/>
      <c r="BO1359" s="85"/>
      <c r="BP1359" s="85"/>
      <c r="BQ1359" s="85"/>
      <c r="BR1359" s="85"/>
      <c r="BS1359" s="85"/>
      <c r="BT1359" s="85"/>
      <c r="BU1359" s="85"/>
      <c r="BV1359" s="85"/>
      <c r="BW1359" s="85"/>
      <c r="BX1359" s="85"/>
      <c r="BY1359" s="85"/>
      <c r="BZ1359" s="85"/>
      <c r="CA1359" s="85"/>
      <c r="CB1359" s="85"/>
      <c r="CC1359" s="85"/>
      <c r="CD1359" s="85"/>
      <c r="CE1359" s="85"/>
      <c r="CF1359" s="85"/>
      <c r="CG1359" s="85"/>
      <c r="CH1359" s="85"/>
      <c r="CI1359" s="85"/>
      <c r="CJ1359" s="85"/>
      <c r="CK1359" s="85"/>
      <c r="CL1359" s="85"/>
      <c r="CM1359" s="85"/>
      <c r="CN1359" s="85"/>
      <c r="CO1359" s="85"/>
      <c r="CP1359" s="85"/>
      <c r="CQ1359" s="85"/>
      <c r="CR1359" s="85"/>
    </row>
    <row r="1360" spans="59:96">
      <c r="BG1360" s="85"/>
      <c r="BH1360" s="85"/>
      <c r="BI1360" s="85"/>
      <c r="BJ1360" s="85"/>
      <c r="BK1360" s="85"/>
      <c r="BL1360" s="85"/>
      <c r="BM1360" s="85"/>
      <c r="BN1360" s="85"/>
      <c r="BO1360" s="85"/>
      <c r="BP1360" s="85"/>
      <c r="BQ1360" s="85"/>
      <c r="BR1360" s="85"/>
      <c r="BS1360" s="85"/>
      <c r="BT1360" s="85"/>
      <c r="BU1360" s="85"/>
      <c r="BV1360" s="85"/>
      <c r="BW1360" s="85"/>
      <c r="BX1360" s="85"/>
      <c r="BY1360" s="85"/>
      <c r="BZ1360" s="85"/>
      <c r="CA1360" s="85"/>
      <c r="CB1360" s="85"/>
      <c r="CC1360" s="85"/>
      <c r="CD1360" s="85"/>
      <c r="CE1360" s="85"/>
      <c r="CF1360" s="85"/>
      <c r="CG1360" s="85"/>
      <c r="CH1360" s="85"/>
      <c r="CI1360" s="85"/>
      <c r="CJ1360" s="85"/>
      <c r="CK1360" s="85"/>
      <c r="CL1360" s="85"/>
      <c r="CM1360" s="85"/>
      <c r="CN1360" s="85"/>
      <c r="CO1360" s="85"/>
      <c r="CP1360" s="85"/>
      <c r="CQ1360" s="85"/>
      <c r="CR1360" s="85"/>
    </row>
    <row r="1361" spans="59:96">
      <c r="BG1361" s="85"/>
      <c r="BH1361" s="85"/>
      <c r="BI1361" s="85"/>
      <c r="BJ1361" s="85"/>
      <c r="BK1361" s="85"/>
      <c r="BL1361" s="85"/>
      <c r="BM1361" s="85"/>
      <c r="BN1361" s="85"/>
      <c r="BO1361" s="85"/>
      <c r="BP1361" s="85"/>
      <c r="BQ1361" s="85"/>
      <c r="BR1361" s="85"/>
      <c r="BS1361" s="85"/>
      <c r="BT1361" s="85"/>
      <c r="BU1361" s="85"/>
      <c r="BV1361" s="85"/>
      <c r="BW1361" s="85"/>
      <c r="BX1361" s="85"/>
      <c r="BY1361" s="85"/>
      <c r="BZ1361" s="85"/>
      <c r="CA1361" s="85"/>
      <c r="CB1361" s="85"/>
      <c r="CC1361" s="85"/>
      <c r="CD1361" s="85"/>
      <c r="CE1361" s="85"/>
      <c r="CF1361" s="85"/>
      <c r="CG1361" s="85"/>
      <c r="CH1361" s="85"/>
      <c r="CI1361" s="85"/>
      <c r="CJ1361" s="85"/>
      <c r="CK1361" s="85"/>
      <c r="CL1361" s="85"/>
      <c r="CM1361" s="85"/>
      <c r="CN1361" s="85"/>
      <c r="CO1361" s="85"/>
      <c r="CP1361" s="85"/>
      <c r="CQ1361" s="85"/>
      <c r="CR1361" s="85"/>
    </row>
    <row r="1362" spans="59:96">
      <c r="BG1362" s="85"/>
      <c r="BH1362" s="85"/>
      <c r="BI1362" s="85"/>
      <c r="BJ1362" s="85"/>
      <c r="BK1362" s="85"/>
      <c r="BL1362" s="85"/>
      <c r="BM1362" s="85"/>
      <c r="BN1362" s="85"/>
      <c r="BO1362" s="85"/>
      <c r="BP1362" s="85"/>
      <c r="BQ1362" s="85"/>
      <c r="BR1362" s="85"/>
      <c r="BS1362" s="85"/>
      <c r="BT1362" s="85"/>
      <c r="BU1362" s="85"/>
      <c r="BV1362" s="85"/>
      <c r="BW1362" s="85"/>
      <c r="BX1362" s="85"/>
      <c r="BY1362" s="85"/>
      <c r="BZ1362" s="85"/>
      <c r="CA1362" s="85"/>
      <c r="CB1362" s="85"/>
      <c r="CC1362" s="85"/>
      <c r="CD1362" s="85"/>
      <c r="CE1362" s="85"/>
      <c r="CF1362" s="85"/>
      <c r="CG1362" s="85"/>
      <c r="CH1362" s="85"/>
      <c r="CI1362" s="85"/>
      <c r="CJ1362" s="85"/>
      <c r="CK1362" s="85"/>
      <c r="CL1362" s="85"/>
      <c r="CM1362" s="85"/>
      <c r="CN1362" s="85"/>
      <c r="CO1362" s="85"/>
      <c r="CP1362" s="85"/>
      <c r="CQ1362" s="85"/>
      <c r="CR1362" s="85"/>
    </row>
    <row r="1363" spans="59:96">
      <c r="BG1363" s="85"/>
      <c r="BH1363" s="85"/>
      <c r="BI1363" s="85"/>
      <c r="BJ1363" s="85"/>
      <c r="BK1363" s="85"/>
      <c r="BL1363" s="85"/>
      <c r="BM1363" s="85"/>
      <c r="BN1363" s="85"/>
      <c r="BO1363" s="85"/>
      <c r="BP1363" s="85"/>
      <c r="BQ1363" s="85"/>
      <c r="BR1363" s="85"/>
      <c r="BS1363" s="85"/>
      <c r="BT1363" s="85"/>
      <c r="BU1363" s="85"/>
      <c r="BV1363" s="85"/>
      <c r="BW1363" s="85"/>
      <c r="BX1363" s="85"/>
      <c r="BY1363" s="85"/>
      <c r="BZ1363" s="85"/>
      <c r="CA1363" s="85"/>
      <c r="CB1363" s="85"/>
      <c r="CC1363" s="85"/>
      <c r="CD1363" s="85"/>
      <c r="CE1363" s="85"/>
      <c r="CF1363" s="85"/>
      <c r="CG1363" s="85"/>
      <c r="CH1363" s="85"/>
      <c r="CI1363" s="85"/>
      <c r="CJ1363" s="85"/>
      <c r="CK1363" s="85"/>
      <c r="CL1363" s="85"/>
      <c r="CM1363" s="85"/>
      <c r="CN1363" s="85"/>
      <c r="CO1363" s="85"/>
      <c r="CP1363" s="85"/>
      <c r="CQ1363" s="85"/>
      <c r="CR1363" s="85"/>
    </row>
    <row r="1364" spans="59:96">
      <c r="BG1364" s="85"/>
      <c r="BH1364" s="85"/>
      <c r="BI1364" s="85"/>
      <c r="BJ1364" s="85"/>
      <c r="BK1364" s="85"/>
      <c r="BL1364" s="85"/>
      <c r="BM1364" s="85"/>
      <c r="BN1364" s="85"/>
      <c r="BO1364" s="85"/>
      <c r="BP1364" s="85"/>
      <c r="BQ1364" s="85"/>
      <c r="BR1364" s="85"/>
      <c r="BS1364" s="85"/>
      <c r="BT1364" s="85"/>
      <c r="BU1364" s="85"/>
      <c r="BV1364" s="85"/>
      <c r="BW1364" s="85"/>
      <c r="BX1364" s="85"/>
      <c r="BY1364" s="85"/>
      <c r="BZ1364" s="85"/>
      <c r="CA1364" s="85"/>
      <c r="CB1364" s="85"/>
      <c r="CC1364" s="85"/>
      <c r="CD1364" s="85"/>
      <c r="CE1364" s="85"/>
      <c r="CF1364" s="85"/>
      <c r="CG1364" s="85"/>
      <c r="CH1364" s="85"/>
      <c r="CI1364" s="85"/>
      <c r="CJ1364" s="85"/>
      <c r="CK1364" s="85"/>
      <c r="CL1364" s="85"/>
      <c r="CM1364" s="85"/>
      <c r="CN1364" s="85"/>
      <c r="CO1364" s="85"/>
      <c r="CP1364" s="85"/>
      <c r="CQ1364" s="85"/>
      <c r="CR1364" s="85"/>
    </row>
    <row r="1365" spans="59:96">
      <c r="BG1365" s="85"/>
      <c r="BH1365" s="85"/>
      <c r="BI1365" s="85"/>
      <c r="BJ1365" s="85"/>
      <c r="BK1365" s="85"/>
      <c r="BL1365" s="85"/>
      <c r="BM1365" s="85"/>
      <c r="BN1365" s="85"/>
      <c r="BO1365" s="85"/>
      <c r="BP1365" s="85"/>
      <c r="BQ1365" s="85"/>
      <c r="BR1365" s="85"/>
      <c r="BS1365" s="85"/>
      <c r="BT1365" s="85"/>
      <c r="BU1365" s="85"/>
      <c r="BV1365" s="85"/>
      <c r="BW1365" s="85"/>
      <c r="BX1365" s="85"/>
      <c r="BY1365" s="85"/>
      <c r="BZ1365" s="85"/>
      <c r="CA1365" s="85"/>
      <c r="CB1365" s="85"/>
      <c r="CC1365" s="85"/>
      <c r="CD1365" s="85"/>
      <c r="CE1365" s="85"/>
      <c r="CF1365" s="85"/>
      <c r="CG1365" s="85"/>
      <c r="CH1365" s="85"/>
      <c r="CI1365" s="85"/>
      <c r="CJ1365" s="85"/>
      <c r="CK1365" s="85"/>
      <c r="CL1365" s="85"/>
      <c r="CM1365" s="85"/>
      <c r="CN1365" s="85"/>
      <c r="CO1365" s="85"/>
      <c r="CP1365" s="85"/>
      <c r="CQ1365" s="85"/>
      <c r="CR1365" s="85"/>
    </row>
    <row r="1366" spans="59:96">
      <c r="BG1366" s="85"/>
      <c r="BH1366" s="85"/>
      <c r="BI1366" s="85"/>
      <c r="BJ1366" s="85"/>
      <c r="BK1366" s="85"/>
      <c r="BL1366" s="85"/>
      <c r="BM1366" s="85"/>
      <c r="BN1366" s="85"/>
      <c r="BO1366" s="85"/>
      <c r="BP1366" s="85"/>
      <c r="BQ1366" s="85"/>
      <c r="BR1366" s="85"/>
      <c r="BS1366" s="85"/>
      <c r="BT1366" s="85"/>
      <c r="BU1366" s="85"/>
      <c r="BV1366" s="85"/>
      <c r="BW1366" s="85"/>
      <c r="BX1366" s="85"/>
      <c r="BY1366" s="85"/>
      <c r="BZ1366" s="85"/>
      <c r="CA1366" s="85"/>
      <c r="CB1366" s="85"/>
      <c r="CC1366" s="85"/>
      <c r="CD1366" s="85"/>
      <c r="CE1366" s="85"/>
      <c r="CF1366" s="85"/>
      <c r="CG1366" s="85"/>
      <c r="CH1366" s="85"/>
      <c r="CI1366" s="85"/>
      <c r="CJ1366" s="85"/>
      <c r="CK1366" s="85"/>
      <c r="CL1366" s="85"/>
      <c r="CM1366" s="85"/>
      <c r="CN1366" s="85"/>
      <c r="CO1366" s="85"/>
      <c r="CP1366" s="85"/>
      <c r="CQ1366" s="85"/>
      <c r="CR1366" s="85"/>
    </row>
    <row r="1367" spans="59:96">
      <c r="BG1367" s="85"/>
      <c r="BH1367" s="85"/>
      <c r="BI1367" s="85"/>
      <c r="BJ1367" s="85"/>
      <c r="BK1367" s="85"/>
      <c r="BL1367" s="85"/>
      <c r="BM1367" s="85"/>
      <c r="BN1367" s="85"/>
      <c r="BO1367" s="85"/>
      <c r="BP1367" s="85"/>
      <c r="BQ1367" s="85"/>
      <c r="BR1367" s="85"/>
      <c r="BS1367" s="85"/>
      <c r="BT1367" s="85"/>
      <c r="BU1367" s="85"/>
      <c r="BV1367" s="85"/>
      <c r="BW1367" s="85"/>
      <c r="BX1367" s="85"/>
      <c r="BY1367" s="85"/>
      <c r="BZ1367" s="85"/>
      <c r="CA1367" s="85"/>
      <c r="CB1367" s="85"/>
      <c r="CC1367" s="85"/>
      <c r="CD1367" s="85"/>
      <c r="CE1367" s="85"/>
      <c r="CF1367" s="85"/>
      <c r="CG1367" s="85"/>
      <c r="CH1367" s="85"/>
      <c r="CI1367" s="85"/>
      <c r="CJ1367" s="85"/>
      <c r="CK1367" s="85"/>
      <c r="CL1367" s="85"/>
      <c r="CM1367" s="85"/>
      <c r="CN1367" s="85"/>
      <c r="CO1367" s="85"/>
      <c r="CP1367" s="85"/>
      <c r="CQ1367" s="85"/>
      <c r="CR1367" s="85"/>
    </row>
    <row r="1368" spans="59:96">
      <c r="BG1368" s="85"/>
      <c r="BH1368" s="85"/>
      <c r="BI1368" s="85"/>
      <c r="BJ1368" s="85"/>
      <c r="BK1368" s="85"/>
      <c r="BL1368" s="85"/>
      <c r="BM1368" s="85"/>
      <c r="BN1368" s="85"/>
      <c r="BO1368" s="85"/>
      <c r="BP1368" s="85"/>
      <c r="BQ1368" s="85"/>
      <c r="BR1368" s="85"/>
      <c r="BS1368" s="85"/>
      <c r="BT1368" s="85"/>
      <c r="BU1368" s="85"/>
      <c r="BV1368" s="85"/>
      <c r="BW1368" s="85"/>
      <c r="BX1368" s="85"/>
      <c r="BY1368" s="85"/>
      <c r="BZ1368" s="85"/>
      <c r="CA1368" s="85"/>
      <c r="CB1368" s="85"/>
      <c r="CC1368" s="85"/>
      <c r="CD1368" s="85"/>
      <c r="CE1368" s="85"/>
      <c r="CF1368" s="85"/>
      <c r="CG1368" s="85"/>
      <c r="CH1368" s="85"/>
      <c r="CI1368" s="85"/>
      <c r="CJ1368" s="85"/>
      <c r="CK1368" s="85"/>
      <c r="CL1368" s="85"/>
      <c r="CM1368" s="85"/>
      <c r="CN1368" s="85"/>
      <c r="CO1368" s="85"/>
      <c r="CP1368" s="85"/>
      <c r="CQ1368" s="85"/>
      <c r="CR1368" s="85"/>
    </row>
    <row r="1369" spans="59:96">
      <c r="BG1369" s="85"/>
      <c r="BH1369" s="85"/>
      <c r="BI1369" s="85"/>
      <c r="BJ1369" s="85"/>
      <c r="BK1369" s="85"/>
      <c r="BL1369" s="85"/>
      <c r="BM1369" s="85"/>
      <c r="BN1369" s="85"/>
      <c r="BO1369" s="85"/>
      <c r="BP1369" s="85"/>
      <c r="BQ1369" s="85"/>
      <c r="BR1369" s="85"/>
      <c r="BS1369" s="85"/>
      <c r="BT1369" s="85"/>
      <c r="BU1369" s="85"/>
      <c r="BV1369" s="85"/>
      <c r="BW1369" s="85"/>
      <c r="BX1369" s="85"/>
      <c r="BY1369" s="85"/>
      <c r="BZ1369" s="85"/>
      <c r="CA1369" s="85"/>
      <c r="CB1369" s="85"/>
      <c r="CC1369" s="85"/>
      <c r="CD1369" s="85"/>
      <c r="CE1369" s="85"/>
      <c r="CF1369" s="85"/>
      <c r="CG1369" s="85"/>
      <c r="CH1369" s="85"/>
      <c r="CI1369" s="85"/>
      <c r="CJ1369" s="85"/>
      <c r="CK1369" s="85"/>
      <c r="CL1369" s="85"/>
      <c r="CM1369" s="85"/>
      <c r="CN1369" s="85"/>
      <c r="CO1369" s="85"/>
      <c r="CP1369" s="85"/>
      <c r="CQ1369" s="85"/>
      <c r="CR1369" s="85"/>
    </row>
    <row r="1370" spans="59:96">
      <c r="BG1370" s="85"/>
      <c r="BH1370" s="85"/>
      <c r="BI1370" s="85"/>
      <c r="BJ1370" s="85"/>
      <c r="BK1370" s="85"/>
      <c r="BL1370" s="85"/>
      <c r="BM1370" s="85"/>
      <c r="BN1370" s="85"/>
      <c r="BO1370" s="85"/>
      <c r="BP1370" s="85"/>
      <c r="BQ1370" s="85"/>
      <c r="BR1370" s="85"/>
      <c r="BS1370" s="85"/>
      <c r="BT1370" s="85"/>
      <c r="BU1370" s="85"/>
      <c r="BV1370" s="85"/>
      <c r="BW1370" s="85"/>
      <c r="BX1370" s="85"/>
      <c r="BY1370" s="85"/>
      <c r="BZ1370" s="85"/>
      <c r="CA1370" s="85"/>
      <c r="CB1370" s="85"/>
      <c r="CC1370" s="85"/>
      <c r="CD1370" s="85"/>
      <c r="CE1370" s="85"/>
      <c r="CF1370" s="85"/>
      <c r="CG1370" s="85"/>
      <c r="CH1370" s="85"/>
      <c r="CI1370" s="85"/>
      <c r="CJ1370" s="85"/>
      <c r="CK1370" s="85"/>
      <c r="CL1370" s="85"/>
      <c r="CM1370" s="85"/>
      <c r="CN1370" s="85"/>
      <c r="CO1370" s="85"/>
      <c r="CP1370" s="85"/>
      <c r="CQ1370" s="85"/>
      <c r="CR1370" s="85"/>
    </row>
    <row r="1371" spans="59:96">
      <c r="BG1371" s="85"/>
      <c r="BH1371" s="85"/>
      <c r="BI1371" s="85"/>
      <c r="BJ1371" s="85"/>
      <c r="BK1371" s="85"/>
      <c r="BL1371" s="85"/>
      <c r="BM1371" s="85"/>
      <c r="BN1371" s="85"/>
      <c r="BO1371" s="85"/>
      <c r="BP1371" s="85"/>
      <c r="BQ1371" s="85"/>
      <c r="BR1371" s="85"/>
      <c r="BS1371" s="85"/>
      <c r="BT1371" s="85"/>
      <c r="BU1371" s="85"/>
      <c r="BV1371" s="85"/>
      <c r="BW1371" s="85"/>
      <c r="BX1371" s="85"/>
      <c r="BY1371" s="85"/>
      <c r="BZ1371" s="85"/>
      <c r="CA1371" s="85"/>
      <c r="CB1371" s="85"/>
      <c r="CC1371" s="85"/>
      <c r="CD1371" s="85"/>
      <c r="CE1371" s="85"/>
      <c r="CF1371" s="85"/>
      <c r="CG1371" s="85"/>
      <c r="CH1371" s="85"/>
      <c r="CI1371" s="85"/>
      <c r="CJ1371" s="85"/>
      <c r="CK1371" s="85"/>
      <c r="CL1371" s="85"/>
      <c r="CM1371" s="85"/>
      <c r="CN1371" s="85"/>
      <c r="CO1371" s="85"/>
      <c r="CP1371" s="85"/>
      <c r="CQ1371" s="85"/>
      <c r="CR1371" s="85"/>
    </row>
    <row r="1372" spans="59:96">
      <c r="BG1372" s="85"/>
      <c r="BH1372" s="85"/>
      <c r="BI1372" s="85"/>
      <c r="BJ1372" s="85"/>
      <c r="BK1372" s="85"/>
      <c r="BL1372" s="85"/>
      <c r="BM1372" s="85"/>
      <c r="BN1372" s="85"/>
      <c r="BO1372" s="85"/>
      <c r="BP1372" s="85"/>
      <c r="BQ1372" s="85"/>
      <c r="BR1372" s="85"/>
      <c r="BS1372" s="85"/>
      <c r="BT1372" s="85"/>
      <c r="BU1372" s="85"/>
      <c r="BV1372" s="85"/>
      <c r="BW1372" s="85"/>
      <c r="BX1372" s="85"/>
      <c r="BY1372" s="85"/>
      <c r="BZ1372" s="85"/>
      <c r="CA1372" s="85"/>
      <c r="CB1372" s="85"/>
      <c r="CC1372" s="85"/>
      <c r="CD1372" s="85"/>
      <c r="CE1372" s="85"/>
      <c r="CF1372" s="85"/>
      <c r="CG1372" s="85"/>
      <c r="CH1372" s="85"/>
      <c r="CI1372" s="85"/>
      <c r="CJ1372" s="85"/>
      <c r="CK1372" s="85"/>
      <c r="CL1372" s="85"/>
      <c r="CM1372" s="85"/>
      <c r="CN1372" s="85"/>
      <c r="CO1372" s="85"/>
      <c r="CP1372" s="85"/>
      <c r="CQ1372" s="85"/>
      <c r="CR1372" s="85"/>
    </row>
    <row r="1373" spans="59:96">
      <c r="BG1373" s="85"/>
      <c r="BH1373" s="85"/>
      <c r="BI1373" s="85"/>
      <c r="BJ1373" s="85"/>
      <c r="BK1373" s="85"/>
      <c r="BL1373" s="85"/>
      <c r="BM1373" s="85"/>
      <c r="BN1373" s="85"/>
      <c r="BO1373" s="85"/>
      <c r="BP1373" s="85"/>
      <c r="BQ1373" s="85"/>
      <c r="BR1373" s="85"/>
      <c r="BS1373" s="85"/>
      <c r="BT1373" s="85"/>
      <c r="BU1373" s="85"/>
      <c r="BV1373" s="85"/>
      <c r="BW1373" s="85"/>
      <c r="BX1373" s="85"/>
      <c r="BY1373" s="85"/>
      <c r="BZ1373" s="85"/>
      <c r="CA1373" s="85"/>
      <c r="CB1373" s="85"/>
      <c r="CC1373" s="85"/>
      <c r="CD1373" s="85"/>
      <c r="CE1373" s="85"/>
      <c r="CF1373" s="85"/>
      <c r="CG1373" s="85"/>
      <c r="CH1373" s="85"/>
      <c r="CI1373" s="85"/>
      <c r="CJ1373" s="85"/>
      <c r="CK1373" s="85"/>
      <c r="CL1373" s="85"/>
      <c r="CM1373" s="85"/>
      <c r="CN1373" s="85"/>
      <c r="CO1373" s="85"/>
      <c r="CP1373" s="85"/>
      <c r="CQ1373" s="85"/>
      <c r="CR1373" s="85"/>
    </row>
    <row r="1374" spans="59:96">
      <c r="BG1374" s="85"/>
      <c r="BH1374" s="85"/>
      <c r="BI1374" s="85"/>
      <c r="BJ1374" s="85"/>
      <c r="BK1374" s="85"/>
      <c r="BL1374" s="85"/>
      <c r="BM1374" s="85"/>
      <c r="BN1374" s="85"/>
      <c r="BO1374" s="85"/>
      <c r="BP1374" s="85"/>
      <c r="BQ1374" s="85"/>
      <c r="BR1374" s="85"/>
      <c r="BS1374" s="85"/>
      <c r="BT1374" s="85"/>
      <c r="BU1374" s="85"/>
      <c r="BV1374" s="85"/>
      <c r="BW1374" s="85"/>
      <c r="BX1374" s="85"/>
      <c r="BY1374" s="85"/>
      <c r="BZ1374" s="85"/>
      <c r="CA1374" s="85"/>
      <c r="CB1374" s="85"/>
      <c r="CC1374" s="85"/>
      <c r="CD1374" s="85"/>
      <c r="CE1374" s="85"/>
      <c r="CF1374" s="85"/>
      <c r="CG1374" s="85"/>
      <c r="CH1374" s="85"/>
      <c r="CI1374" s="85"/>
      <c r="CJ1374" s="85"/>
      <c r="CK1374" s="85"/>
      <c r="CL1374" s="85"/>
      <c r="CM1374" s="85"/>
      <c r="CN1374" s="85"/>
      <c r="CO1374" s="85"/>
      <c r="CP1374" s="85"/>
      <c r="CQ1374" s="85"/>
      <c r="CR1374" s="85"/>
    </row>
    <row r="1375" spans="59:96">
      <c r="BG1375" s="85"/>
      <c r="BH1375" s="85"/>
      <c r="BI1375" s="85"/>
      <c r="BJ1375" s="85"/>
      <c r="BK1375" s="85"/>
      <c r="BL1375" s="85"/>
      <c r="BM1375" s="85"/>
      <c r="BN1375" s="85"/>
      <c r="BO1375" s="85"/>
      <c r="BP1375" s="85"/>
      <c r="BQ1375" s="85"/>
      <c r="BR1375" s="85"/>
      <c r="BS1375" s="85"/>
      <c r="BT1375" s="85"/>
      <c r="BU1375" s="85"/>
      <c r="BV1375" s="85"/>
      <c r="BW1375" s="85"/>
      <c r="BX1375" s="85"/>
      <c r="BY1375" s="85"/>
      <c r="BZ1375" s="85"/>
      <c r="CA1375" s="85"/>
      <c r="CB1375" s="85"/>
      <c r="CC1375" s="85"/>
      <c r="CD1375" s="85"/>
      <c r="CE1375" s="85"/>
      <c r="CF1375" s="85"/>
      <c r="CG1375" s="85"/>
      <c r="CH1375" s="85"/>
      <c r="CI1375" s="85"/>
      <c r="CJ1375" s="85"/>
      <c r="CK1375" s="85"/>
      <c r="CL1375" s="85"/>
      <c r="CM1375" s="85"/>
      <c r="CN1375" s="85"/>
      <c r="CO1375" s="85"/>
      <c r="CP1375" s="85"/>
      <c r="CQ1375" s="85"/>
      <c r="CR1375" s="85"/>
    </row>
    <row r="1376" spans="59:96">
      <c r="BG1376" s="85"/>
      <c r="BH1376" s="85"/>
      <c r="BI1376" s="85"/>
      <c r="BJ1376" s="85"/>
      <c r="BK1376" s="85"/>
      <c r="BL1376" s="85"/>
      <c r="BM1376" s="85"/>
      <c r="BN1376" s="85"/>
      <c r="BO1376" s="85"/>
      <c r="BP1376" s="85"/>
      <c r="BQ1376" s="85"/>
      <c r="BR1376" s="85"/>
      <c r="BS1376" s="85"/>
      <c r="BT1376" s="85"/>
      <c r="BU1376" s="85"/>
      <c r="BV1376" s="85"/>
      <c r="BW1376" s="85"/>
      <c r="BX1376" s="85"/>
      <c r="BY1376" s="85"/>
      <c r="BZ1376" s="85"/>
      <c r="CA1376" s="85"/>
      <c r="CB1376" s="85"/>
      <c r="CC1376" s="85"/>
      <c r="CD1376" s="85"/>
      <c r="CE1376" s="85"/>
      <c r="CF1376" s="85"/>
      <c r="CG1376" s="85"/>
      <c r="CH1376" s="85"/>
      <c r="CI1376" s="85"/>
      <c r="CJ1376" s="85"/>
      <c r="CK1376" s="85"/>
      <c r="CL1376" s="85"/>
      <c r="CM1376" s="85"/>
      <c r="CN1376" s="85"/>
      <c r="CO1376" s="85"/>
      <c r="CP1376" s="85"/>
      <c r="CQ1376" s="85"/>
      <c r="CR1376" s="85"/>
    </row>
    <row r="1377" spans="59:96">
      <c r="BG1377" s="85"/>
      <c r="BH1377" s="85"/>
      <c r="BI1377" s="85"/>
      <c r="BJ1377" s="85"/>
      <c r="BK1377" s="85"/>
      <c r="BL1377" s="85"/>
      <c r="BM1377" s="85"/>
      <c r="BN1377" s="85"/>
      <c r="BO1377" s="85"/>
      <c r="BP1377" s="85"/>
      <c r="BQ1377" s="85"/>
      <c r="BR1377" s="85"/>
      <c r="BS1377" s="85"/>
      <c r="BT1377" s="85"/>
      <c r="BU1377" s="85"/>
      <c r="BV1377" s="85"/>
      <c r="BW1377" s="85"/>
      <c r="BX1377" s="85"/>
      <c r="BY1377" s="85"/>
      <c r="BZ1377" s="85"/>
      <c r="CA1377" s="85"/>
      <c r="CB1377" s="85"/>
      <c r="CC1377" s="85"/>
      <c r="CD1377" s="85"/>
      <c r="CE1377" s="85"/>
      <c r="CF1377" s="85"/>
      <c r="CG1377" s="85"/>
      <c r="CH1377" s="85"/>
      <c r="CI1377" s="85"/>
      <c r="CJ1377" s="85"/>
      <c r="CK1377" s="85"/>
      <c r="CL1377" s="85"/>
      <c r="CM1377" s="85"/>
      <c r="CN1377" s="85"/>
      <c r="CO1377" s="85"/>
      <c r="CP1377" s="85"/>
      <c r="CQ1377" s="85"/>
      <c r="CR1377" s="85"/>
    </row>
    <row r="1378" spans="59:96">
      <c r="BG1378" s="85"/>
      <c r="BH1378" s="85"/>
      <c r="BI1378" s="85"/>
      <c r="BJ1378" s="85"/>
      <c r="BK1378" s="85"/>
      <c r="BL1378" s="85"/>
      <c r="BM1378" s="85"/>
      <c r="BN1378" s="85"/>
      <c r="BO1378" s="85"/>
      <c r="BP1378" s="85"/>
      <c r="BQ1378" s="85"/>
      <c r="BR1378" s="85"/>
      <c r="BS1378" s="85"/>
      <c r="BT1378" s="85"/>
      <c r="BU1378" s="85"/>
      <c r="BV1378" s="85"/>
      <c r="BW1378" s="85"/>
      <c r="BX1378" s="85"/>
      <c r="BY1378" s="85"/>
      <c r="BZ1378" s="85"/>
      <c r="CA1378" s="85"/>
      <c r="CB1378" s="85"/>
      <c r="CC1378" s="85"/>
      <c r="CD1378" s="85"/>
      <c r="CE1378" s="85"/>
      <c r="CF1378" s="85"/>
      <c r="CG1378" s="85"/>
      <c r="CH1378" s="85"/>
      <c r="CI1378" s="85"/>
      <c r="CJ1378" s="85"/>
      <c r="CK1378" s="85"/>
      <c r="CL1378" s="85"/>
      <c r="CM1378" s="85"/>
      <c r="CN1378" s="85"/>
      <c r="CO1378" s="85"/>
      <c r="CP1378" s="85"/>
      <c r="CQ1378" s="85"/>
      <c r="CR1378" s="85"/>
    </row>
    <row r="1379" spans="59:96">
      <c r="BG1379" s="85"/>
      <c r="BH1379" s="85"/>
      <c r="BI1379" s="85"/>
      <c r="BJ1379" s="85"/>
      <c r="BK1379" s="85"/>
      <c r="BL1379" s="85"/>
      <c r="BM1379" s="85"/>
      <c r="BN1379" s="85"/>
      <c r="BO1379" s="85"/>
      <c r="BP1379" s="85"/>
      <c r="BQ1379" s="85"/>
      <c r="BR1379" s="85"/>
      <c r="BS1379" s="85"/>
      <c r="BT1379" s="85"/>
      <c r="BU1379" s="85"/>
      <c r="BV1379" s="85"/>
      <c r="BW1379" s="85"/>
      <c r="BX1379" s="85"/>
      <c r="BY1379" s="85"/>
      <c r="BZ1379" s="85"/>
      <c r="CA1379" s="85"/>
      <c r="CB1379" s="85"/>
      <c r="CC1379" s="85"/>
      <c r="CD1379" s="85"/>
      <c r="CE1379" s="85"/>
      <c r="CF1379" s="85"/>
      <c r="CG1379" s="85"/>
      <c r="CH1379" s="85"/>
      <c r="CI1379" s="85"/>
      <c r="CJ1379" s="85"/>
      <c r="CK1379" s="85"/>
      <c r="CL1379" s="85"/>
      <c r="CM1379" s="85"/>
      <c r="CN1379" s="85"/>
      <c r="CO1379" s="85"/>
      <c r="CP1379" s="85"/>
      <c r="CQ1379" s="85"/>
      <c r="CR1379" s="85"/>
    </row>
    <row r="1380" spans="59:96">
      <c r="BG1380" s="85"/>
      <c r="BH1380" s="85"/>
      <c r="BI1380" s="85"/>
      <c r="BJ1380" s="85"/>
      <c r="BK1380" s="85"/>
      <c r="BL1380" s="85"/>
      <c r="BM1380" s="85"/>
      <c r="BN1380" s="85"/>
      <c r="BO1380" s="85"/>
      <c r="BP1380" s="85"/>
      <c r="BQ1380" s="85"/>
      <c r="BR1380" s="85"/>
      <c r="BS1380" s="85"/>
      <c r="BT1380" s="85"/>
      <c r="BU1380" s="85"/>
      <c r="BV1380" s="85"/>
      <c r="BW1380" s="85"/>
      <c r="BX1380" s="85"/>
      <c r="BY1380" s="85"/>
      <c r="BZ1380" s="85"/>
      <c r="CA1380" s="85"/>
      <c r="CB1380" s="85"/>
      <c r="CC1380" s="85"/>
      <c r="CD1380" s="85"/>
      <c r="CE1380" s="85"/>
      <c r="CF1380" s="85"/>
      <c r="CG1380" s="85"/>
      <c r="CH1380" s="85"/>
      <c r="CI1380" s="85"/>
      <c r="CJ1380" s="85"/>
      <c r="CK1380" s="85"/>
      <c r="CL1380" s="85"/>
      <c r="CM1380" s="85"/>
      <c r="CN1380" s="85"/>
      <c r="CO1380" s="85"/>
      <c r="CP1380" s="85"/>
      <c r="CQ1380" s="85"/>
      <c r="CR1380" s="85"/>
    </row>
    <row r="1381" spans="59:96">
      <c r="BG1381" s="85"/>
      <c r="BH1381" s="85"/>
      <c r="BI1381" s="85"/>
      <c r="BJ1381" s="85"/>
      <c r="BK1381" s="85"/>
      <c r="BL1381" s="85"/>
      <c r="BM1381" s="85"/>
      <c r="BN1381" s="85"/>
      <c r="BO1381" s="85"/>
      <c r="BP1381" s="85"/>
      <c r="BQ1381" s="85"/>
      <c r="BR1381" s="85"/>
      <c r="BS1381" s="85"/>
      <c r="BT1381" s="85"/>
      <c r="BU1381" s="85"/>
      <c r="BV1381" s="85"/>
      <c r="BW1381" s="85"/>
      <c r="BX1381" s="85"/>
      <c r="BY1381" s="85"/>
      <c r="BZ1381" s="85"/>
      <c r="CA1381" s="85"/>
      <c r="CB1381" s="85"/>
      <c r="CC1381" s="85"/>
      <c r="CD1381" s="85"/>
      <c r="CE1381" s="85"/>
      <c r="CF1381" s="85"/>
      <c r="CG1381" s="85"/>
      <c r="CH1381" s="85"/>
      <c r="CI1381" s="85"/>
      <c r="CJ1381" s="85"/>
      <c r="CK1381" s="85"/>
      <c r="CL1381" s="85"/>
      <c r="CM1381" s="85"/>
      <c r="CN1381" s="85"/>
      <c r="CO1381" s="85"/>
      <c r="CP1381" s="85"/>
      <c r="CQ1381" s="85"/>
      <c r="CR1381" s="85"/>
    </row>
    <row r="1382" spans="59:96">
      <c r="BG1382" s="85"/>
      <c r="BH1382" s="85"/>
      <c r="BI1382" s="85"/>
      <c r="BJ1382" s="85"/>
      <c r="BK1382" s="85"/>
      <c r="BL1382" s="85"/>
      <c r="BM1382" s="85"/>
      <c r="BN1382" s="85"/>
      <c r="BO1382" s="85"/>
      <c r="BP1382" s="85"/>
      <c r="BQ1382" s="85"/>
      <c r="BR1382" s="85"/>
      <c r="BS1382" s="85"/>
      <c r="BT1382" s="85"/>
      <c r="BU1382" s="85"/>
      <c r="BV1382" s="85"/>
      <c r="BW1382" s="85"/>
      <c r="BX1382" s="85"/>
      <c r="BY1382" s="85"/>
      <c r="BZ1382" s="85"/>
      <c r="CA1382" s="85"/>
      <c r="CB1382" s="85"/>
      <c r="CC1382" s="85"/>
      <c r="CD1382" s="85"/>
      <c r="CE1382" s="85"/>
      <c r="CF1382" s="85"/>
      <c r="CG1382" s="85"/>
      <c r="CH1382" s="85"/>
      <c r="CI1382" s="85"/>
      <c r="CJ1382" s="85"/>
      <c r="CK1382" s="85"/>
      <c r="CL1382" s="85"/>
      <c r="CM1382" s="85"/>
      <c r="CN1382" s="85"/>
      <c r="CO1382" s="85"/>
      <c r="CP1382" s="85"/>
      <c r="CQ1382" s="85"/>
      <c r="CR1382" s="85"/>
    </row>
    <row r="1383" spans="59:96">
      <c r="BG1383" s="85"/>
      <c r="BH1383" s="85"/>
      <c r="BI1383" s="85"/>
      <c r="BJ1383" s="85"/>
      <c r="BK1383" s="85"/>
      <c r="BL1383" s="85"/>
      <c r="BM1383" s="85"/>
      <c r="BN1383" s="85"/>
      <c r="BO1383" s="85"/>
      <c r="BP1383" s="85"/>
      <c r="BQ1383" s="85"/>
      <c r="BR1383" s="85"/>
      <c r="BS1383" s="85"/>
      <c r="BT1383" s="85"/>
      <c r="BU1383" s="85"/>
      <c r="BV1383" s="85"/>
      <c r="BW1383" s="85"/>
      <c r="BX1383" s="85"/>
      <c r="BY1383" s="85"/>
      <c r="BZ1383" s="85"/>
      <c r="CA1383" s="85"/>
      <c r="CB1383" s="85"/>
      <c r="CC1383" s="85"/>
      <c r="CD1383" s="85"/>
      <c r="CE1383" s="85"/>
      <c r="CF1383" s="85"/>
      <c r="CG1383" s="85"/>
      <c r="CH1383" s="85"/>
      <c r="CI1383" s="85"/>
      <c r="CJ1383" s="85"/>
      <c r="CK1383" s="85"/>
      <c r="CL1383" s="85"/>
      <c r="CM1383" s="85"/>
      <c r="CN1383" s="85"/>
      <c r="CO1383" s="85"/>
      <c r="CP1383" s="85"/>
      <c r="CQ1383" s="85"/>
      <c r="CR1383" s="85"/>
    </row>
    <row r="1384" spans="59:96">
      <c r="BG1384" s="85"/>
      <c r="BH1384" s="85"/>
      <c r="BI1384" s="85"/>
      <c r="BJ1384" s="85"/>
      <c r="BK1384" s="85"/>
      <c r="BL1384" s="85"/>
      <c r="BM1384" s="85"/>
      <c r="BN1384" s="85"/>
      <c r="BO1384" s="85"/>
      <c r="BP1384" s="85"/>
      <c r="BQ1384" s="85"/>
      <c r="BR1384" s="85"/>
      <c r="BS1384" s="85"/>
      <c r="BT1384" s="85"/>
      <c r="BU1384" s="85"/>
      <c r="BV1384" s="85"/>
      <c r="BW1384" s="85"/>
      <c r="BX1384" s="85"/>
      <c r="BY1384" s="85"/>
      <c r="BZ1384" s="85"/>
      <c r="CA1384" s="85"/>
      <c r="CB1384" s="85"/>
      <c r="CC1384" s="85"/>
      <c r="CD1384" s="85"/>
      <c r="CE1384" s="85"/>
      <c r="CF1384" s="85"/>
      <c r="CG1384" s="85"/>
      <c r="CH1384" s="85"/>
      <c r="CI1384" s="85"/>
      <c r="CJ1384" s="85"/>
      <c r="CK1384" s="85"/>
      <c r="CL1384" s="85"/>
      <c r="CM1384" s="85"/>
      <c r="CN1384" s="85"/>
      <c r="CO1384" s="85"/>
      <c r="CP1384" s="85"/>
      <c r="CQ1384" s="85"/>
      <c r="CR1384" s="85"/>
    </row>
    <row r="1385" spans="59:96">
      <c r="BG1385" s="85"/>
      <c r="BH1385" s="85"/>
      <c r="BI1385" s="85"/>
      <c r="BJ1385" s="85"/>
      <c r="BK1385" s="85"/>
      <c r="BL1385" s="85"/>
      <c r="BM1385" s="85"/>
      <c r="BN1385" s="85"/>
      <c r="BO1385" s="85"/>
      <c r="BP1385" s="85"/>
      <c r="BQ1385" s="85"/>
      <c r="BR1385" s="85"/>
      <c r="BS1385" s="85"/>
      <c r="BT1385" s="85"/>
      <c r="BU1385" s="85"/>
      <c r="BV1385" s="85"/>
      <c r="BW1385" s="85"/>
      <c r="BX1385" s="85"/>
      <c r="BY1385" s="85"/>
      <c r="BZ1385" s="85"/>
      <c r="CA1385" s="85"/>
      <c r="CB1385" s="85"/>
      <c r="CC1385" s="85"/>
      <c r="CD1385" s="85"/>
      <c r="CE1385" s="85"/>
      <c r="CF1385" s="85"/>
      <c r="CG1385" s="85"/>
      <c r="CH1385" s="85"/>
      <c r="CI1385" s="85"/>
      <c r="CJ1385" s="85"/>
      <c r="CK1385" s="85"/>
      <c r="CL1385" s="85"/>
      <c r="CM1385" s="85"/>
      <c r="CN1385" s="85"/>
      <c r="CO1385" s="85"/>
      <c r="CP1385" s="85"/>
      <c r="CQ1385" s="85"/>
      <c r="CR1385" s="85"/>
    </row>
    <row r="1386" spans="59:96">
      <c r="BG1386" s="85"/>
      <c r="BH1386" s="85"/>
      <c r="BI1386" s="85"/>
      <c r="BJ1386" s="85"/>
      <c r="BK1386" s="85"/>
      <c r="BL1386" s="85"/>
      <c r="BM1386" s="85"/>
      <c r="BN1386" s="85"/>
      <c r="BO1386" s="85"/>
      <c r="BP1386" s="85"/>
      <c r="BQ1386" s="85"/>
      <c r="BR1386" s="85"/>
      <c r="BS1386" s="85"/>
      <c r="BT1386" s="85"/>
      <c r="BU1386" s="85"/>
      <c r="BV1386" s="85"/>
      <c r="BW1386" s="85"/>
      <c r="BX1386" s="85"/>
      <c r="BY1386" s="85"/>
      <c r="BZ1386" s="85"/>
      <c r="CA1386" s="85"/>
      <c r="CB1386" s="85"/>
      <c r="CC1386" s="85"/>
      <c r="CD1386" s="85"/>
      <c r="CE1386" s="85"/>
      <c r="CF1386" s="85"/>
      <c r="CG1386" s="85"/>
      <c r="CH1386" s="85"/>
      <c r="CI1386" s="85"/>
      <c r="CJ1386" s="85"/>
      <c r="CK1386" s="85"/>
      <c r="CL1386" s="85"/>
      <c r="CM1386" s="85"/>
      <c r="CN1386" s="85"/>
      <c r="CO1386" s="85"/>
      <c r="CP1386" s="85"/>
      <c r="CQ1386" s="85"/>
      <c r="CR1386" s="85"/>
    </row>
    <row r="1387" spans="59:96">
      <c r="BG1387" s="85"/>
      <c r="BH1387" s="85"/>
      <c r="BI1387" s="85"/>
      <c r="BJ1387" s="85"/>
      <c r="BK1387" s="85"/>
      <c r="BL1387" s="85"/>
      <c r="BM1387" s="85"/>
      <c r="BN1387" s="85"/>
      <c r="BO1387" s="85"/>
      <c r="BP1387" s="85"/>
      <c r="BQ1387" s="85"/>
      <c r="BR1387" s="85"/>
      <c r="BS1387" s="85"/>
      <c r="BT1387" s="85"/>
      <c r="BU1387" s="85"/>
      <c r="BV1387" s="85"/>
      <c r="BW1387" s="85"/>
      <c r="BX1387" s="85"/>
      <c r="BY1387" s="85"/>
      <c r="BZ1387" s="85"/>
      <c r="CA1387" s="85"/>
      <c r="CB1387" s="85"/>
      <c r="CC1387" s="85"/>
      <c r="CD1387" s="85"/>
      <c r="CE1387" s="85"/>
      <c r="CF1387" s="85"/>
      <c r="CG1387" s="85"/>
      <c r="CH1387" s="85"/>
      <c r="CI1387" s="85"/>
      <c r="CJ1387" s="85"/>
      <c r="CK1387" s="85"/>
      <c r="CL1387" s="85"/>
      <c r="CM1387" s="85"/>
      <c r="CN1387" s="85"/>
      <c r="CO1387" s="85"/>
      <c r="CP1387" s="85"/>
      <c r="CQ1387" s="85"/>
      <c r="CR1387" s="85"/>
    </row>
    <row r="1388" spans="59:96">
      <c r="BG1388" s="85"/>
      <c r="BH1388" s="85"/>
      <c r="BI1388" s="85"/>
      <c r="BJ1388" s="85"/>
      <c r="BK1388" s="85"/>
      <c r="BL1388" s="85"/>
      <c r="BM1388" s="85"/>
      <c r="BN1388" s="85"/>
      <c r="BO1388" s="85"/>
      <c r="BP1388" s="85"/>
      <c r="BQ1388" s="85"/>
      <c r="BR1388" s="85"/>
      <c r="BS1388" s="85"/>
      <c r="BT1388" s="85"/>
      <c r="BU1388" s="85"/>
      <c r="BV1388" s="85"/>
      <c r="BW1388" s="85"/>
      <c r="BX1388" s="85"/>
      <c r="BY1388" s="85"/>
      <c r="BZ1388" s="85"/>
      <c r="CA1388" s="85"/>
      <c r="CB1388" s="85"/>
      <c r="CC1388" s="85"/>
      <c r="CD1388" s="85"/>
      <c r="CE1388" s="85"/>
      <c r="CF1388" s="85"/>
      <c r="CG1388" s="85"/>
      <c r="CH1388" s="85"/>
      <c r="CI1388" s="85"/>
      <c r="CJ1388" s="85"/>
      <c r="CK1388" s="85"/>
      <c r="CL1388" s="85"/>
      <c r="CM1388" s="85"/>
      <c r="CN1388" s="85"/>
      <c r="CO1388" s="85"/>
      <c r="CP1388" s="85"/>
      <c r="CQ1388" s="85"/>
      <c r="CR1388" s="85"/>
    </row>
    <row r="1389" spans="59:96">
      <c r="BG1389" s="85"/>
      <c r="BH1389" s="85"/>
      <c r="BI1389" s="85"/>
      <c r="BJ1389" s="85"/>
      <c r="BK1389" s="85"/>
      <c r="BL1389" s="85"/>
      <c r="BM1389" s="85"/>
      <c r="BN1389" s="85"/>
      <c r="BO1389" s="85"/>
      <c r="BP1389" s="85"/>
      <c r="BQ1389" s="85"/>
      <c r="BR1389" s="85"/>
      <c r="BS1389" s="85"/>
      <c r="BT1389" s="85"/>
      <c r="BU1389" s="85"/>
      <c r="BV1389" s="85"/>
      <c r="BW1389" s="85"/>
      <c r="BX1389" s="85"/>
      <c r="BY1389" s="85"/>
      <c r="BZ1389" s="85"/>
      <c r="CA1389" s="85"/>
      <c r="CB1389" s="85"/>
      <c r="CC1389" s="85"/>
      <c r="CD1389" s="85"/>
      <c r="CE1389" s="85"/>
      <c r="CF1389" s="85"/>
      <c r="CG1389" s="85"/>
      <c r="CH1389" s="85"/>
      <c r="CI1389" s="85"/>
      <c r="CJ1389" s="85"/>
      <c r="CK1389" s="85"/>
      <c r="CL1389" s="85"/>
      <c r="CM1389" s="85"/>
      <c r="CN1389" s="85"/>
      <c r="CO1389" s="85"/>
      <c r="CP1389" s="85"/>
      <c r="CQ1389" s="85"/>
      <c r="CR1389" s="85"/>
    </row>
    <row r="1390" spans="59:96">
      <c r="BG1390" s="85"/>
      <c r="BH1390" s="85"/>
      <c r="BI1390" s="85"/>
      <c r="BJ1390" s="85"/>
      <c r="BK1390" s="85"/>
      <c r="BL1390" s="85"/>
      <c r="BM1390" s="85"/>
      <c r="BN1390" s="85"/>
      <c r="BO1390" s="85"/>
      <c r="BP1390" s="85"/>
      <c r="BQ1390" s="85"/>
      <c r="BR1390" s="85"/>
      <c r="BS1390" s="85"/>
      <c r="BT1390" s="85"/>
      <c r="BU1390" s="85"/>
      <c r="BV1390" s="85"/>
      <c r="BW1390" s="85"/>
      <c r="BX1390" s="85"/>
      <c r="BY1390" s="85"/>
      <c r="BZ1390" s="85"/>
      <c r="CA1390" s="85"/>
      <c r="CB1390" s="85"/>
      <c r="CC1390" s="85"/>
      <c r="CD1390" s="85"/>
      <c r="CE1390" s="85"/>
      <c r="CF1390" s="85"/>
      <c r="CG1390" s="85"/>
      <c r="CH1390" s="85"/>
      <c r="CI1390" s="85"/>
      <c r="CJ1390" s="85"/>
      <c r="CK1390" s="85"/>
      <c r="CL1390" s="85"/>
      <c r="CM1390" s="85"/>
      <c r="CN1390" s="85"/>
      <c r="CO1390" s="85"/>
      <c r="CP1390" s="85"/>
      <c r="CQ1390" s="85"/>
      <c r="CR1390" s="85"/>
    </row>
    <row r="1391" spans="59:96">
      <c r="BG1391" s="85"/>
      <c r="BH1391" s="85"/>
      <c r="BI1391" s="85"/>
      <c r="BJ1391" s="85"/>
      <c r="BK1391" s="85"/>
      <c r="BL1391" s="85"/>
      <c r="BM1391" s="85"/>
      <c r="BN1391" s="85"/>
      <c r="BO1391" s="85"/>
      <c r="BP1391" s="85"/>
      <c r="BQ1391" s="85"/>
      <c r="BR1391" s="85"/>
      <c r="BS1391" s="85"/>
      <c r="BT1391" s="85"/>
      <c r="BU1391" s="85"/>
      <c r="BV1391" s="85"/>
      <c r="BW1391" s="85"/>
      <c r="BX1391" s="85"/>
      <c r="BY1391" s="85"/>
      <c r="BZ1391" s="85"/>
      <c r="CA1391" s="85"/>
      <c r="CB1391" s="85"/>
      <c r="CC1391" s="85"/>
      <c r="CD1391" s="85"/>
      <c r="CE1391" s="85"/>
      <c r="CF1391" s="85"/>
      <c r="CG1391" s="85"/>
      <c r="CH1391" s="85"/>
      <c r="CI1391" s="85"/>
      <c r="CJ1391" s="85"/>
      <c r="CK1391" s="85"/>
      <c r="CL1391" s="85"/>
      <c r="CM1391" s="85"/>
      <c r="CN1391" s="85"/>
      <c r="CO1391" s="85"/>
      <c r="CP1391" s="85"/>
      <c r="CQ1391" s="85"/>
      <c r="CR1391" s="85"/>
    </row>
    <row r="1392" spans="59:96">
      <c r="BG1392" s="85"/>
      <c r="BH1392" s="85"/>
      <c r="BI1392" s="85"/>
      <c r="BJ1392" s="85"/>
      <c r="BK1392" s="85"/>
      <c r="BL1392" s="85"/>
      <c r="BM1392" s="85"/>
      <c r="BN1392" s="85"/>
      <c r="BO1392" s="85"/>
      <c r="BP1392" s="85"/>
      <c r="BQ1392" s="85"/>
      <c r="BR1392" s="85"/>
      <c r="BS1392" s="85"/>
      <c r="BT1392" s="85"/>
      <c r="BU1392" s="85"/>
      <c r="BV1392" s="85"/>
      <c r="BW1392" s="85"/>
      <c r="BX1392" s="85"/>
      <c r="BY1392" s="85"/>
      <c r="BZ1392" s="85"/>
      <c r="CA1392" s="85"/>
      <c r="CB1392" s="85"/>
      <c r="CC1392" s="85"/>
      <c r="CD1392" s="85"/>
      <c r="CE1392" s="85"/>
      <c r="CF1392" s="85"/>
      <c r="CG1392" s="85"/>
      <c r="CH1392" s="85"/>
      <c r="CI1392" s="85"/>
      <c r="CJ1392" s="85"/>
      <c r="CK1392" s="85"/>
      <c r="CL1392" s="85"/>
      <c r="CM1392" s="85"/>
      <c r="CN1392" s="85"/>
      <c r="CO1392" s="85"/>
      <c r="CP1392" s="85"/>
      <c r="CQ1392" s="85"/>
      <c r="CR1392" s="85"/>
    </row>
    <row r="1393" spans="59:96">
      <c r="BG1393" s="85"/>
      <c r="BH1393" s="85"/>
      <c r="BI1393" s="85"/>
      <c r="BJ1393" s="85"/>
      <c r="BK1393" s="85"/>
      <c r="BL1393" s="85"/>
      <c r="BM1393" s="85"/>
      <c r="BN1393" s="85"/>
      <c r="BO1393" s="85"/>
      <c r="BP1393" s="85"/>
      <c r="BQ1393" s="85"/>
      <c r="BR1393" s="85"/>
      <c r="BS1393" s="85"/>
      <c r="BT1393" s="85"/>
      <c r="BU1393" s="85"/>
      <c r="BV1393" s="85"/>
      <c r="BW1393" s="85"/>
      <c r="BX1393" s="85"/>
      <c r="BY1393" s="85"/>
      <c r="BZ1393" s="85"/>
      <c r="CA1393" s="85"/>
      <c r="CB1393" s="85"/>
      <c r="CC1393" s="85"/>
      <c r="CD1393" s="85"/>
      <c r="CE1393" s="85"/>
      <c r="CF1393" s="85"/>
      <c r="CG1393" s="85"/>
      <c r="CH1393" s="85"/>
      <c r="CI1393" s="85"/>
      <c r="CJ1393" s="85"/>
      <c r="CK1393" s="85"/>
      <c r="CL1393" s="85"/>
      <c r="CM1393" s="85"/>
      <c r="CN1393" s="85"/>
      <c r="CO1393" s="85"/>
      <c r="CP1393" s="85"/>
      <c r="CQ1393" s="85"/>
      <c r="CR1393" s="85"/>
    </row>
    <row r="1394" spans="59:96">
      <c r="BG1394" s="85"/>
      <c r="BH1394" s="85"/>
      <c r="BI1394" s="85"/>
      <c r="BJ1394" s="85"/>
      <c r="BK1394" s="85"/>
      <c r="BL1394" s="85"/>
      <c r="BM1394" s="85"/>
      <c r="BN1394" s="85"/>
      <c r="BO1394" s="85"/>
      <c r="BP1394" s="85"/>
      <c r="BQ1394" s="85"/>
      <c r="BR1394" s="85"/>
      <c r="BS1394" s="85"/>
      <c r="BT1394" s="85"/>
      <c r="BU1394" s="85"/>
      <c r="BV1394" s="85"/>
      <c r="BW1394" s="85"/>
      <c r="BX1394" s="85"/>
      <c r="BY1394" s="85"/>
      <c r="BZ1394" s="85"/>
      <c r="CA1394" s="85"/>
      <c r="CB1394" s="85"/>
      <c r="CC1394" s="85"/>
      <c r="CD1394" s="85"/>
      <c r="CE1394" s="85"/>
      <c r="CF1394" s="85"/>
      <c r="CG1394" s="85"/>
      <c r="CH1394" s="85"/>
      <c r="CI1394" s="85"/>
      <c r="CJ1394" s="85"/>
      <c r="CK1394" s="85"/>
      <c r="CL1394" s="85"/>
      <c r="CM1394" s="85"/>
      <c r="CN1394" s="85"/>
      <c r="CO1394" s="85"/>
      <c r="CP1394" s="85"/>
      <c r="CQ1394" s="85"/>
      <c r="CR1394" s="85"/>
    </row>
    <row r="1395" spans="59:96">
      <c r="BG1395" s="85"/>
      <c r="BH1395" s="85"/>
      <c r="BI1395" s="85"/>
      <c r="BJ1395" s="85"/>
      <c r="BK1395" s="85"/>
      <c r="BL1395" s="85"/>
      <c r="BM1395" s="85"/>
      <c r="BN1395" s="85"/>
      <c r="BO1395" s="85"/>
      <c r="BP1395" s="85"/>
      <c r="BQ1395" s="85"/>
      <c r="BR1395" s="85"/>
      <c r="BS1395" s="85"/>
      <c r="BT1395" s="85"/>
      <c r="BU1395" s="85"/>
      <c r="BV1395" s="85"/>
      <c r="BW1395" s="85"/>
      <c r="BX1395" s="85"/>
      <c r="BY1395" s="85"/>
      <c r="BZ1395" s="85"/>
      <c r="CA1395" s="85"/>
      <c r="CB1395" s="85"/>
      <c r="CC1395" s="85"/>
      <c r="CD1395" s="85"/>
      <c r="CE1395" s="85"/>
      <c r="CF1395" s="85"/>
      <c r="CG1395" s="85"/>
      <c r="CH1395" s="85"/>
      <c r="CI1395" s="85"/>
      <c r="CJ1395" s="85"/>
      <c r="CK1395" s="85"/>
      <c r="CL1395" s="85"/>
      <c r="CM1395" s="85"/>
      <c r="CN1395" s="85"/>
      <c r="CO1395" s="85"/>
      <c r="CP1395" s="85"/>
      <c r="CQ1395" s="85"/>
      <c r="CR1395" s="85"/>
    </row>
    <row r="1396" spans="59:96">
      <c r="BG1396" s="85"/>
      <c r="BH1396" s="85"/>
      <c r="BI1396" s="85"/>
      <c r="BJ1396" s="85"/>
      <c r="BK1396" s="85"/>
      <c r="BL1396" s="85"/>
      <c r="BM1396" s="85"/>
      <c r="BN1396" s="85"/>
      <c r="BO1396" s="85"/>
      <c r="BP1396" s="85"/>
      <c r="BQ1396" s="85"/>
      <c r="BR1396" s="85"/>
      <c r="BS1396" s="85"/>
      <c r="BT1396" s="85"/>
      <c r="BU1396" s="85"/>
      <c r="BV1396" s="85"/>
      <c r="BW1396" s="85"/>
      <c r="BX1396" s="85"/>
      <c r="BY1396" s="85"/>
      <c r="BZ1396" s="85"/>
      <c r="CA1396" s="85"/>
      <c r="CB1396" s="85"/>
      <c r="CC1396" s="85"/>
      <c r="CD1396" s="85"/>
      <c r="CE1396" s="85"/>
      <c r="CF1396" s="85"/>
      <c r="CG1396" s="85"/>
      <c r="CH1396" s="85"/>
      <c r="CI1396" s="85"/>
      <c r="CJ1396" s="85"/>
      <c r="CK1396" s="85"/>
      <c r="CL1396" s="85"/>
      <c r="CM1396" s="85"/>
      <c r="CN1396" s="85"/>
      <c r="CO1396" s="85"/>
      <c r="CP1396" s="85"/>
      <c r="CQ1396" s="85"/>
      <c r="CR1396" s="85"/>
    </row>
    <row r="1397" spans="59:96">
      <c r="BG1397" s="85"/>
      <c r="BH1397" s="85"/>
      <c r="BI1397" s="85"/>
      <c r="BJ1397" s="85"/>
      <c r="BK1397" s="85"/>
      <c r="BL1397" s="85"/>
      <c r="BM1397" s="85"/>
      <c r="BN1397" s="85"/>
      <c r="BO1397" s="85"/>
      <c r="BP1397" s="85"/>
      <c r="BQ1397" s="85"/>
      <c r="BR1397" s="85"/>
      <c r="BS1397" s="85"/>
      <c r="BT1397" s="85"/>
      <c r="BU1397" s="85"/>
      <c r="BV1397" s="85"/>
      <c r="BW1397" s="85"/>
      <c r="BX1397" s="85"/>
      <c r="BY1397" s="85"/>
      <c r="BZ1397" s="85"/>
      <c r="CA1397" s="85"/>
      <c r="CB1397" s="85"/>
      <c r="CC1397" s="85"/>
      <c r="CD1397" s="85"/>
      <c r="CE1397" s="85"/>
      <c r="CF1397" s="85"/>
      <c r="CG1397" s="85"/>
      <c r="CH1397" s="85"/>
      <c r="CI1397" s="85"/>
      <c r="CJ1397" s="85"/>
      <c r="CK1397" s="85"/>
      <c r="CL1397" s="85"/>
      <c r="CM1397" s="85"/>
      <c r="CN1397" s="85"/>
      <c r="CO1397" s="85"/>
      <c r="CP1397" s="85"/>
      <c r="CQ1397" s="85"/>
      <c r="CR1397" s="85"/>
    </row>
    <row r="1398" spans="59:96">
      <c r="BG1398" s="85"/>
      <c r="BH1398" s="85"/>
      <c r="BI1398" s="85"/>
      <c r="BJ1398" s="85"/>
      <c r="BK1398" s="85"/>
      <c r="BL1398" s="85"/>
      <c r="BM1398" s="85"/>
      <c r="BN1398" s="85"/>
      <c r="BO1398" s="85"/>
      <c r="BP1398" s="85"/>
      <c r="BQ1398" s="85"/>
      <c r="BR1398" s="85"/>
      <c r="BS1398" s="85"/>
      <c r="BT1398" s="85"/>
      <c r="BU1398" s="85"/>
      <c r="BV1398" s="85"/>
      <c r="BW1398" s="85"/>
      <c r="BX1398" s="85"/>
      <c r="BY1398" s="85"/>
      <c r="BZ1398" s="85"/>
      <c r="CA1398" s="85"/>
      <c r="CB1398" s="85"/>
      <c r="CC1398" s="85"/>
      <c r="CD1398" s="85"/>
      <c r="CE1398" s="85"/>
      <c r="CF1398" s="85"/>
      <c r="CG1398" s="85"/>
      <c r="CH1398" s="85"/>
      <c r="CI1398" s="85"/>
      <c r="CJ1398" s="85"/>
      <c r="CK1398" s="85"/>
      <c r="CL1398" s="85"/>
      <c r="CM1398" s="85"/>
      <c r="CN1398" s="85"/>
      <c r="CO1398" s="85"/>
      <c r="CP1398" s="85"/>
      <c r="CQ1398" s="85"/>
      <c r="CR1398" s="85"/>
    </row>
    <row r="1399" spans="59:96">
      <c r="BG1399" s="85"/>
      <c r="BH1399" s="85"/>
      <c r="BI1399" s="85"/>
      <c r="BJ1399" s="85"/>
      <c r="BK1399" s="85"/>
      <c r="BL1399" s="85"/>
      <c r="BM1399" s="85"/>
      <c r="BN1399" s="85"/>
      <c r="BO1399" s="85"/>
      <c r="BP1399" s="85"/>
      <c r="BQ1399" s="85"/>
      <c r="BR1399" s="85"/>
      <c r="BS1399" s="85"/>
      <c r="BT1399" s="85"/>
      <c r="BU1399" s="85"/>
      <c r="BV1399" s="85"/>
      <c r="BW1399" s="85"/>
      <c r="BX1399" s="85"/>
      <c r="BY1399" s="85"/>
      <c r="BZ1399" s="85"/>
      <c r="CA1399" s="85"/>
      <c r="CB1399" s="85"/>
      <c r="CC1399" s="85"/>
      <c r="CD1399" s="85"/>
      <c r="CE1399" s="85"/>
      <c r="CF1399" s="85"/>
      <c r="CG1399" s="85"/>
      <c r="CH1399" s="85"/>
      <c r="CI1399" s="85"/>
      <c r="CJ1399" s="85"/>
      <c r="CK1399" s="85"/>
      <c r="CL1399" s="85"/>
      <c r="CM1399" s="85"/>
      <c r="CN1399" s="85"/>
      <c r="CO1399" s="85"/>
      <c r="CP1399" s="85"/>
      <c r="CQ1399" s="85"/>
      <c r="CR1399" s="85"/>
    </row>
    <row r="1400" spans="59:96">
      <c r="BG1400" s="85"/>
      <c r="BH1400" s="85"/>
      <c r="BI1400" s="85"/>
      <c r="BJ1400" s="85"/>
      <c r="BK1400" s="85"/>
      <c r="BL1400" s="85"/>
      <c r="BM1400" s="85"/>
      <c r="BN1400" s="85"/>
      <c r="BO1400" s="85"/>
      <c r="BP1400" s="85"/>
      <c r="BQ1400" s="85"/>
      <c r="BR1400" s="85"/>
      <c r="BS1400" s="85"/>
      <c r="BT1400" s="85"/>
      <c r="BU1400" s="85"/>
      <c r="BV1400" s="85"/>
      <c r="BW1400" s="85"/>
      <c r="BX1400" s="85"/>
      <c r="BY1400" s="85"/>
      <c r="BZ1400" s="85"/>
      <c r="CA1400" s="85"/>
      <c r="CB1400" s="85"/>
      <c r="CC1400" s="85"/>
      <c r="CD1400" s="85"/>
      <c r="CE1400" s="85"/>
      <c r="CF1400" s="85"/>
      <c r="CG1400" s="85"/>
      <c r="CH1400" s="85"/>
      <c r="CI1400" s="85"/>
      <c r="CJ1400" s="85"/>
      <c r="CK1400" s="85"/>
      <c r="CL1400" s="85"/>
      <c r="CM1400" s="85"/>
      <c r="CN1400" s="85"/>
      <c r="CO1400" s="85"/>
      <c r="CP1400" s="85"/>
      <c r="CQ1400" s="85"/>
      <c r="CR1400" s="85"/>
    </row>
    <row r="1401" spans="59:96">
      <c r="BG1401" s="85"/>
      <c r="BH1401" s="85"/>
      <c r="BI1401" s="85"/>
      <c r="BJ1401" s="85"/>
      <c r="BK1401" s="85"/>
      <c r="BL1401" s="85"/>
      <c r="BM1401" s="85"/>
      <c r="BN1401" s="85"/>
      <c r="BO1401" s="85"/>
      <c r="BP1401" s="85"/>
      <c r="BQ1401" s="85"/>
      <c r="BR1401" s="85"/>
      <c r="BS1401" s="85"/>
      <c r="BT1401" s="85"/>
      <c r="BU1401" s="85"/>
      <c r="BV1401" s="85"/>
      <c r="BW1401" s="85"/>
      <c r="BX1401" s="85"/>
      <c r="BY1401" s="85"/>
      <c r="BZ1401" s="85"/>
      <c r="CA1401" s="85"/>
      <c r="CB1401" s="85"/>
      <c r="CC1401" s="85"/>
      <c r="CD1401" s="85"/>
      <c r="CE1401" s="85"/>
      <c r="CF1401" s="85"/>
      <c r="CG1401" s="85"/>
      <c r="CH1401" s="85"/>
      <c r="CI1401" s="85"/>
      <c r="CJ1401" s="85"/>
      <c r="CK1401" s="85"/>
      <c r="CL1401" s="85"/>
      <c r="CM1401" s="85"/>
      <c r="CN1401" s="85"/>
      <c r="CO1401" s="85"/>
      <c r="CP1401" s="85"/>
      <c r="CQ1401" s="85"/>
      <c r="CR1401" s="85"/>
    </row>
    <row r="1402" spans="59:96">
      <c r="BG1402" s="85"/>
      <c r="BH1402" s="85"/>
      <c r="BI1402" s="85"/>
      <c r="BJ1402" s="85"/>
      <c r="BK1402" s="85"/>
      <c r="BL1402" s="85"/>
      <c r="BM1402" s="85"/>
      <c r="BN1402" s="85"/>
      <c r="BO1402" s="85"/>
      <c r="BP1402" s="85"/>
      <c r="BQ1402" s="85"/>
      <c r="BR1402" s="85"/>
      <c r="BS1402" s="85"/>
      <c r="BT1402" s="85"/>
      <c r="BU1402" s="85"/>
      <c r="BV1402" s="85"/>
      <c r="BW1402" s="85"/>
      <c r="BX1402" s="85"/>
      <c r="BY1402" s="85"/>
      <c r="BZ1402" s="85"/>
      <c r="CA1402" s="85"/>
      <c r="CB1402" s="85"/>
      <c r="CC1402" s="85"/>
      <c r="CD1402" s="85"/>
      <c r="CE1402" s="85"/>
      <c r="CF1402" s="85"/>
      <c r="CG1402" s="85"/>
      <c r="CH1402" s="85"/>
      <c r="CI1402" s="85"/>
      <c r="CJ1402" s="85"/>
      <c r="CK1402" s="85"/>
      <c r="CL1402" s="85"/>
      <c r="CM1402" s="85"/>
      <c r="CN1402" s="85"/>
      <c r="CO1402" s="85"/>
      <c r="CP1402" s="85"/>
      <c r="CQ1402" s="85"/>
      <c r="CR1402" s="85"/>
    </row>
    <row r="1403" spans="59:96">
      <c r="BG1403" s="85"/>
      <c r="BH1403" s="85"/>
      <c r="BI1403" s="85"/>
      <c r="BJ1403" s="85"/>
      <c r="BK1403" s="85"/>
      <c r="BL1403" s="85"/>
      <c r="BM1403" s="85"/>
      <c r="BN1403" s="85"/>
      <c r="BO1403" s="85"/>
      <c r="BP1403" s="85"/>
      <c r="BQ1403" s="85"/>
      <c r="BR1403" s="85"/>
      <c r="BS1403" s="85"/>
      <c r="BT1403" s="85"/>
      <c r="BU1403" s="85"/>
      <c r="BV1403" s="85"/>
      <c r="BW1403" s="85"/>
      <c r="BX1403" s="85"/>
      <c r="BY1403" s="85"/>
      <c r="BZ1403" s="85"/>
      <c r="CA1403" s="85"/>
      <c r="CB1403" s="85"/>
      <c r="CC1403" s="85"/>
      <c r="CD1403" s="85"/>
      <c r="CE1403" s="85"/>
      <c r="CF1403" s="85"/>
      <c r="CG1403" s="85"/>
      <c r="CH1403" s="85"/>
      <c r="CI1403" s="85"/>
      <c r="CJ1403" s="85"/>
      <c r="CK1403" s="85"/>
      <c r="CL1403" s="85"/>
      <c r="CM1403" s="85"/>
      <c r="CN1403" s="85"/>
      <c r="CO1403" s="85"/>
      <c r="CP1403" s="85"/>
      <c r="CQ1403" s="85"/>
      <c r="CR1403" s="85"/>
    </row>
    <row r="1404" spans="59:96">
      <c r="BG1404" s="85"/>
      <c r="BH1404" s="85"/>
      <c r="BI1404" s="85"/>
      <c r="BJ1404" s="85"/>
      <c r="BK1404" s="85"/>
      <c r="BL1404" s="85"/>
      <c r="BM1404" s="85"/>
      <c r="BN1404" s="85"/>
      <c r="BO1404" s="85"/>
      <c r="BP1404" s="85"/>
      <c r="BQ1404" s="85"/>
      <c r="BR1404" s="85"/>
      <c r="BS1404" s="85"/>
      <c r="BT1404" s="85"/>
      <c r="BU1404" s="85"/>
      <c r="BV1404" s="85"/>
      <c r="BW1404" s="85"/>
      <c r="BX1404" s="85"/>
      <c r="BY1404" s="85"/>
      <c r="BZ1404" s="85"/>
      <c r="CA1404" s="85"/>
      <c r="CB1404" s="85"/>
      <c r="CC1404" s="85"/>
      <c r="CD1404" s="85"/>
      <c r="CE1404" s="85"/>
      <c r="CF1404" s="85"/>
      <c r="CG1404" s="85"/>
      <c r="CH1404" s="85"/>
      <c r="CI1404" s="85"/>
      <c r="CJ1404" s="85"/>
      <c r="CK1404" s="85"/>
      <c r="CL1404" s="85"/>
      <c r="CM1404" s="85"/>
      <c r="CN1404" s="85"/>
      <c r="CO1404" s="85"/>
      <c r="CP1404" s="85"/>
      <c r="CQ1404" s="85"/>
      <c r="CR1404" s="85"/>
    </row>
    <row r="1405" spans="59:96">
      <c r="BG1405" s="85"/>
      <c r="BH1405" s="85"/>
      <c r="BI1405" s="85"/>
      <c r="BJ1405" s="85"/>
      <c r="BK1405" s="85"/>
      <c r="BL1405" s="85"/>
      <c r="BM1405" s="85"/>
      <c r="BN1405" s="85"/>
      <c r="BO1405" s="85"/>
      <c r="BP1405" s="85"/>
      <c r="BQ1405" s="85"/>
      <c r="BR1405" s="85"/>
      <c r="BS1405" s="85"/>
      <c r="BT1405" s="85"/>
      <c r="BU1405" s="85"/>
      <c r="BV1405" s="85"/>
      <c r="BW1405" s="85"/>
      <c r="BX1405" s="85"/>
      <c r="BY1405" s="85"/>
      <c r="BZ1405" s="85"/>
      <c r="CA1405" s="85"/>
      <c r="CB1405" s="85"/>
      <c r="CC1405" s="85"/>
      <c r="CD1405" s="85"/>
      <c r="CE1405" s="85"/>
      <c r="CF1405" s="85"/>
      <c r="CG1405" s="85"/>
      <c r="CH1405" s="85"/>
      <c r="CI1405" s="85"/>
      <c r="CJ1405" s="85"/>
      <c r="CK1405" s="85"/>
      <c r="CL1405" s="85"/>
      <c r="CM1405" s="85"/>
      <c r="CN1405" s="85"/>
      <c r="CO1405" s="85"/>
      <c r="CP1405" s="85"/>
      <c r="CQ1405" s="85"/>
      <c r="CR1405" s="85"/>
    </row>
    <row r="1406" spans="59:96">
      <c r="BG1406" s="85"/>
      <c r="BH1406" s="85"/>
      <c r="BI1406" s="85"/>
      <c r="BJ1406" s="85"/>
      <c r="BK1406" s="85"/>
      <c r="BL1406" s="85"/>
      <c r="BM1406" s="85"/>
      <c r="BN1406" s="85"/>
      <c r="BO1406" s="85"/>
      <c r="BP1406" s="85"/>
      <c r="BQ1406" s="85"/>
      <c r="BR1406" s="85"/>
      <c r="BS1406" s="85"/>
      <c r="BT1406" s="85"/>
      <c r="BU1406" s="85"/>
      <c r="BV1406" s="85"/>
      <c r="BW1406" s="85"/>
      <c r="BX1406" s="85"/>
      <c r="BY1406" s="85"/>
      <c r="BZ1406" s="85"/>
      <c r="CA1406" s="85"/>
      <c r="CB1406" s="85"/>
      <c r="CC1406" s="85"/>
      <c r="CD1406" s="85"/>
      <c r="CE1406" s="85"/>
      <c r="CF1406" s="85"/>
      <c r="CG1406" s="85"/>
      <c r="CH1406" s="85"/>
      <c r="CI1406" s="85"/>
      <c r="CJ1406" s="85"/>
      <c r="CK1406" s="85"/>
      <c r="CL1406" s="85"/>
      <c r="CM1406" s="85"/>
      <c r="CN1406" s="85"/>
      <c r="CO1406" s="85"/>
      <c r="CP1406" s="85"/>
      <c r="CQ1406" s="85"/>
      <c r="CR1406" s="85"/>
    </row>
    <row r="1407" spans="59:96">
      <c r="BG1407" s="85"/>
      <c r="BH1407" s="85"/>
      <c r="BI1407" s="85"/>
      <c r="BJ1407" s="85"/>
      <c r="BK1407" s="85"/>
      <c r="BL1407" s="85"/>
      <c r="BM1407" s="85"/>
      <c r="BN1407" s="85"/>
      <c r="BO1407" s="85"/>
      <c r="BP1407" s="85"/>
      <c r="BQ1407" s="85"/>
      <c r="BR1407" s="85"/>
      <c r="BS1407" s="85"/>
      <c r="BT1407" s="85"/>
      <c r="BU1407" s="85"/>
      <c r="BV1407" s="85"/>
      <c r="BW1407" s="85"/>
      <c r="BX1407" s="85"/>
      <c r="BY1407" s="85"/>
      <c r="BZ1407" s="85"/>
      <c r="CA1407" s="85"/>
      <c r="CB1407" s="85"/>
      <c r="CC1407" s="85"/>
      <c r="CD1407" s="85"/>
      <c r="CE1407" s="85"/>
      <c r="CF1407" s="85"/>
      <c r="CG1407" s="85"/>
      <c r="CH1407" s="85"/>
      <c r="CI1407" s="85"/>
      <c r="CJ1407" s="85"/>
      <c r="CK1407" s="85"/>
      <c r="CL1407" s="85"/>
      <c r="CM1407" s="85"/>
      <c r="CN1407" s="85"/>
      <c r="CO1407" s="85"/>
      <c r="CP1407" s="85"/>
      <c r="CQ1407" s="85"/>
      <c r="CR1407" s="85"/>
    </row>
    <row r="1408" spans="59:96">
      <c r="BG1408" s="85"/>
      <c r="BH1408" s="85"/>
      <c r="BI1408" s="85"/>
      <c r="BJ1408" s="85"/>
      <c r="BK1408" s="85"/>
      <c r="BL1408" s="85"/>
      <c r="BM1408" s="85"/>
      <c r="BN1408" s="85"/>
      <c r="BO1408" s="85"/>
      <c r="BP1408" s="85"/>
      <c r="BQ1408" s="85"/>
      <c r="BR1408" s="85"/>
      <c r="BS1408" s="85"/>
      <c r="BT1408" s="85"/>
      <c r="BU1408" s="85"/>
      <c r="BV1408" s="85"/>
      <c r="BW1408" s="85"/>
      <c r="BX1408" s="85"/>
      <c r="BY1408" s="85"/>
      <c r="BZ1408" s="85"/>
      <c r="CA1408" s="85"/>
      <c r="CB1408" s="85"/>
      <c r="CC1408" s="85"/>
      <c r="CD1408" s="85"/>
      <c r="CE1408" s="85"/>
      <c r="CF1408" s="85"/>
      <c r="CG1408" s="85"/>
      <c r="CH1408" s="85"/>
      <c r="CI1408" s="85"/>
      <c r="CJ1408" s="85"/>
      <c r="CK1408" s="85"/>
      <c r="CL1408" s="85"/>
      <c r="CM1408" s="85"/>
      <c r="CN1408" s="85"/>
      <c r="CO1408" s="85"/>
      <c r="CP1408" s="85"/>
      <c r="CQ1408" s="85"/>
      <c r="CR1408" s="85"/>
    </row>
    <row r="1409" spans="59:96">
      <c r="BG1409" s="85"/>
      <c r="BH1409" s="85"/>
      <c r="BI1409" s="85"/>
      <c r="BJ1409" s="85"/>
      <c r="BK1409" s="85"/>
      <c r="BL1409" s="85"/>
      <c r="BM1409" s="85"/>
      <c r="BN1409" s="85"/>
      <c r="BO1409" s="85"/>
      <c r="BP1409" s="85"/>
      <c r="BQ1409" s="85"/>
      <c r="BR1409" s="85"/>
      <c r="BS1409" s="85"/>
      <c r="BT1409" s="85"/>
      <c r="BU1409" s="85"/>
      <c r="BV1409" s="85"/>
      <c r="BW1409" s="85"/>
      <c r="BX1409" s="85"/>
      <c r="BY1409" s="85"/>
      <c r="BZ1409" s="85"/>
      <c r="CA1409" s="85"/>
      <c r="CB1409" s="85"/>
      <c r="CC1409" s="85"/>
      <c r="CD1409" s="85"/>
      <c r="CE1409" s="85"/>
      <c r="CF1409" s="85"/>
      <c r="CG1409" s="85"/>
      <c r="CH1409" s="85"/>
      <c r="CI1409" s="85"/>
      <c r="CJ1409" s="85"/>
      <c r="CK1409" s="85"/>
      <c r="CL1409" s="85"/>
      <c r="CM1409" s="85"/>
      <c r="CN1409" s="85"/>
      <c r="CO1409" s="85"/>
      <c r="CP1409" s="85"/>
      <c r="CQ1409" s="85"/>
      <c r="CR1409" s="85"/>
    </row>
    <row r="1410" spans="59:96">
      <c r="BG1410" s="85"/>
      <c r="BH1410" s="85"/>
      <c r="BI1410" s="85"/>
      <c r="BJ1410" s="85"/>
      <c r="BK1410" s="85"/>
      <c r="BL1410" s="85"/>
      <c r="BM1410" s="85"/>
      <c r="BN1410" s="85"/>
      <c r="BO1410" s="85"/>
      <c r="BP1410" s="85"/>
      <c r="BQ1410" s="85"/>
      <c r="BR1410" s="85"/>
      <c r="BS1410" s="85"/>
      <c r="BT1410" s="85"/>
      <c r="BU1410" s="85"/>
      <c r="BV1410" s="85"/>
      <c r="BW1410" s="85"/>
      <c r="BX1410" s="85"/>
      <c r="BY1410" s="85"/>
      <c r="BZ1410" s="85"/>
      <c r="CA1410" s="85"/>
      <c r="CB1410" s="85"/>
      <c r="CC1410" s="85"/>
      <c r="CD1410" s="85"/>
      <c r="CE1410" s="85"/>
      <c r="CF1410" s="85"/>
      <c r="CG1410" s="85"/>
      <c r="CH1410" s="85"/>
      <c r="CI1410" s="85"/>
      <c r="CJ1410" s="85"/>
      <c r="CK1410" s="85"/>
      <c r="CL1410" s="85"/>
      <c r="CM1410" s="85"/>
      <c r="CN1410" s="85"/>
      <c r="CO1410" s="85"/>
      <c r="CP1410" s="85"/>
      <c r="CQ1410" s="85"/>
      <c r="CR1410" s="85"/>
    </row>
    <row r="1411" spans="59:96">
      <c r="BG1411" s="85"/>
      <c r="BH1411" s="85"/>
      <c r="BI1411" s="85"/>
      <c r="BJ1411" s="85"/>
      <c r="BK1411" s="85"/>
      <c r="BL1411" s="85"/>
      <c r="BM1411" s="85"/>
      <c r="BN1411" s="85"/>
      <c r="BO1411" s="85"/>
      <c r="BP1411" s="85"/>
      <c r="BQ1411" s="85"/>
      <c r="BR1411" s="85"/>
      <c r="BS1411" s="85"/>
      <c r="BT1411" s="85"/>
      <c r="BU1411" s="85"/>
      <c r="BV1411" s="85"/>
      <c r="BW1411" s="85"/>
      <c r="BX1411" s="85"/>
      <c r="BY1411" s="85"/>
      <c r="BZ1411" s="85"/>
      <c r="CA1411" s="85"/>
      <c r="CB1411" s="85"/>
      <c r="CC1411" s="85"/>
      <c r="CD1411" s="85"/>
      <c r="CE1411" s="85"/>
      <c r="CF1411" s="85"/>
      <c r="CG1411" s="85"/>
      <c r="CH1411" s="85"/>
      <c r="CI1411" s="85"/>
      <c r="CJ1411" s="85"/>
      <c r="CK1411" s="85"/>
      <c r="CL1411" s="85"/>
      <c r="CM1411" s="85"/>
      <c r="CN1411" s="85"/>
      <c r="CO1411" s="85"/>
      <c r="CP1411" s="85"/>
      <c r="CQ1411" s="85"/>
      <c r="CR1411" s="85"/>
    </row>
    <row r="1412" spans="59:96">
      <c r="BG1412" s="85"/>
      <c r="BH1412" s="85"/>
      <c r="BI1412" s="85"/>
      <c r="BJ1412" s="85"/>
      <c r="BK1412" s="85"/>
      <c r="BL1412" s="85"/>
      <c r="BM1412" s="85"/>
      <c r="BN1412" s="85"/>
      <c r="BO1412" s="85"/>
      <c r="BP1412" s="85"/>
      <c r="BQ1412" s="85"/>
      <c r="BR1412" s="85"/>
      <c r="BS1412" s="85"/>
      <c r="BT1412" s="85"/>
      <c r="BU1412" s="85"/>
      <c r="BV1412" s="85"/>
      <c r="BW1412" s="85"/>
      <c r="BX1412" s="85"/>
      <c r="BY1412" s="85"/>
      <c r="BZ1412" s="85"/>
      <c r="CA1412" s="85"/>
      <c r="CB1412" s="85"/>
      <c r="CC1412" s="85"/>
      <c r="CD1412" s="85"/>
      <c r="CE1412" s="85"/>
      <c r="CF1412" s="85"/>
      <c r="CG1412" s="85"/>
      <c r="CH1412" s="85"/>
      <c r="CI1412" s="85"/>
      <c r="CJ1412" s="85"/>
      <c r="CK1412" s="85"/>
      <c r="CL1412" s="85"/>
      <c r="CM1412" s="85"/>
      <c r="CN1412" s="85"/>
      <c r="CO1412" s="85"/>
      <c r="CP1412" s="85"/>
      <c r="CQ1412" s="85"/>
      <c r="CR1412" s="85"/>
    </row>
    <row r="1413" spans="59:96">
      <c r="BG1413" s="85"/>
      <c r="BH1413" s="85"/>
      <c r="BI1413" s="85"/>
      <c r="BJ1413" s="85"/>
      <c r="BK1413" s="85"/>
      <c r="BL1413" s="85"/>
      <c r="BM1413" s="85"/>
      <c r="BN1413" s="85"/>
      <c r="BO1413" s="85"/>
      <c r="BP1413" s="85"/>
      <c r="BQ1413" s="85"/>
      <c r="BR1413" s="85"/>
      <c r="BS1413" s="85"/>
      <c r="BT1413" s="85"/>
      <c r="BU1413" s="85"/>
      <c r="BV1413" s="85"/>
      <c r="BW1413" s="85"/>
      <c r="BX1413" s="85"/>
      <c r="BY1413" s="85"/>
      <c r="BZ1413" s="85"/>
      <c r="CA1413" s="85"/>
      <c r="CB1413" s="85"/>
      <c r="CC1413" s="85"/>
      <c r="CD1413" s="85"/>
      <c r="CE1413" s="85"/>
      <c r="CF1413" s="85"/>
      <c r="CG1413" s="85"/>
      <c r="CH1413" s="85"/>
      <c r="CI1413" s="85"/>
      <c r="CJ1413" s="85"/>
      <c r="CK1413" s="85"/>
      <c r="CL1413" s="85"/>
      <c r="CM1413" s="85"/>
      <c r="CN1413" s="85"/>
      <c r="CO1413" s="85"/>
      <c r="CP1413" s="85"/>
      <c r="CQ1413" s="85"/>
      <c r="CR1413" s="85"/>
    </row>
    <row r="1414" spans="59:96">
      <c r="BG1414" s="85"/>
      <c r="BH1414" s="85"/>
      <c r="BI1414" s="85"/>
      <c r="BJ1414" s="85"/>
      <c r="BK1414" s="85"/>
      <c r="BL1414" s="85"/>
      <c r="BM1414" s="85"/>
      <c r="BN1414" s="85"/>
      <c r="BO1414" s="85"/>
      <c r="BP1414" s="85"/>
      <c r="BQ1414" s="85"/>
      <c r="BR1414" s="85"/>
      <c r="BS1414" s="85"/>
      <c r="BT1414" s="85"/>
      <c r="BU1414" s="85"/>
      <c r="BV1414" s="85"/>
      <c r="BW1414" s="85"/>
      <c r="BX1414" s="85"/>
      <c r="BY1414" s="85"/>
      <c r="BZ1414" s="85"/>
      <c r="CA1414" s="85"/>
      <c r="CB1414" s="85"/>
      <c r="CC1414" s="85"/>
      <c r="CD1414" s="85"/>
      <c r="CE1414" s="85"/>
      <c r="CF1414" s="85"/>
      <c r="CG1414" s="85"/>
      <c r="CH1414" s="85"/>
      <c r="CI1414" s="85"/>
      <c r="CJ1414" s="85"/>
      <c r="CK1414" s="85"/>
      <c r="CL1414" s="85"/>
      <c r="CM1414" s="85"/>
      <c r="CN1414" s="85"/>
      <c r="CO1414" s="85"/>
      <c r="CP1414" s="85"/>
      <c r="CQ1414" s="85"/>
      <c r="CR1414" s="85"/>
    </row>
    <row r="1415" spans="59:96">
      <c r="BG1415" s="85"/>
      <c r="BH1415" s="85"/>
      <c r="BI1415" s="85"/>
      <c r="BJ1415" s="85"/>
      <c r="BK1415" s="85"/>
      <c r="BL1415" s="85"/>
      <c r="BM1415" s="85"/>
      <c r="BN1415" s="85"/>
      <c r="BO1415" s="85"/>
      <c r="BP1415" s="85"/>
      <c r="BQ1415" s="85"/>
      <c r="BR1415" s="85"/>
      <c r="BS1415" s="85"/>
      <c r="BT1415" s="85"/>
      <c r="BU1415" s="85"/>
      <c r="BV1415" s="85"/>
      <c r="BW1415" s="85"/>
      <c r="BX1415" s="85"/>
      <c r="BY1415" s="85"/>
      <c r="BZ1415" s="85"/>
      <c r="CA1415" s="85"/>
      <c r="CB1415" s="85"/>
      <c r="CC1415" s="85"/>
      <c r="CD1415" s="85"/>
      <c r="CE1415" s="85"/>
      <c r="CF1415" s="85"/>
      <c r="CG1415" s="85"/>
      <c r="CH1415" s="85"/>
      <c r="CI1415" s="85"/>
      <c r="CJ1415" s="85"/>
      <c r="CK1415" s="85"/>
      <c r="CL1415" s="85"/>
      <c r="CM1415" s="85"/>
      <c r="CN1415" s="85"/>
      <c r="CO1415" s="85"/>
      <c r="CP1415" s="85"/>
      <c r="CQ1415" s="85"/>
      <c r="CR1415" s="85"/>
    </row>
    <row r="1416" spans="59:96">
      <c r="BG1416" s="85"/>
      <c r="BH1416" s="85"/>
      <c r="BI1416" s="85"/>
      <c r="BJ1416" s="85"/>
      <c r="BK1416" s="85"/>
      <c r="BL1416" s="85"/>
      <c r="BM1416" s="85"/>
      <c r="BN1416" s="85"/>
      <c r="BO1416" s="85"/>
      <c r="BP1416" s="85"/>
      <c r="BQ1416" s="85"/>
      <c r="BR1416" s="85"/>
      <c r="BS1416" s="85"/>
      <c r="BT1416" s="85"/>
      <c r="BU1416" s="85"/>
      <c r="BV1416" s="85"/>
      <c r="BW1416" s="85"/>
      <c r="BX1416" s="85"/>
      <c r="BY1416" s="85"/>
      <c r="BZ1416" s="85"/>
      <c r="CA1416" s="85"/>
      <c r="CB1416" s="85"/>
      <c r="CC1416" s="85"/>
      <c r="CD1416" s="85"/>
      <c r="CE1416" s="85"/>
      <c r="CF1416" s="85"/>
      <c r="CG1416" s="85"/>
      <c r="CH1416" s="85"/>
      <c r="CI1416" s="85"/>
      <c r="CJ1416" s="85"/>
      <c r="CK1416" s="85"/>
      <c r="CL1416" s="85"/>
      <c r="CM1416" s="85"/>
      <c r="CN1416" s="85"/>
      <c r="CO1416" s="85"/>
      <c r="CP1416" s="85"/>
      <c r="CQ1416" s="85"/>
      <c r="CR1416" s="85"/>
    </row>
    <row r="1417" spans="59:96">
      <c r="BG1417" s="85"/>
      <c r="BH1417" s="85"/>
      <c r="BI1417" s="85"/>
      <c r="BJ1417" s="85"/>
      <c r="BK1417" s="85"/>
      <c r="BL1417" s="85"/>
      <c r="BM1417" s="85"/>
      <c r="BN1417" s="85"/>
      <c r="BO1417" s="85"/>
      <c r="BP1417" s="85"/>
      <c r="BQ1417" s="85"/>
      <c r="BR1417" s="85"/>
      <c r="BS1417" s="85"/>
      <c r="BT1417" s="85"/>
      <c r="BU1417" s="85"/>
      <c r="BV1417" s="85"/>
      <c r="BW1417" s="85"/>
      <c r="BX1417" s="85"/>
      <c r="BY1417" s="85"/>
      <c r="BZ1417" s="85"/>
      <c r="CA1417" s="85"/>
      <c r="CB1417" s="85"/>
      <c r="CC1417" s="85"/>
      <c r="CD1417" s="85"/>
      <c r="CE1417" s="85"/>
      <c r="CF1417" s="85"/>
      <c r="CG1417" s="85"/>
      <c r="CH1417" s="85"/>
      <c r="CI1417" s="85"/>
      <c r="CJ1417" s="85"/>
      <c r="CK1417" s="85"/>
      <c r="CL1417" s="85"/>
      <c r="CM1417" s="85"/>
      <c r="CN1417" s="85"/>
      <c r="CO1417" s="85"/>
      <c r="CP1417" s="85"/>
      <c r="CQ1417" s="85"/>
      <c r="CR1417" s="85"/>
    </row>
    <row r="1418" spans="59:96">
      <c r="BG1418" s="85"/>
      <c r="BH1418" s="85"/>
      <c r="BI1418" s="85"/>
      <c r="BJ1418" s="85"/>
      <c r="BK1418" s="85"/>
      <c r="BL1418" s="85"/>
      <c r="BM1418" s="85"/>
      <c r="BN1418" s="85"/>
      <c r="BO1418" s="85"/>
      <c r="BP1418" s="85"/>
      <c r="BQ1418" s="85"/>
      <c r="BR1418" s="85"/>
      <c r="BS1418" s="85"/>
      <c r="BT1418" s="85"/>
      <c r="BU1418" s="85"/>
      <c r="BV1418" s="85"/>
      <c r="BW1418" s="85"/>
      <c r="BX1418" s="85"/>
      <c r="BY1418" s="85"/>
      <c r="BZ1418" s="85"/>
      <c r="CA1418" s="85"/>
      <c r="CB1418" s="85"/>
      <c r="CC1418" s="85"/>
      <c r="CD1418" s="85"/>
      <c r="CE1418" s="85"/>
      <c r="CF1418" s="85"/>
      <c r="CG1418" s="85"/>
      <c r="CH1418" s="85"/>
      <c r="CI1418" s="85"/>
      <c r="CJ1418" s="85"/>
      <c r="CK1418" s="85"/>
      <c r="CL1418" s="85"/>
      <c r="CM1418" s="85"/>
      <c r="CN1418" s="85"/>
      <c r="CO1418" s="85"/>
      <c r="CP1418" s="85"/>
      <c r="CQ1418" s="85"/>
      <c r="CR1418" s="85"/>
    </row>
    <row r="1419" spans="59:96">
      <c r="BG1419" s="85"/>
      <c r="BH1419" s="85"/>
      <c r="BI1419" s="85"/>
      <c r="BJ1419" s="85"/>
      <c r="BK1419" s="85"/>
      <c r="BL1419" s="85"/>
      <c r="BM1419" s="85"/>
      <c r="BN1419" s="85"/>
      <c r="BO1419" s="85"/>
      <c r="BP1419" s="85"/>
      <c r="BQ1419" s="85"/>
      <c r="BR1419" s="85"/>
      <c r="BS1419" s="85"/>
      <c r="BT1419" s="85"/>
      <c r="BU1419" s="85"/>
      <c r="BV1419" s="85"/>
      <c r="BW1419" s="85"/>
      <c r="BX1419" s="85"/>
      <c r="BY1419" s="85"/>
      <c r="BZ1419" s="85"/>
      <c r="CA1419" s="85"/>
      <c r="CB1419" s="85"/>
      <c r="CC1419" s="85"/>
      <c r="CD1419" s="85"/>
      <c r="CE1419" s="85"/>
      <c r="CF1419" s="85"/>
      <c r="CG1419" s="85"/>
      <c r="CH1419" s="85"/>
      <c r="CI1419" s="85"/>
      <c r="CJ1419" s="85"/>
      <c r="CK1419" s="85"/>
      <c r="CL1419" s="85"/>
      <c r="CM1419" s="85"/>
      <c r="CN1419" s="85"/>
      <c r="CO1419" s="85"/>
      <c r="CP1419" s="85"/>
      <c r="CQ1419" s="85"/>
      <c r="CR1419" s="85"/>
    </row>
    <row r="1420" spans="59:96">
      <c r="BG1420" s="85"/>
      <c r="BH1420" s="85"/>
      <c r="BI1420" s="85"/>
      <c r="BJ1420" s="85"/>
      <c r="BK1420" s="85"/>
      <c r="BL1420" s="85"/>
      <c r="BM1420" s="85"/>
      <c r="BN1420" s="85"/>
      <c r="BO1420" s="85"/>
      <c r="BP1420" s="85"/>
      <c r="BQ1420" s="85"/>
      <c r="BR1420" s="85"/>
      <c r="BS1420" s="85"/>
      <c r="BT1420" s="85"/>
      <c r="BU1420" s="85"/>
      <c r="BV1420" s="85"/>
      <c r="BW1420" s="85"/>
      <c r="BX1420" s="85"/>
      <c r="BY1420" s="85"/>
      <c r="BZ1420" s="85"/>
      <c r="CA1420" s="85"/>
      <c r="CB1420" s="85"/>
      <c r="CC1420" s="85"/>
      <c r="CD1420" s="85"/>
      <c r="CE1420" s="85"/>
      <c r="CF1420" s="85"/>
      <c r="CG1420" s="85"/>
      <c r="CH1420" s="85"/>
      <c r="CI1420" s="85"/>
      <c r="CJ1420" s="85"/>
      <c r="CK1420" s="85"/>
      <c r="CL1420" s="85"/>
      <c r="CM1420" s="85"/>
      <c r="CN1420" s="85"/>
      <c r="CO1420" s="85"/>
      <c r="CP1420" s="85"/>
      <c r="CQ1420" s="85"/>
      <c r="CR1420" s="85"/>
    </row>
    <row r="1421" spans="59:96">
      <c r="BG1421" s="85"/>
      <c r="BH1421" s="85"/>
      <c r="BI1421" s="85"/>
      <c r="BJ1421" s="85"/>
      <c r="BK1421" s="85"/>
      <c r="BL1421" s="85"/>
      <c r="BM1421" s="85"/>
      <c r="BN1421" s="85"/>
      <c r="BO1421" s="85"/>
      <c r="BP1421" s="85"/>
      <c r="BQ1421" s="85"/>
      <c r="BR1421" s="85"/>
      <c r="BS1421" s="85"/>
      <c r="BT1421" s="85"/>
      <c r="BU1421" s="85"/>
      <c r="BV1421" s="85"/>
      <c r="BW1421" s="85"/>
      <c r="BX1421" s="85"/>
      <c r="BY1421" s="85"/>
      <c r="BZ1421" s="85"/>
      <c r="CA1421" s="85"/>
      <c r="CB1421" s="85"/>
      <c r="CC1421" s="85"/>
      <c r="CD1421" s="85"/>
      <c r="CE1421" s="85"/>
      <c r="CF1421" s="85"/>
      <c r="CG1421" s="85"/>
      <c r="CH1421" s="85"/>
      <c r="CI1421" s="85"/>
      <c r="CJ1421" s="85"/>
      <c r="CK1421" s="85"/>
      <c r="CL1421" s="85"/>
      <c r="CM1421" s="85"/>
      <c r="CN1421" s="85"/>
      <c r="CO1421" s="85"/>
      <c r="CP1421" s="85"/>
      <c r="CQ1421" s="85"/>
      <c r="CR1421" s="85"/>
    </row>
    <row r="1422" spans="59:96">
      <c r="BG1422" s="85"/>
      <c r="BH1422" s="85"/>
      <c r="BI1422" s="85"/>
      <c r="BJ1422" s="85"/>
      <c r="BK1422" s="85"/>
      <c r="BL1422" s="85"/>
      <c r="BM1422" s="85"/>
      <c r="BN1422" s="85"/>
      <c r="BO1422" s="85"/>
      <c r="BP1422" s="85"/>
      <c r="BQ1422" s="85"/>
      <c r="BR1422" s="85"/>
      <c r="BS1422" s="85"/>
      <c r="BT1422" s="85"/>
      <c r="BU1422" s="85"/>
      <c r="BV1422" s="85"/>
      <c r="BW1422" s="85"/>
      <c r="BX1422" s="85"/>
      <c r="BY1422" s="85"/>
      <c r="BZ1422" s="85"/>
      <c r="CA1422" s="85"/>
      <c r="CB1422" s="85"/>
      <c r="CC1422" s="85"/>
      <c r="CD1422" s="85"/>
      <c r="CE1422" s="85"/>
      <c r="CF1422" s="85"/>
      <c r="CG1422" s="85"/>
      <c r="CH1422" s="85"/>
      <c r="CI1422" s="85"/>
      <c r="CJ1422" s="85"/>
      <c r="CK1422" s="85"/>
      <c r="CL1422" s="85"/>
      <c r="CM1422" s="85"/>
      <c r="CN1422" s="85"/>
      <c r="CO1422" s="85"/>
      <c r="CP1422" s="85"/>
      <c r="CQ1422" s="85"/>
      <c r="CR1422" s="85"/>
    </row>
    <row r="1423" spans="59:96">
      <c r="BG1423" s="85"/>
      <c r="BH1423" s="85"/>
      <c r="BI1423" s="85"/>
      <c r="BJ1423" s="85"/>
      <c r="BK1423" s="85"/>
      <c r="BL1423" s="85"/>
      <c r="BM1423" s="85"/>
      <c r="BN1423" s="85"/>
      <c r="BO1423" s="85"/>
      <c r="BP1423" s="85"/>
      <c r="BQ1423" s="85"/>
      <c r="BR1423" s="85"/>
      <c r="BS1423" s="85"/>
      <c r="BT1423" s="85"/>
      <c r="BU1423" s="85"/>
      <c r="BV1423" s="85"/>
      <c r="BW1423" s="85"/>
      <c r="BX1423" s="85"/>
      <c r="BY1423" s="85"/>
      <c r="BZ1423" s="85"/>
      <c r="CA1423" s="85"/>
      <c r="CB1423" s="85"/>
      <c r="CC1423" s="85"/>
      <c r="CD1423" s="85"/>
      <c r="CE1423" s="85"/>
      <c r="CF1423" s="85"/>
      <c r="CG1423" s="85"/>
      <c r="CH1423" s="85"/>
      <c r="CI1423" s="85"/>
      <c r="CJ1423" s="85"/>
      <c r="CK1423" s="85"/>
      <c r="CL1423" s="85"/>
      <c r="CM1423" s="85"/>
      <c r="CN1423" s="85"/>
      <c r="CO1423" s="85"/>
      <c r="CP1423" s="85"/>
      <c r="CQ1423" s="85"/>
      <c r="CR1423" s="85"/>
    </row>
    <row r="1424" spans="59:96">
      <c r="BG1424" s="85"/>
      <c r="BH1424" s="85"/>
      <c r="BI1424" s="85"/>
      <c r="BJ1424" s="85"/>
      <c r="BK1424" s="85"/>
      <c r="BL1424" s="85"/>
      <c r="BM1424" s="85"/>
      <c r="BN1424" s="85"/>
      <c r="BO1424" s="85"/>
      <c r="BP1424" s="85"/>
      <c r="BQ1424" s="85"/>
      <c r="BR1424" s="85"/>
      <c r="BS1424" s="85"/>
      <c r="BT1424" s="85"/>
      <c r="BU1424" s="85"/>
      <c r="BV1424" s="85"/>
      <c r="BW1424" s="85"/>
      <c r="BX1424" s="85"/>
      <c r="BY1424" s="85"/>
      <c r="BZ1424" s="85"/>
      <c r="CA1424" s="85"/>
      <c r="CB1424" s="85"/>
      <c r="CC1424" s="85"/>
      <c r="CD1424" s="85"/>
      <c r="CE1424" s="85"/>
      <c r="CF1424" s="85"/>
      <c r="CG1424" s="85"/>
      <c r="CH1424" s="85"/>
      <c r="CI1424" s="85"/>
      <c r="CJ1424" s="85"/>
      <c r="CK1424" s="85"/>
      <c r="CL1424" s="85"/>
      <c r="CM1424" s="85"/>
      <c r="CN1424" s="85"/>
      <c r="CO1424" s="85"/>
      <c r="CP1424" s="85"/>
      <c r="CQ1424" s="85"/>
      <c r="CR1424" s="85"/>
    </row>
    <row r="1425" spans="59:96">
      <c r="BG1425" s="85"/>
      <c r="BH1425" s="85"/>
      <c r="BI1425" s="85"/>
      <c r="BJ1425" s="85"/>
      <c r="BK1425" s="85"/>
      <c r="BL1425" s="85"/>
      <c r="BM1425" s="85"/>
      <c r="BN1425" s="85"/>
      <c r="BO1425" s="85"/>
      <c r="BP1425" s="85"/>
      <c r="BQ1425" s="85"/>
      <c r="BR1425" s="85"/>
      <c r="BS1425" s="85"/>
      <c r="BT1425" s="85"/>
      <c r="BU1425" s="85"/>
      <c r="BV1425" s="85"/>
      <c r="BW1425" s="85"/>
      <c r="BX1425" s="85"/>
      <c r="BY1425" s="85"/>
      <c r="BZ1425" s="85"/>
      <c r="CA1425" s="85"/>
      <c r="CB1425" s="85"/>
      <c r="CC1425" s="85"/>
      <c r="CD1425" s="85"/>
      <c r="CE1425" s="85"/>
      <c r="CF1425" s="85"/>
      <c r="CG1425" s="85"/>
      <c r="CH1425" s="85"/>
      <c r="CI1425" s="85"/>
      <c r="CJ1425" s="85"/>
      <c r="CK1425" s="85"/>
      <c r="CL1425" s="85"/>
      <c r="CM1425" s="85"/>
      <c r="CN1425" s="85"/>
      <c r="CO1425" s="85"/>
      <c r="CP1425" s="85"/>
      <c r="CQ1425" s="85"/>
      <c r="CR1425" s="85"/>
    </row>
    <row r="1426" spans="59:96">
      <c r="BG1426" s="85"/>
      <c r="BH1426" s="85"/>
      <c r="BI1426" s="85"/>
      <c r="BJ1426" s="85"/>
      <c r="BK1426" s="85"/>
      <c r="BL1426" s="85"/>
      <c r="BM1426" s="85"/>
      <c r="BN1426" s="85"/>
      <c r="BO1426" s="85"/>
      <c r="BP1426" s="85"/>
      <c r="BQ1426" s="85"/>
      <c r="BR1426" s="85"/>
      <c r="BS1426" s="85"/>
      <c r="BT1426" s="85"/>
      <c r="BU1426" s="85"/>
      <c r="BV1426" s="85"/>
      <c r="BW1426" s="85"/>
      <c r="BX1426" s="85"/>
      <c r="BY1426" s="85"/>
      <c r="BZ1426" s="85"/>
      <c r="CA1426" s="85"/>
      <c r="CB1426" s="85"/>
      <c r="CC1426" s="85"/>
      <c r="CD1426" s="85"/>
      <c r="CE1426" s="85"/>
      <c r="CF1426" s="85"/>
      <c r="CG1426" s="85"/>
      <c r="CH1426" s="85"/>
      <c r="CI1426" s="85"/>
      <c r="CJ1426" s="85"/>
      <c r="CK1426" s="85"/>
      <c r="CL1426" s="85"/>
      <c r="CM1426" s="85"/>
      <c r="CN1426" s="85"/>
      <c r="CO1426" s="85"/>
      <c r="CP1426" s="85"/>
      <c r="CQ1426" s="85"/>
      <c r="CR1426" s="85"/>
    </row>
    <row r="1427" spans="59:96">
      <c r="BG1427" s="85"/>
      <c r="BH1427" s="85"/>
      <c r="BI1427" s="85"/>
      <c r="BJ1427" s="85"/>
      <c r="BK1427" s="85"/>
      <c r="BL1427" s="85"/>
      <c r="BM1427" s="85"/>
      <c r="BN1427" s="85"/>
      <c r="BO1427" s="85"/>
      <c r="BP1427" s="85"/>
      <c r="BQ1427" s="85"/>
      <c r="BR1427" s="85"/>
      <c r="BS1427" s="85"/>
      <c r="BT1427" s="85"/>
      <c r="BU1427" s="85"/>
      <c r="BV1427" s="85"/>
      <c r="BW1427" s="85"/>
      <c r="BX1427" s="85"/>
      <c r="BY1427" s="85"/>
      <c r="BZ1427" s="85"/>
      <c r="CA1427" s="85"/>
      <c r="CB1427" s="85"/>
      <c r="CC1427" s="85"/>
      <c r="CD1427" s="85"/>
      <c r="CE1427" s="85"/>
      <c r="CF1427" s="85"/>
      <c r="CG1427" s="85"/>
      <c r="CH1427" s="85"/>
      <c r="CI1427" s="85"/>
      <c r="CJ1427" s="85"/>
      <c r="CK1427" s="85"/>
      <c r="CL1427" s="85"/>
      <c r="CM1427" s="85"/>
      <c r="CN1427" s="85"/>
      <c r="CO1427" s="85"/>
      <c r="CP1427" s="85"/>
      <c r="CQ1427" s="85"/>
      <c r="CR1427" s="85"/>
    </row>
    <row r="1428" spans="59:96">
      <c r="BG1428" s="85"/>
      <c r="BH1428" s="85"/>
      <c r="BI1428" s="85"/>
      <c r="BJ1428" s="85"/>
      <c r="BK1428" s="85"/>
      <c r="BL1428" s="85"/>
      <c r="BM1428" s="85"/>
      <c r="BN1428" s="85"/>
      <c r="BO1428" s="85"/>
      <c r="BP1428" s="85"/>
      <c r="BQ1428" s="85"/>
      <c r="BR1428" s="85"/>
      <c r="BS1428" s="85"/>
      <c r="BT1428" s="85"/>
      <c r="BU1428" s="85"/>
      <c r="BV1428" s="85"/>
      <c r="BW1428" s="85"/>
      <c r="BX1428" s="85"/>
      <c r="BY1428" s="85"/>
      <c r="BZ1428" s="85"/>
      <c r="CA1428" s="85"/>
      <c r="CB1428" s="85"/>
      <c r="CC1428" s="85"/>
      <c r="CD1428" s="85"/>
      <c r="CE1428" s="85"/>
      <c r="CF1428" s="85"/>
      <c r="CG1428" s="85"/>
      <c r="CH1428" s="85"/>
      <c r="CI1428" s="85"/>
      <c r="CJ1428" s="85"/>
      <c r="CK1428" s="85"/>
      <c r="CL1428" s="85"/>
      <c r="CM1428" s="85"/>
      <c r="CN1428" s="85"/>
      <c r="CO1428" s="85"/>
      <c r="CP1428" s="85"/>
      <c r="CQ1428" s="85"/>
      <c r="CR1428" s="85"/>
    </row>
    <row r="1429" spans="59:96">
      <c r="BG1429" s="85"/>
      <c r="BH1429" s="85"/>
      <c r="BI1429" s="85"/>
      <c r="BJ1429" s="85"/>
      <c r="BK1429" s="85"/>
      <c r="BL1429" s="85"/>
      <c r="BM1429" s="85"/>
      <c r="BN1429" s="85"/>
      <c r="BO1429" s="85"/>
      <c r="BP1429" s="85"/>
      <c r="BQ1429" s="85"/>
      <c r="BR1429" s="85"/>
      <c r="BS1429" s="85"/>
      <c r="BT1429" s="85"/>
      <c r="BU1429" s="85"/>
      <c r="BV1429" s="85"/>
      <c r="BW1429" s="85"/>
      <c r="BX1429" s="85"/>
      <c r="BY1429" s="85"/>
      <c r="BZ1429" s="85"/>
      <c r="CA1429" s="85"/>
      <c r="CB1429" s="85"/>
      <c r="CC1429" s="85"/>
      <c r="CD1429" s="85"/>
      <c r="CE1429" s="85"/>
      <c r="CF1429" s="85"/>
      <c r="CG1429" s="85"/>
      <c r="CH1429" s="85"/>
      <c r="CI1429" s="85"/>
      <c r="CJ1429" s="85"/>
      <c r="CK1429" s="85"/>
      <c r="CL1429" s="85"/>
      <c r="CM1429" s="85"/>
      <c r="CN1429" s="85"/>
      <c r="CO1429" s="85"/>
      <c r="CP1429" s="85"/>
      <c r="CQ1429" s="85"/>
      <c r="CR1429" s="85"/>
    </row>
    <row r="1430" spans="59:96">
      <c r="BG1430" s="85"/>
      <c r="BH1430" s="85"/>
      <c r="BI1430" s="85"/>
      <c r="BJ1430" s="85"/>
      <c r="BK1430" s="85"/>
      <c r="BL1430" s="85"/>
      <c r="BM1430" s="85"/>
      <c r="BN1430" s="85"/>
      <c r="BO1430" s="85"/>
      <c r="BP1430" s="85"/>
      <c r="BQ1430" s="85"/>
      <c r="BR1430" s="85"/>
      <c r="BS1430" s="85"/>
      <c r="BT1430" s="85"/>
      <c r="BU1430" s="85"/>
      <c r="BV1430" s="85"/>
      <c r="BW1430" s="85"/>
      <c r="BX1430" s="85"/>
      <c r="BY1430" s="85"/>
      <c r="BZ1430" s="85"/>
      <c r="CA1430" s="85"/>
      <c r="CB1430" s="85"/>
      <c r="CC1430" s="85"/>
      <c r="CD1430" s="85"/>
      <c r="CE1430" s="85"/>
      <c r="CF1430" s="85"/>
      <c r="CG1430" s="85"/>
      <c r="CH1430" s="85"/>
      <c r="CI1430" s="85"/>
      <c r="CJ1430" s="85"/>
      <c r="CK1430" s="85"/>
      <c r="CL1430" s="85"/>
      <c r="CM1430" s="85"/>
      <c r="CN1430" s="85"/>
      <c r="CO1430" s="85"/>
      <c r="CP1430" s="85"/>
      <c r="CQ1430" s="85"/>
      <c r="CR1430" s="85"/>
    </row>
    <row r="1431" spans="59:96">
      <c r="BG1431" s="85"/>
      <c r="BH1431" s="85"/>
      <c r="BI1431" s="85"/>
      <c r="BJ1431" s="85"/>
      <c r="BK1431" s="85"/>
      <c r="BL1431" s="85"/>
      <c r="BM1431" s="85"/>
      <c r="BN1431" s="85"/>
      <c r="BO1431" s="85"/>
      <c r="BP1431" s="85"/>
      <c r="BQ1431" s="85"/>
      <c r="BR1431" s="85"/>
      <c r="BS1431" s="85"/>
      <c r="BT1431" s="85"/>
      <c r="BU1431" s="85"/>
      <c r="BV1431" s="85"/>
      <c r="BW1431" s="85"/>
      <c r="BX1431" s="85"/>
      <c r="BY1431" s="85"/>
      <c r="BZ1431" s="85"/>
      <c r="CA1431" s="85"/>
      <c r="CB1431" s="85"/>
      <c r="CC1431" s="85"/>
      <c r="CD1431" s="85"/>
      <c r="CE1431" s="85"/>
      <c r="CF1431" s="85"/>
      <c r="CG1431" s="85"/>
      <c r="CH1431" s="85"/>
      <c r="CI1431" s="85"/>
      <c r="CJ1431" s="85"/>
      <c r="CK1431" s="85"/>
      <c r="CL1431" s="85"/>
      <c r="CM1431" s="85"/>
      <c r="CN1431" s="85"/>
      <c r="CO1431" s="85"/>
      <c r="CP1431" s="85"/>
      <c r="CQ1431" s="85"/>
      <c r="CR1431" s="85"/>
    </row>
    <row r="1432" spans="59:96">
      <c r="BG1432" s="85"/>
      <c r="BH1432" s="85"/>
      <c r="BI1432" s="85"/>
      <c r="BJ1432" s="85"/>
      <c r="BK1432" s="85"/>
      <c r="BL1432" s="85"/>
      <c r="BM1432" s="85"/>
      <c r="BN1432" s="85"/>
      <c r="BO1432" s="85"/>
      <c r="BP1432" s="85"/>
      <c r="BQ1432" s="85"/>
      <c r="BR1432" s="85"/>
      <c r="BS1432" s="85"/>
      <c r="BT1432" s="85"/>
      <c r="BU1432" s="85"/>
      <c r="BV1432" s="85"/>
      <c r="BW1432" s="85"/>
      <c r="BX1432" s="85"/>
      <c r="BY1432" s="85"/>
      <c r="BZ1432" s="85"/>
      <c r="CA1432" s="85"/>
      <c r="CB1432" s="85"/>
      <c r="CC1432" s="85"/>
      <c r="CD1432" s="85"/>
      <c r="CE1432" s="85"/>
      <c r="CF1432" s="85"/>
      <c r="CG1432" s="85"/>
      <c r="CH1432" s="85"/>
      <c r="CI1432" s="85"/>
      <c r="CJ1432" s="85"/>
      <c r="CK1432" s="85"/>
      <c r="CL1432" s="85"/>
      <c r="CM1432" s="85"/>
      <c r="CN1432" s="85"/>
      <c r="CO1432" s="85"/>
      <c r="CP1432" s="85"/>
      <c r="CQ1432" s="85"/>
      <c r="CR1432" s="85"/>
    </row>
    <row r="1433" spans="59:96">
      <c r="BG1433" s="85"/>
      <c r="BH1433" s="85"/>
      <c r="BI1433" s="85"/>
      <c r="BJ1433" s="85"/>
      <c r="BK1433" s="85"/>
      <c r="BL1433" s="85"/>
      <c r="BM1433" s="85"/>
      <c r="BN1433" s="85"/>
      <c r="BO1433" s="85"/>
      <c r="BP1433" s="85"/>
      <c r="BQ1433" s="85"/>
      <c r="BR1433" s="85"/>
      <c r="BS1433" s="85"/>
      <c r="BT1433" s="85"/>
      <c r="BU1433" s="85"/>
      <c r="BV1433" s="85"/>
      <c r="BW1433" s="85"/>
      <c r="BX1433" s="85"/>
      <c r="BY1433" s="85"/>
      <c r="BZ1433" s="85"/>
      <c r="CA1433" s="85"/>
      <c r="CB1433" s="85"/>
      <c r="CC1433" s="85"/>
      <c r="CD1433" s="85"/>
      <c r="CE1433" s="85"/>
      <c r="CF1433" s="85"/>
      <c r="CG1433" s="85"/>
      <c r="CH1433" s="85"/>
      <c r="CI1433" s="85"/>
      <c r="CJ1433" s="85"/>
      <c r="CK1433" s="85"/>
      <c r="CL1433" s="85"/>
      <c r="CM1433" s="85"/>
      <c r="CN1433" s="85"/>
      <c r="CO1433" s="85"/>
      <c r="CP1433" s="85"/>
      <c r="CQ1433" s="85"/>
      <c r="CR1433" s="85"/>
    </row>
    <row r="1434" spans="59:96">
      <c r="BG1434" s="85"/>
      <c r="BH1434" s="85"/>
      <c r="BI1434" s="85"/>
      <c r="BJ1434" s="85"/>
      <c r="BK1434" s="85"/>
      <c r="BL1434" s="85"/>
      <c r="BM1434" s="85"/>
      <c r="BN1434" s="85"/>
      <c r="BO1434" s="85"/>
      <c r="BP1434" s="85"/>
      <c r="BQ1434" s="85"/>
      <c r="BR1434" s="85"/>
      <c r="BS1434" s="85"/>
      <c r="BT1434" s="85"/>
      <c r="BU1434" s="85"/>
      <c r="BV1434" s="85"/>
      <c r="BW1434" s="85"/>
      <c r="BX1434" s="85"/>
      <c r="BY1434" s="85"/>
      <c r="BZ1434" s="85"/>
      <c r="CA1434" s="85"/>
      <c r="CB1434" s="85"/>
      <c r="CC1434" s="85"/>
      <c r="CD1434" s="85"/>
      <c r="CE1434" s="85"/>
      <c r="CF1434" s="85"/>
      <c r="CG1434" s="85"/>
      <c r="CH1434" s="85"/>
      <c r="CI1434" s="85"/>
      <c r="CJ1434" s="85"/>
      <c r="CK1434" s="85"/>
      <c r="CL1434" s="85"/>
      <c r="CM1434" s="85"/>
      <c r="CN1434" s="85"/>
      <c r="CO1434" s="85"/>
      <c r="CP1434" s="85"/>
      <c r="CQ1434" s="85"/>
      <c r="CR1434" s="85"/>
    </row>
    <row r="1435" spans="59:96">
      <c r="BG1435" s="85"/>
      <c r="BH1435" s="85"/>
      <c r="BI1435" s="85"/>
      <c r="BJ1435" s="85"/>
      <c r="BK1435" s="85"/>
      <c r="BL1435" s="85"/>
      <c r="BM1435" s="85"/>
      <c r="BN1435" s="85"/>
      <c r="BO1435" s="85"/>
      <c r="BP1435" s="85"/>
      <c r="BQ1435" s="85"/>
      <c r="BR1435" s="85"/>
      <c r="BS1435" s="85"/>
      <c r="BT1435" s="85"/>
      <c r="BU1435" s="85"/>
      <c r="BV1435" s="85"/>
      <c r="BW1435" s="85"/>
      <c r="BX1435" s="85"/>
      <c r="BY1435" s="85"/>
      <c r="BZ1435" s="85"/>
      <c r="CA1435" s="85"/>
      <c r="CB1435" s="85"/>
      <c r="CC1435" s="85"/>
      <c r="CD1435" s="85"/>
      <c r="CE1435" s="85"/>
      <c r="CF1435" s="85"/>
      <c r="CG1435" s="85"/>
      <c r="CH1435" s="85"/>
      <c r="CI1435" s="85"/>
      <c r="CJ1435" s="85"/>
      <c r="CK1435" s="85"/>
      <c r="CL1435" s="85"/>
      <c r="CM1435" s="85"/>
      <c r="CN1435" s="85"/>
      <c r="CO1435" s="85"/>
      <c r="CP1435" s="85"/>
      <c r="CQ1435" s="85"/>
      <c r="CR1435" s="85"/>
    </row>
    <row r="1436" spans="59:96">
      <c r="BG1436" s="85"/>
      <c r="BH1436" s="85"/>
      <c r="BI1436" s="85"/>
      <c r="BJ1436" s="85"/>
      <c r="BK1436" s="85"/>
      <c r="BL1436" s="85"/>
      <c r="BM1436" s="85"/>
      <c r="BN1436" s="85"/>
      <c r="BO1436" s="85"/>
      <c r="BP1436" s="85"/>
      <c r="BQ1436" s="85"/>
      <c r="BR1436" s="85"/>
      <c r="BS1436" s="85"/>
      <c r="BT1436" s="85"/>
      <c r="BU1436" s="85"/>
      <c r="BV1436" s="85"/>
      <c r="BW1436" s="85"/>
      <c r="BX1436" s="85"/>
      <c r="BY1436" s="85"/>
      <c r="BZ1436" s="85"/>
      <c r="CA1436" s="85"/>
      <c r="CB1436" s="85"/>
      <c r="CC1436" s="85"/>
      <c r="CD1436" s="85"/>
      <c r="CE1436" s="85"/>
      <c r="CF1436" s="85"/>
      <c r="CG1436" s="85"/>
      <c r="CH1436" s="85"/>
      <c r="CI1436" s="85"/>
      <c r="CJ1436" s="85"/>
      <c r="CK1436" s="85"/>
      <c r="CL1436" s="85"/>
      <c r="CM1436" s="85"/>
      <c r="CN1436" s="85"/>
      <c r="CO1436" s="85"/>
      <c r="CP1436" s="85"/>
      <c r="CQ1436" s="85"/>
      <c r="CR1436" s="85"/>
    </row>
    <row r="1437" spans="59:96">
      <c r="BG1437" s="85"/>
      <c r="BH1437" s="85"/>
      <c r="BI1437" s="85"/>
      <c r="BJ1437" s="85"/>
      <c r="BK1437" s="85"/>
      <c r="BL1437" s="85"/>
      <c r="BM1437" s="85"/>
      <c r="BN1437" s="85"/>
      <c r="BO1437" s="85"/>
      <c r="BP1437" s="85"/>
      <c r="BQ1437" s="85"/>
      <c r="BR1437" s="85"/>
      <c r="BS1437" s="85"/>
      <c r="BT1437" s="85"/>
      <c r="BU1437" s="85"/>
      <c r="BV1437" s="85"/>
      <c r="BW1437" s="85"/>
      <c r="BX1437" s="85"/>
      <c r="BY1437" s="85"/>
      <c r="BZ1437" s="85"/>
      <c r="CA1437" s="85"/>
      <c r="CB1437" s="85"/>
      <c r="CC1437" s="85"/>
      <c r="CD1437" s="85"/>
      <c r="CE1437" s="85"/>
      <c r="CF1437" s="85"/>
      <c r="CG1437" s="85"/>
      <c r="CH1437" s="85"/>
      <c r="CI1437" s="85"/>
      <c r="CJ1437" s="85"/>
      <c r="CK1437" s="85"/>
      <c r="CL1437" s="85"/>
      <c r="CM1437" s="85"/>
      <c r="CN1437" s="85"/>
      <c r="CO1437" s="85"/>
      <c r="CP1437" s="85"/>
      <c r="CQ1437" s="85"/>
      <c r="CR1437" s="85"/>
    </row>
    <row r="1438" spans="59:96">
      <c r="BG1438" s="85"/>
      <c r="BH1438" s="85"/>
      <c r="BI1438" s="85"/>
      <c r="BJ1438" s="85"/>
      <c r="BK1438" s="85"/>
      <c r="BL1438" s="85"/>
      <c r="BM1438" s="85"/>
      <c r="BN1438" s="85"/>
      <c r="BO1438" s="85"/>
      <c r="BP1438" s="85"/>
      <c r="BQ1438" s="85"/>
      <c r="BR1438" s="85"/>
      <c r="BS1438" s="85"/>
      <c r="BT1438" s="85"/>
      <c r="BU1438" s="85"/>
      <c r="BV1438" s="85"/>
      <c r="BW1438" s="85"/>
      <c r="BX1438" s="85"/>
      <c r="BY1438" s="85"/>
      <c r="BZ1438" s="85"/>
      <c r="CA1438" s="85"/>
      <c r="CB1438" s="85"/>
      <c r="CC1438" s="85"/>
      <c r="CD1438" s="85"/>
      <c r="CE1438" s="85"/>
      <c r="CF1438" s="85"/>
      <c r="CG1438" s="85"/>
      <c r="CH1438" s="85"/>
      <c r="CI1438" s="85"/>
      <c r="CJ1438" s="85"/>
      <c r="CK1438" s="85"/>
      <c r="CL1438" s="85"/>
      <c r="CM1438" s="85"/>
      <c r="CN1438" s="85"/>
      <c r="CO1438" s="85"/>
      <c r="CP1438" s="85"/>
      <c r="CQ1438" s="85"/>
      <c r="CR1438" s="85"/>
    </row>
    <row r="1439" spans="59:96">
      <c r="BG1439" s="85"/>
      <c r="BH1439" s="85"/>
      <c r="BI1439" s="85"/>
      <c r="BJ1439" s="85"/>
      <c r="BK1439" s="85"/>
      <c r="BL1439" s="85"/>
      <c r="BM1439" s="85"/>
      <c r="BN1439" s="85"/>
      <c r="BO1439" s="85"/>
      <c r="BP1439" s="85"/>
      <c r="BQ1439" s="85"/>
      <c r="BR1439" s="85"/>
      <c r="BS1439" s="85"/>
      <c r="BT1439" s="85"/>
      <c r="BU1439" s="85"/>
      <c r="BV1439" s="85"/>
      <c r="BW1439" s="85"/>
      <c r="BX1439" s="85"/>
      <c r="BY1439" s="85"/>
      <c r="BZ1439" s="85"/>
      <c r="CA1439" s="85"/>
      <c r="CB1439" s="85"/>
      <c r="CC1439" s="85"/>
      <c r="CD1439" s="85"/>
      <c r="CE1439" s="85"/>
      <c r="CF1439" s="85"/>
      <c r="CG1439" s="85"/>
      <c r="CH1439" s="85"/>
      <c r="CI1439" s="85"/>
      <c r="CJ1439" s="85"/>
      <c r="CK1439" s="85"/>
      <c r="CL1439" s="85"/>
      <c r="CM1439" s="85"/>
      <c r="CN1439" s="85"/>
      <c r="CO1439" s="85"/>
      <c r="CP1439" s="85"/>
      <c r="CQ1439" s="85"/>
      <c r="CR1439" s="85"/>
    </row>
    <row r="1440" spans="59:96">
      <c r="BG1440" s="85"/>
      <c r="BH1440" s="85"/>
      <c r="BI1440" s="85"/>
      <c r="BJ1440" s="85"/>
      <c r="BK1440" s="85"/>
      <c r="BL1440" s="85"/>
      <c r="BM1440" s="85"/>
      <c r="BN1440" s="85"/>
      <c r="BO1440" s="85"/>
      <c r="BP1440" s="85"/>
      <c r="BQ1440" s="85"/>
      <c r="BR1440" s="85"/>
      <c r="BS1440" s="85"/>
      <c r="BT1440" s="85"/>
      <c r="BU1440" s="85"/>
      <c r="BV1440" s="85"/>
      <c r="BW1440" s="85"/>
      <c r="BX1440" s="85"/>
      <c r="BY1440" s="85"/>
      <c r="BZ1440" s="85"/>
      <c r="CA1440" s="85"/>
      <c r="CB1440" s="85"/>
      <c r="CC1440" s="85"/>
      <c r="CD1440" s="85"/>
      <c r="CE1440" s="85"/>
      <c r="CF1440" s="85"/>
      <c r="CG1440" s="85"/>
      <c r="CH1440" s="85"/>
      <c r="CI1440" s="85"/>
      <c r="CJ1440" s="85"/>
      <c r="CK1440" s="85"/>
      <c r="CL1440" s="85"/>
      <c r="CM1440" s="85"/>
      <c r="CN1440" s="85"/>
      <c r="CO1440" s="85"/>
      <c r="CP1440" s="85"/>
      <c r="CQ1440" s="85"/>
      <c r="CR1440" s="85"/>
    </row>
    <row r="1441" spans="59:96">
      <c r="BG1441" s="85"/>
      <c r="BH1441" s="85"/>
      <c r="BI1441" s="85"/>
      <c r="BJ1441" s="85"/>
      <c r="BK1441" s="85"/>
      <c r="BL1441" s="85"/>
      <c r="BM1441" s="85"/>
      <c r="BN1441" s="85"/>
      <c r="BO1441" s="85"/>
      <c r="BP1441" s="85"/>
      <c r="BQ1441" s="85"/>
      <c r="BR1441" s="85"/>
      <c r="BS1441" s="85"/>
      <c r="BT1441" s="85"/>
      <c r="BU1441" s="85"/>
      <c r="BV1441" s="85"/>
      <c r="BW1441" s="85"/>
      <c r="BX1441" s="85"/>
      <c r="BY1441" s="85"/>
      <c r="BZ1441" s="85"/>
      <c r="CA1441" s="85"/>
      <c r="CB1441" s="85"/>
      <c r="CC1441" s="85"/>
      <c r="CD1441" s="85"/>
      <c r="CE1441" s="85"/>
      <c r="CF1441" s="85"/>
      <c r="CG1441" s="85"/>
      <c r="CH1441" s="85"/>
      <c r="CI1441" s="85"/>
      <c r="CJ1441" s="85"/>
      <c r="CK1441" s="85"/>
      <c r="CL1441" s="85"/>
      <c r="CM1441" s="85"/>
      <c r="CN1441" s="85"/>
      <c r="CO1441" s="85"/>
      <c r="CP1441" s="85"/>
      <c r="CQ1441" s="85"/>
      <c r="CR1441" s="85"/>
    </row>
    <row r="1442" spans="59:96">
      <c r="BG1442" s="85"/>
      <c r="BH1442" s="85"/>
      <c r="BI1442" s="85"/>
      <c r="BJ1442" s="85"/>
      <c r="BK1442" s="85"/>
      <c r="BL1442" s="85"/>
      <c r="BM1442" s="85"/>
      <c r="BN1442" s="85"/>
      <c r="BO1442" s="85"/>
      <c r="BP1442" s="85"/>
      <c r="BQ1442" s="85"/>
      <c r="BR1442" s="85"/>
      <c r="BS1442" s="85"/>
      <c r="BT1442" s="85"/>
      <c r="BU1442" s="85"/>
      <c r="BV1442" s="85"/>
      <c r="BW1442" s="85"/>
      <c r="BX1442" s="85"/>
      <c r="BY1442" s="85"/>
      <c r="BZ1442" s="85"/>
      <c r="CA1442" s="85"/>
      <c r="CB1442" s="85"/>
      <c r="CC1442" s="85"/>
      <c r="CD1442" s="85"/>
      <c r="CE1442" s="85"/>
      <c r="CF1442" s="85"/>
      <c r="CG1442" s="85"/>
      <c r="CH1442" s="85"/>
      <c r="CI1442" s="85"/>
      <c r="CJ1442" s="85"/>
      <c r="CK1442" s="85"/>
      <c r="CL1442" s="85"/>
      <c r="CM1442" s="85"/>
      <c r="CN1442" s="85"/>
      <c r="CO1442" s="85"/>
      <c r="CP1442" s="85"/>
      <c r="CQ1442" s="85"/>
      <c r="CR1442" s="85"/>
    </row>
    <row r="1443" spans="59:96">
      <c r="BG1443" s="85"/>
      <c r="BH1443" s="85"/>
      <c r="BI1443" s="85"/>
      <c r="BJ1443" s="85"/>
      <c r="BK1443" s="85"/>
      <c r="BL1443" s="85"/>
      <c r="BM1443" s="85"/>
      <c r="BN1443" s="85"/>
      <c r="BO1443" s="85"/>
      <c r="BP1443" s="85"/>
      <c r="BQ1443" s="85"/>
      <c r="BR1443" s="85"/>
      <c r="BS1443" s="85"/>
      <c r="BT1443" s="85"/>
      <c r="BU1443" s="85"/>
      <c r="BV1443" s="85"/>
      <c r="BW1443" s="85"/>
      <c r="BX1443" s="85"/>
      <c r="BY1443" s="85"/>
      <c r="BZ1443" s="85"/>
      <c r="CA1443" s="85"/>
      <c r="CB1443" s="85"/>
      <c r="CC1443" s="85"/>
      <c r="CD1443" s="85"/>
      <c r="CE1443" s="85"/>
      <c r="CF1443" s="85"/>
      <c r="CG1443" s="85"/>
      <c r="CH1443" s="85"/>
      <c r="CI1443" s="85"/>
      <c r="CJ1443" s="85"/>
      <c r="CK1443" s="85"/>
      <c r="CL1443" s="85"/>
      <c r="CM1443" s="85"/>
      <c r="CN1443" s="85"/>
      <c r="CO1443" s="85"/>
      <c r="CP1443" s="85"/>
      <c r="CQ1443" s="85"/>
      <c r="CR1443" s="85"/>
    </row>
    <row r="1444" spans="59:96">
      <c r="BG1444" s="85"/>
      <c r="BH1444" s="85"/>
      <c r="BI1444" s="85"/>
      <c r="BJ1444" s="85"/>
      <c r="BK1444" s="85"/>
      <c r="BL1444" s="85"/>
      <c r="BM1444" s="85"/>
      <c r="BN1444" s="85"/>
      <c r="BO1444" s="85"/>
      <c r="BP1444" s="85"/>
      <c r="BQ1444" s="85"/>
      <c r="BR1444" s="85"/>
      <c r="BS1444" s="85"/>
      <c r="BT1444" s="85"/>
      <c r="BU1444" s="85"/>
      <c r="BV1444" s="85"/>
      <c r="BW1444" s="85"/>
      <c r="BX1444" s="85"/>
      <c r="BY1444" s="85"/>
      <c r="BZ1444" s="85"/>
      <c r="CA1444" s="85"/>
      <c r="CB1444" s="85"/>
      <c r="CC1444" s="85"/>
      <c r="CD1444" s="85"/>
      <c r="CE1444" s="85"/>
      <c r="CF1444" s="85"/>
      <c r="CG1444" s="85"/>
      <c r="CH1444" s="85"/>
      <c r="CI1444" s="85"/>
      <c r="CJ1444" s="85"/>
      <c r="CK1444" s="85"/>
      <c r="CL1444" s="85"/>
      <c r="CM1444" s="85"/>
      <c r="CN1444" s="85"/>
      <c r="CO1444" s="85"/>
      <c r="CP1444" s="85"/>
      <c r="CQ1444" s="85"/>
      <c r="CR1444" s="85"/>
    </row>
    <row r="1445" spans="59:96">
      <c r="BG1445" s="85"/>
      <c r="BH1445" s="85"/>
      <c r="BI1445" s="85"/>
      <c r="BJ1445" s="85"/>
      <c r="BK1445" s="85"/>
      <c r="BL1445" s="85"/>
      <c r="BM1445" s="85"/>
      <c r="BN1445" s="85"/>
      <c r="BO1445" s="85"/>
      <c r="BP1445" s="85"/>
      <c r="BQ1445" s="85"/>
      <c r="BR1445" s="85"/>
      <c r="BS1445" s="85"/>
      <c r="BT1445" s="85"/>
      <c r="BU1445" s="85"/>
      <c r="BV1445" s="85"/>
      <c r="BW1445" s="85"/>
      <c r="BX1445" s="85"/>
      <c r="BY1445" s="85"/>
      <c r="BZ1445" s="85"/>
      <c r="CA1445" s="85"/>
      <c r="CB1445" s="85"/>
      <c r="CC1445" s="85"/>
      <c r="CD1445" s="85"/>
      <c r="CE1445" s="85"/>
      <c r="CF1445" s="85"/>
      <c r="CG1445" s="85"/>
      <c r="CH1445" s="85"/>
      <c r="CI1445" s="85"/>
      <c r="CJ1445" s="85"/>
      <c r="CK1445" s="85"/>
      <c r="CL1445" s="85"/>
      <c r="CM1445" s="85"/>
      <c r="CN1445" s="85"/>
      <c r="CO1445" s="85"/>
      <c r="CP1445" s="85"/>
      <c r="CQ1445" s="85"/>
      <c r="CR1445" s="85"/>
    </row>
    <row r="1446" spans="59:96">
      <c r="BG1446" s="85"/>
      <c r="BH1446" s="85"/>
      <c r="BI1446" s="85"/>
      <c r="BJ1446" s="85"/>
      <c r="BK1446" s="85"/>
      <c r="BL1446" s="85"/>
      <c r="BM1446" s="85"/>
      <c r="BN1446" s="85"/>
      <c r="BO1446" s="85"/>
      <c r="BP1446" s="85"/>
      <c r="BQ1446" s="85"/>
      <c r="BR1446" s="85"/>
      <c r="BS1446" s="85"/>
      <c r="BT1446" s="85"/>
      <c r="BU1446" s="85"/>
      <c r="BV1446" s="85"/>
      <c r="BW1446" s="85"/>
      <c r="BX1446" s="85"/>
      <c r="BY1446" s="85"/>
      <c r="BZ1446" s="85"/>
      <c r="CA1446" s="85"/>
      <c r="CB1446" s="85"/>
      <c r="CC1446" s="85"/>
      <c r="CD1446" s="85"/>
      <c r="CE1446" s="85"/>
      <c r="CF1446" s="85"/>
      <c r="CG1446" s="85"/>
      <c r="CH1446" s="85"/>
      <c r="CI1446" s="85"/>
      <c r="CJ1446" s="85"/>
      <c r="CK1446" s="85"/>
      <c r="CL1446" s="85"/>
      <c r="CM1446" s="85"/>
      <c r="CN1446" s="85"/>
      <c r="CO1446" s="85"/>
      <c r="CP1446" s="85"/>
      <c r="CQ1446" s="85"/>
      <c r="CR1446" s="85"/>
    </row>
    <row r="1447" spans="59:96">
      <c r="BG1447" s="85"/>
      <c r="BH1447" s="85"/>
      <c r="BI1447" s="85"/>
      <c r="BJ1447" s="85"/>
      <c r="BK1447" s="85"/>
      <c r="BL1447" s="85"/>
      <c r="BM1447" s="85"/>
      <c r="BN1447" s="85"/>
      <c r="BO1447" s="85"/>
      <c r="BP1447" s="85"/>
      <c r="BQ1447" s="85"/>
      <c r="BR1447" s="85"/>
      <c r="BS1447" s="85"/>
      <c r="BT1447" s="85"/>
      <c r="BU1447" s="85"/>
      <c r="BV1447" s="85"/>
      <c r="BW1447" s="85"/>
      <c r="BX1447" s="85"/>
      <c r="BY1447" s="85"/>
      <c r="BZ1447" s="85"/>
      <c r="CA1447" s="85"/>
      <c r="CB1447" s="85"/>
      <c r="CC1447" s="85"/>
      <c r="CD1447" s="85"/>
      <c r="CE1447" s="85"/>
      <c r="CF1447" s="85"/>
      <c r="CG1447" s="85"/>
      <c r="CH1447" s="85"/>
      <c r="CI1447" s="85"/>
      <c r="CJ1447" s="85"/>
      <c r="CK1447" s="85"/>
      <c r="CL1447" s="85"/>
      <c r="CM1447" s="85"/>
      <c r="CN1447" s="85"/>
      <c r="CO1447" s="85"/>
      <c r="CP1447" s="85"/>
      <c r="CQ1447" s="85"/>
      <c r="CR1447" s="85"/>
    </row>
    <row r="1448" spans="59:96">
      <c r="BG1448" s="85"/>
      <c r="BH1448" s="85"/>
      <c r="BI1448" s="85"/>
      <c r="BJ1448" s="85"/>
      <c r="BK1448" s="85"/>
      <c r="BL1448" s="85"/>
      <c r="BM1448" s="85"/>
      <c r="BN1448" s="85"/>
      <c r="BO1448" s="85"/>
      <c r="BP1448" s="85"/>
      <c r="BQ1448" s="85"/>
      <c r="BR1448" s="85"/>
      <c r="BS1448" s="85"/>
      <c r="BT1448" s="85"/>
      <c r="BU1448" s="85"/>
      <c r="BV1448" s="85"/>
      <c r="BW1448" s="85"/>
      <c r="BX1448" s="85"/>
      <c r="BY1448" s="85"/>
      <c r="BZ1448" s="85"/>
      <c r="CA1448" s="85"/>
      <c r="CB1448" s="85"/>
      <c r="CC1448" s="85"/>
      <c r="CD1448" s="85"/>
      <c r="CE1448" s="85"/>
      <c r="CF1448" s="85"/>
      <c r="CG1448" s="85"/>
      <c r="CH1448" s="85"/>
      <c r="CI1448" s="85"/>
      <c r="CJ1448" s="85"/>
      <c r="CK1448" s="85"/>
      <c r="CL1448" s="85"/>
      <c r="CM1448" s="85"/>
      <c r="CN1448" s="85"/>
      <c r="CO1448" s="85"/>
      <c r="CP1448" s="85"/>
      <c r="CQ1448" s="85"/>
      <c r="CR1448" s="85"/>
    </row>
    <row r="1449" spans="59:96">
      <c r="BG1449" s="85"/>
      <c r="BH1449" s="85"/>
      <c r="BI1449" s="85"/>
      <c r="BJ1449" s="85"/>
      <c r="BK1449" s="85"/>
      <c r="BL1449" s="85"/>
      <c r="BM1449" s="85"/>
      <c r="BN1449" s="85"/>
      <c r="BO1449" s="85"/>
      <c r="BP1449" s="85"/>
      <c r="BQ1449" s="85"/>
      <c r="BR1449" s="85"/>
      <c r="BS1449" s="85"/>
      <c r="BT1449" s="85"/>
      <c r="BU1449" s="85"/>
      <c r="BV1449" s="85"/>
      <c r="BW1449" s="85"/>
      <c r="BX1449" s="85"/>
      <c r="BY1449" s="85"/>
      <c r="BZ1449" s="85"/>
      <c r="CA1449" s="85"/>
      <c r="CB1449" s="85"/>
      <c r="CC1449" s="85"/>
      <c r="CD1449" s="85"/>
      <c r="CE1449" s="85"/>
      <c r="CF1449" s="85"/>
      <c r="CG1449" s="85"/>
      <c r="CH1449" s="85"/>
      <c r="CI1449" s="85"/>
      <c r="CJ1449" s="85"/>
      <c r="CK1449" s="85"/>
      <c r="CL1449" s="85"/>
      <c r="CM1449" s="85"/>
      <c r="CN1449" s="85"/>
      <c r="CO1449" s="85"/>
      <c r="CP1449" s="85"/>
      <c r="CQ1449" s="85"/>
      <c r="CR1449" s="85"/>
    </row>
    <row r="1450" spans="59:96">
      <c r="BG1450" s="85"/>
      <c r="BH1450" s="85"/>
      <c r="BI1450" s="85"/>
      <c r="BJ1450" s="85"/>
      <c r="BK1450" s="85"/>
      <c r="BL1450" s="85"/>
      <c r="BM1450" s="85"/>
      <c r="BN1450" s="85"/>
      <c r="BO1450" s="85"/>
      <c r="BP1450" s="85"/>
      <c r="BQ1450" s="85"/>
      <c r="BR1450" s="85"/>
      <c r="BS1450" s="85"/>
      <c r="BT1450" s="85"/>
      <c r="BU1450" s="85"/>
      <c r="BV1450" s="85"/>
      <c r="BW1450" s="85"/>
      <c r="BX1450" s="85"/>
      <c r="BY1450" s="85"/>
      <c r="BZ1450" s="85"/>
      <c r="CA1450" s="85"/>
      <c r="CB1450" s="85"/>
      <c r="CC1450" s="85"/>
      <c r="CD1450" s="85"/>
      <c r="CE1450" s="85"/>
      <c r="CF1450" s="85"/>
      <c r="CG1450" s="85"/>
      <c r="CH1450" s="85"/>
      <c r="CI1450" s="85"/>
      <c r="CJ1450" s="85"/>
      <c r="CK1450" s="85"/>
      <c r="CL1450" s="85"/>
      <c r="CM1450" s="85"/>
      <c r="CN1450" s="85"/>
      <c r="CO1450" s="85"/>
      <c r="CP1450" s="85"/>
      <c r="CQ1450" s="85"/>
      <c r="CR1450" s="85"/>
    </row>
    <row r="1451" spans="59:96">
      <c r="BG1451" s="85"/>
      <c r="BH1451" s="85"/>
      <c r="BI1451" s="85"/>
      <c r="BJ1451" s="85"/>
      <c r="BK1451" s="85"/>
      <c r="BL1451" s="85"/>
      <c r="BM1451" s="85"/>
      <c r="BN1451" s="85"/>
      <c r="BO1451" s="85"/>
      <c r="BP1451" s="85"/>
      <c r="BQ1451" s="85"/>
      <c r="BR1451" s="85"/>
      <c r="BS1451" s="85"/>
      <c r="BT1451" s="85"/>
      <c r="BU1451" s="85"/>
      <c r="BV1451" s="85"/>
      <c r="BW1451" s="85"/>
      <c r="BX1451" s="85"/>
      <c r="BY1451" s="85"/>
      <c r="BZ1451" s="85"/>
      <c r="CA1451" s="85"/>
      <c r="CB1451" s="85"/>
      <c r="CC1451" s="85"/>
      <c r="CD1451" s="85"/>
      <c r="CE1451" s="85"/>
      <c r="CF1451" s="85"/>
      <c r="CG1451" s="85"/>
      <c r="CH1451" s="85"/>
      <c r="CI1451" s="85"/>
      <c r="CJ1451" s="85"/>
      <c r="CK1451" s="85"/>
      <c r="CL1451" s="85"/>
      <c r="CM1451" s="85"/>
      <c r="CN1451" s="85"/>
      <c r="CO1451" s="85"/>
      <c r="CP1451" s="85"/>
      <c r="CQ1451" s="85"/>
      <c r="CR1451" s="85"/>
    </row>
    <row r="1452" spans="59:96">
      <c r="BG1452" s="85"/>
      <c r="BH1452" s="85"/>
      <c r="BI1452" s="85"/>
      <c r="BJ1452" s="85"/>
      <c r="BK1452" s="85"/>
      <c r="BL1452" s="85"/>
      <c r="BM1452" s="85"/>
      <c r="BN1452" s="85"/>
      <c r="BO1452" s="85"/>
      <c r="BP1452" s="85"/>
      <c r="BQ1452" s="85"/>
      <c r="BR1452" s="85"/>
      <c r="BS1452" s="85"/>
      <c r="BT1452" s="85"/>
      <c r="BU1452" s="85"/>
      <c r="BV1452" s="85"/>
      <c r="BW1452" s="85"/>
      <c r="BX1452" s="85"/>
      <c r="BY1452" s="85"/>
      <c r="BZ1452" s="85"/>
      <c r="CA1452" s="85"/>
      <c r="CB1452" s="85"/>
      <c r="CC1452" s="85"/>
      <c r="CD1452" s="85"/>
      <c r="CE1452" s="85"/>
      <c r="CF1452" s="85"/>
      <c r="CG1452" s="85"/>
      <c r="CH1452" s="85"/>
      <c r="CI1452" s="85"/>
      <c r="CJ1452" s="85"/>
      <c r="CK1452" s="85"/>
      <c r="CL1452" s="85"/>
      <c r="CM1452" s="85"/>
      <c r="CN1452" s="85"/>
      <c r="CO1452" s="85"/>
      <c r="CP1452" s="85"/>
      <c r="CQ1452" s="85"/>
      <c r="CR1452" s="85"/>
    </row>
    <row r="1453" spans="59:96">
      <c r="BG1453" s="85"/>
      <c r="BH1453" s="85"/>
      <c r="BI1453" s="85"/>
      <c r="BJ1453" s="85"/>
      <c r="BK1453" s="85"/>
      <c r="BL1453" s="85"/>
      <c r="BM1453" s="85"/>
      <c r="BN1453" s="85"/>
      <c r="BO1453" s="85"/>
      <c r="BP1453" s="85"/>
      <c r="BQ1453" s="85"/>
      <c r="BR1453" s="85"/>
      <c r="BS1453" s="85"/>
      <c r="BT1453" s="85"/>
      <c r="BU1453" s="85"/>
      <c r="BV1453" s="85"/>
      <c r="BW1453" s="85"/>
      <c r="BX1453" s="85"/>
      <c r="BY1453" s="85"/>
      <c r="BZ1453" s="85"/>
      <c r="CA1453" s="85"/>
      <c r="CB1453" s="85"/>
      <c r="CC1453" s="85"/>
      <c r="CD1453" s="85"/>
      <c r="CE1453" s="85"/>
      <c r="CF1453" s="85"/>
      <c r="CG1453" s="85"/>
      <c r="CH1453" s="85"/>
      <c r="CI1453" s="85"/>
      <c r="CJ1453" s="85"/>
      <c r="CK1453" s="85"/>
      <c r="CL1453" s="85"/>
      <c r="CM1453" s="85"/>
      <c r="CN1453" s="85"/>
      <c r="CO1453" s="85"/>
      <c r="CP1453" s="85"/>
      <c r="CQ1453" s="85"/>
      <c r="CR1453" s="85"/>
    </row>
    <row r="1454" spans="59:96">
      <c r="BG1454" s="85"/>
      <c r="BH1454" s="85"/>
      <c r="BI1454" s="85"/>
      <c r="BJ1454" s="85"/>
      <c r="BK1454" s="85"/>
      <c r="BL1454" s="85"/>
      <c r="BM1454" s="85"/>
      <c r="BN1454" s="85"/>
      <c r="BO1454" s="85"/>
      <c r="BP1454" s="85"/>
      <c r="BQ1454" s="85"/>
      <c r="BR1454" s="85"/>
      <c r="BS1454" s="85"/>
      <c r="BT1454" s="85"/>
      <c r="BU1454" s="85"/>
      <c r="BV1454" s="85"/>
      <c r="BW1454" s="85"/>
      <c r="BX1454" s="85"/>
      <c r="BY1454" s="85"/>
      <c r="BZ1454" s="85"/>
      <c r="CA1454" s="85"/>
      <c r="CB1454" s="85"/>
      <c r="CC1454" s="85"/>
      <c r="CD1454" s="85"/>
      <c r="CE1454" s="85"/>
      <c r="CF1454" s="85"/>
      <c r="CG1454" s="85"/>
      <c r="CH1454" s="85"/>
      <c r="CI1454" s="85"/>
      <c r="CJ1454" s="85"/>
      <c r="CK1454" s="85"/>
      <c r="CL1454" s="85"/>
      <c r="CM1454" s="85"/>
      <c r="CN1454" s="85"/>
      <c r="CO1454" s="85"/>
      <c r="CP1454" s="85"/>
      <c r="CQ1454" s="85"/>
      <c r="CR1454" s="85"/>
    </row>
    <row r="1455" spans="59:96">
      <c r="BG1455" s="85"/>
      <c r="BH1455" s="85"/>
      <c r="BI1455" s="85"/>
      <c r="BJ1455" s="85"/>
      <c r="BK1455" s="85"/>
      <c r="BL1455" s="85"/>
      <c r="BM1455" s="85"/>
      <c r="BN1455" s="85"/>
      <c r="BO1455" s="85"/>
      <c r="BP1455" s="85"/>
      <c r="BQ1455" s="85"/>
      <c r="BR1455" s="85"/>
      <c r="BS1455" s="85"/>
      <c r="BT1455" s="85"/>
      <c r="BU1455" s="85"/>
      <c r="BV1455" s="85"/>
      <c r="BW1455" s="85"/>
      <c r="BX1455" s="85"/>
      <c r="BY1455" s="85"/>
      <c r="BZ1455" s="85"/>
      <c r="CA1455" s="85"/>
      <c r="CB1455" s="85"/>
      <c r="CC1455" s="85"/>
      <c r="CD1455" s="85"/>
      <c r="CE1455" s="85"/>
      <c r="CF1455" s="85"/>
      <c r="CG1455" s="85"/>
      <c r="CH1455" s="85"/>
      <c r="CI1455" s="85"/>
      <c r="CJ1455" s="85"/>
      <c r="CK1455" s="85"/>
      <c r="CL1455" s="85"/>
      <c r="CM1455" s="85"/>
      <c r="CN1455" s="85"/>
      <c r="CO1455" s="85"/>
      <c r="CP1455" s="85"/>
      <c r="CQ1455" s="85"/>
      <c r="CR1455" s="85"/>
    </row>
    <row r="1456" spans="59:96">
      <c r="BG1456" s="85"/>
      <c r="BH1456" s="85"/>
      <c r="BI1456" s="85"/>
      <c r="BJ1456" s="85"/>
      <c r="BK1456" s="85"/>
      <c r="BL1456" s="85"/>
      <c r="BM1456" s="85"/>
      <c r="BN1456" s="85"/>
      <c r="BO1456" s="85"/>
      <c r="BP1456" s="85"/>
      <c r="BQ1456" s="85"/>
      <c r="BR1456" s="85"/>
      <c r="BS1456" s="85"/>
      <c r="BT1456" s="85"/>
      <c r="BU1456" s="85"/>
      <c r="BV1456" s="85"/>
      <c r="BW1456" s="85"/>
      <c r="BX1456" s="85"/>
      <c r="BY1456" s="85"/>
      <c r="BZ1456" s="85"/>
      <c r="CA1456" s="85"/>
      <c r="CB1456" s="85"/>
      <c r="CC1456" s="85"/>
      <c r="CD1456" s="85"/>
      <c r="CE1456" s="85"/>
      <c r="CF1456" s="85"/>
      <c r="CG1456" s="85"/>
      <c r="CH1456" s="85"/>
      <c r="CI1456" s="85"/>
      <c r="CJ1456" s="85"/>
      <c r="CK1456" s="85"/>
      <c r="CL1456" s="85"/>
      <c r="CM1456" s="85"/>
      <c r="CN1456" s="85"/>
      <c r="CO1456" s="85"/>
      <c r="CP1456" s="85"/>
      <c r="CQ1456" s="85"/>
      <c r="CR1456" s="85"/>
    </row>
    <row r="1457" spans="59:96">
      <c r="BG1457" s="85"/>
      <c r="BH1457" s="85"/>
      <c r="BI1457" s="85"/>
      <c r="BJ1457" s="85"/>
      <c r="BK1457" s="85"/>
      <c r="BL1457" s="85"/>
      <c r="BM1457" s="85"/>
      <c r="BN1457" s="85"/>
      <c r="BO1457" s="85"/>
      <c r="BP1457" s="85"/>
      <c r="BQ1457" s="85"/>
      <c r="BR1457" s="85"/>
      <c r="BS1457" s="85"/>
      <c r="BT1457" s="85"/>
      <c r="BU1457" s="85"/>
      <c r="BV1457" s="85"/>
      <c r="BW1457" s="85"/>
      <c r="BX1457" s="85"/>
      <c r="BY1457" s="85"/>
      <c r="BZ1457" s="85"/>
      <c r="CA1457" s="85"/>
      <c r="CB1457" s="85"/>
      <c r="CC1457" s="85"/>
      <c r="CD1457" s="85"/>
      <c r="CE1457" s="85"/>
      <c r="CF1457" s="85"/>
      <c r="CG1457" s="85"/>
      <c r="CH1457" s="85"/>
      <c r="CI1457" s="85"/>
      <c r="CJ1457" s="85"/>
      <c r="CK1457" s="85"/>
      <c r="CL1457" s="85"/>
      <c r="CM1457" s="85"/>
      <c r="CN1457" s="85"/>
      <c r="CO1457" s="85"/>
      <c r="CP1457" s="85"/>
      <c r="CQ1457" s="85"/>
      <c r="CR1457" s="85"/>
    </row>
    <row r="1458" spans="59:96">
      <c r="BG1458" s="85"/>
      <c r="BH1458" s="85"/>
      <c r="BI1458" s="85"/>
      <c r="BJ1458" s="85"/>
      <c r="BK1458" s="85"/>
      <c r="BL1458" s="85"/>
      <c r="BM1458" s="85"/>
      <c r="BN1458" s="85"/>
      <c r="BO1458" s="85"/>
      <c r="BP1458" s="85"/>
      <c r="BQ1458" s="85"/>
      <c r="BR1458" s="85"/>
      <c r="BS1458" s="85"/>
      <c r="BT1458" s="85"/>
      <c r="BU1458" s="85"/>
      <c r="BV1458" s="85"/>
      <c r="BW1458" s="85"/>
      <c r="BX1458" s="85"/>
      <c r="BY1458" s="85"/>
      <c r="BZ1458" s="85"/>
      <c r="CA1458" s="85"/>
      <c r="CB1458" s="85"/>
      <c r="CC1458" s="85"/>
      <c r="CD1458" s="85"/>
      <c r="CE1458" s="85"/>
      <c r="CF1458" s="85"/>
      <c r="CG1458" s="85"/>
      <c r="CH1458" s="85"/>
      <c r="CI1458" s="85"/>
      <c r="CJ1458" s="85"/>
      <c r="CK1458" s="85"/>
      <c r="CL1458" s="85"/>
      <c r="CM1458" s="85"/>
      <c r="CN1458" s="85"/>
      <c r="CO1458" s="85"/>
      <c r="CP1458" s="85"/>
      <c r="CQ1458" s="85"/>
      <c r="CR1458" s="85"/>
    </row>
    <row r="1459" spans="59:96">
      <c r="BG1459" s="85"/>
      <c r="BH1459" s="85"/>
      <c r="BI1459" s="85"/>
      <c r="BJ1459" s="85"/>
      <c r="BK1459" s="85"/>
      <c r="BL1459" s="85"/>
      <c r="BM1459" s="85"/>
      <c r="BN1459" s="85"/>
      <c r="BO1459" s="85"/>
      <c r="BP1459" s="85"/>
      <c r="BQ1459" s="85"/>
      <c r="BR1459" s="85"/>
      <c r="BS1459" s="85"/>
      <c r="BT1459" s="85"/>
      <c r="BU1459" s="85"/>
      <c r="BV1459" s="85"/>
      <c r="BW1459" s="85"/>
      <c r="BX1459" s="85"/>
      <c r="BY1459" s="85"/>
      <c r="BZ1459" s="85"/>
      <c r="CA1459" s="85"/>
      <c r="CB1459" s="85"/>
      <c r="CC1459" s="85"/>
      <c r="CD1459" s="85"/>
      <c r="CE1459" s="85"/>
      <c r="CF1459" s="85"/>
      <c r="CG1459" s="85"/>
      <c r="CH1459" s="85"/>
      <c r="CI1459" s="85"/>
      <c r="CJ1459" s="85"/>
      <c r="CK1459" s="85"/>
      <c r="CL1459" s="85"/>
      <c r="CM1459" s="85"/>
      <c r="CN1459" s="85"/>
      <c r="CO1459" s="85"/>
      <c r="CP1459" s="85"/>
      <c r="CQ1459" s="85"/>
      <c r="CR1459" s="85"/>
    </row>
    <row r="1460" spans="59:96">
      <c r="BG1460" s="85"/>
      <c r="BH1460" s="85"/>
      <c r="BI1460" s="85"/>
      <c r="BJ1460" s="85"/>
      <c r="BK1460" s="85"/>
      <c r="BL1460" s="85"/>
      <c r="BM1460" s="85"/>
      <c r="BN1460" s="85"/>
      <c r="BO1460" s="85"/>
      <c r="BP1460" s="85"/>
      <c r="BQ1460" s="85"/>
      <c r="BR1460" s="85"/>
      <c r="BS1460" s="85"/>
      <c r="BT1460" s="85"/>
      <c r="BU1460" s="85"/>
      <c r="BV1460" s="85"/>
      <c r="BW1460" s="85"/>
      <c r="BX1460" s="85"/>
      <c r="BY1460" s="85"/>
      <c r="BZ1460" s="85"/>
      <c r="CA1460" s="85"/>
      <c r="CB1460" s="85"/>
      <c r="CC1460" s="85"/>
      <c r="CD1460" s="85"/>
      <c r="CE1460" s="85"/>
      <c r="CF1460" s="85"/>
      <c r="CG1460" s="85"/>
      <c r="CH1460" s="85"/>
      <c r="CI1460" s="85"/>
      <c r="CJ1460" s="85"/>
      <c r="CK1460" s="85"/>
      <c r="CL1460" s="85"/>
      <c r="CM1460" s="85"/>
      <c r="CN1460" s="85"/>
      <c r="CO1460" s="85"/>
      <c r="CP1460" s="85"/>
      <c r="CQ1460" s="85"/>
      <c r="CR1460" s="85"/>
    </row>
    <row r="1461" spans="59:96">
      <c r="BG1461" s="85"/>
      <c r="BH1461" s="85"/>
      <c r="BI1461" s="85"/>
      <c r="BJ1461" s="85"/>
      <c r="BK1461" s="85"/>
      <c r="BL1461" s="85"/>
      <c r="BM1461" s="85"/>
      <c r="BN1461" s="85"/>
      <c r="BO1461" s="85"/>
      <c r="BP1461" s="85"/>
      <c r="BQ1461" s="85"/>
      <c r="BR1461" s="85"/>
      <c r="BS1461" s="85"/>
      <c r="BT1461" s="85"/>
      <c r="BU1461" s="85"/>
      <c r="BV1461" s="85"/>
      <c r="BW1461" s="85"/>
      <c r="BX1461" s="85"/>
      <c r="BY1461" s="85"/>
      <c r="BZ1461" s="85"/>
      <c r="CA1461" s="85"/>
      <c r="CB1461" s="85"/>
      <c r="CC1461" s="85"/>
      <c r="CD1461" s="85"/>
      <c r="CE1461" s="85"/>
      <c r="CF1461" s="85"/>
      <c r="CG1461" s="85"/>
      <c r="CH1461" s="85"/>
      <c r="CI1461" s="85"/>
      <c r="CJ1461" s="85"/>
      <c r="CK1461" s="85"/>
      <c r="CL1461" s="85"/>
      <c r="CM1461" s="85"/>
      <c r="CN1461" s="85"/>
      <c r="CO1461" s="85"/>
      <c r="CP1461" s="85"/>
      <c r="CQ1461" s="85"/>
      <c r="CR1461" s="85"/>
    </row>
    <row r="1462" spans="59:96">
      <c r="BG1462" s="85"/>
      <c r="BH1462" s="85"/>
      <c r="BI1462" s="85"/>
      <c r="BJ1462" s="85"/>
      <c r="BK1462" s="85"/>
      <c r="BL1462" s="85"/>
      <c r="BM1462" s="85"/>
      <c r="BN1462" s="85"/>
      <c r="BO1462" s="85"/>
      <c r="BP1462" s="85"/>
      <c r="BQ1462" s="85"/>
      <c r="BR1462" s="85"/>
      <c r="BS1462" s="85"/>
      <c r="BT1462" s="85"/>
      <c r="BU1462" s="85"/>
      <c r="BV1462" s="85"/>
      <c r="BW1462" s="85"/>
      <c r="BX1462" s="85"/>
      <c r="BY1462" s="85"/>
      <c r="BZ1462" s="85"/>
      <c r="CA1462" s="85"/>
      <c r="CB1462" s="85"/>
      <c r="CC1462" s="85"/>
      <c r="CD1462" s="85"/>
      <c r="CE1462" s="85"/>
      <c r="CF1462" s="85"/>
      <c r="CG1462" s="85"/>
      <c r="CH1462" s="85"/>
      <c r="CI1462" s="85"/>
      <c r="CJ1462" s="85"/>
      <c r="CK1462" s="85"/>
      <c r="CL1462" s="85"/>
      <c r="CM1462" s="85"/>
      <c r="CN1462" s="85"/>
      <c r="CO1462" s="85"/>
      <c r="CP1462" s="85"/>
      <c r="CQ1462" s="85"/>
      <c r="CR1462" s="85"/>
    </row>
    <row r="1463" spans="59:96">
      <c r="BG1463" s="85"/>
      <c r="BH1463" s="85"/>
      <c r="BI1463" s="85"/>
      <c r="BJ1463" s="85"/>
      <c r="BK1463" s="85"/>
      <c r="BL1463" s="85"/>
      <c r="BM1463" s="85"/>
      <c r="BN1463" s="85"/>
      <c r="BO1463" s="85"/>
      <c r="BP1463" s="85"/>
      <c r="BQ1463" s="85"/>
      <c r="BR1463" s="85"/>
      <c r="BS1463" s="85"/>
      <c r="BT1463" s="85"/>
      <c r="BU1463" s="85"/>
      <c r="BV1463" s="85"/>
      <c r="BW1463" s="85"/>
      <c r="BX1463" s="85"/>
      <c r="BY1463" s="85"/>
      <c r="BZ1463" s="85"/>
      <c r="CA1463" s="85"/>
      <c r="CB1463" s="85"/>
      <c r="CC1463" s="85"/>
      <c r="CD1463" s="85"/>
      <c r="CE1463" s="85"/>
      <c r="CF1463" s="85"/>
      <c r="CG1463" s="85"/>
      <c r="CH1463" s="85"/>
      <c r="CI1463" s="85"/>
      <c r="CJ1463" s="85"/>
      <c r="CK1463" s="85"/>
      <c r="CL1463" s="85"/>
      <c r="CM1463" s="85"/>
      <c r="CN1463" s="85"/>
      <c r="CO1463" s="85"/>
      <c r="CP1463" s="85"/>
      <c r="CQ1463" s="85"/>
      <c r="CR1463" s="85"/>
    </row>
    <row r="1464" spans="59:96">
      <c r="BG1464" s="85"/>
      <c r="BH1464" s="85"/>
      <c r="BI1464" s="85"/>
      <c r="BJ1464" s="85"/>
      <c r="BK1464" s="85"/>
      <c r="BL1464" s="85"/>
      <c r="BM1464" s="85"/>
      <c r="BN1464" s="85"/>
      <c r="BO1464" s="85"/>
      <c r="BP1464" s="85"/>
      <c r="BQ1464" s="85"/>
      <c r="BR1464" s="85"/>
      <c r="BS1464" s="85"/>
      <c r="BT1464" s="85"/>
      <c r="BU1464" s="85"/>
      <c r="BV1464" s="85"/>
      <c r="BW1464" s="85"/>
      <c r="BX1464" s="85"/>
      <c r="BY1464" s="85"/>
      <c r="BZ1464" s="85"/>
      <c r="CA1464" s="85"/>
      <c r="CB1464" s="85"/>
      <c r="CC1464" s="85"/>
      <c r="CD1464" s="85"/>
      <c r="CE1464" s="85"/>
      <c r="CF1464" s="85"/>
      <c r="CG1464" s="85"/>
      <c r="CH1464" s="85"/>
      <c r="CI1464" s="85"/>
      <c r="CJ1464" s="85"/>
      <c r="CK1464" s="85"/>
      <c r="CL1464" s="85"/>
      <c r="CM1464" s="85"/>
      <c r="CN1464" s="85"/>
      <c r="CO1464" s="85"/>
      <c r="CP1464" s="85"/>
      <c r="CQ1464" s="85"/>
      <c r="CR1464" s="85"/>
    </row>
    <row r="1465" spans="59:96">
      <c r="BG1465" s="85"/>
      <c r="BH1465" s="85"/>
      <c r="BI1465" s="85"/>
      <c r="BJ1465" s="85"/>
      <c r="BK1465" s="85"/>
      <c r="BL1465" s="85"/>
      <c r="BM1465" s="85"/>
      <c r="BN1465" s="85"/>
      <c r="BO1465" s="85"/>
      <c r="BP1465" s="85"/>
      <c r="BQ1465" s="85"/>
      <c r="BR1465" s="85"/>
      <c r="BS1465" s="85"/>
      <c r="BT1465" s="85"/>
      <c r="BU1465" s="85"/>
      <c r="BV1465" s="85"/>
      <c r="BW1465" s="85"/>
      <c r="BX1465" s="85"/>
      <c r="BY1465" s="85"/>
      <c r="BZ1465" s="85"/>
      <c r="CA1465" s="85"/>
      <c r="CB1465" s="85"/>
      <c r="CC1465" s="85"/>
      <c r="CD1465" s="85"/>
      <c r="CE1465" s="85"/>
      <c r="CF1465" s="85"/>
      <c r="CG1465" s="85"/>
      <c r="CH1465" s="85"/>
      <c r="CI1465" s="85"/>
      <c r="CJ1465" s="85"/>
      <c r="CK1465" s="85"/>
      <c r="CL1465" s="85"/>
      <c r="CM1465" s="85"/>
      <c r="CN1465" s="85"/>
      <c r="CO1465" s="85"/>
      <c r="CP1465" s="85"/>
      <c r="CQ1465" s="85"/>
      <c r="CR1465" s="85"/>
    </row>
    <row r="1466" spans="59:96">
      <c r="BG1466" s="85"/>
      <c r="BH1466" s="85"/>
      <c r="BI1466" s="85"/>
      <c r="BJ1466" s="85"/>
      <c r="BK1466" s="85"/>
      <c r="BL1466" s="85"/>
      <c r="BM1466" s="85"/>
      <c r="BN1466" s="85"/>
      <c r="BO1466" s="85"/>
      <c r="BP1466" s="85"/>
      <c r="BQ1466" s="85"/>
      <c r="BR1466" s="85"/>
      <c r="BS1466" s="85"/>
      <c r="BT1466" s="85"/>
      <c r="BU1466" s="85"/>
      <c r="BV1466" s="85"/>
      <c r="BW1466" s="85"/>
      <c r="BX1466" s="85"/>
      <c r="BY1466" s="85"/>
      <c r="BZ1466" s="85"/>
      <c r="CA1466" s="85"/>
      <c r="CB1466" s="85"/>
      <c r="CC1466" s="85"/>
      <c r="CD1466" s="85"/>
      <c r="CE1466" s="85"/>
      <c r="CF1466" s="85"/>
      <c r="CG1466" s="85"/>
      <c r="CH1466" s="85"/>
      <c r="CI1466" s="85"/>
      <c r="CJ1466" s="85"/>
      <c r="CK1466" s="85"/>
      <c r="CL1466" s="85"/>
      <c r="CM1466" s="85"/>
      <c r="CN1466" s="85"/>
      <c r="CO1466" s="85"/>
      <c r="CP1466" s="85"/>
      <c r="CQ1466" s="85"/>
      <c r="CR1466" s="85"/>
    </row>
    <row r="1467" spans="59:96">
      <c r="BG1467" s="85"/>
      <c r="BH1467" s="85"/>
      <c r="BI1467" s="85"/>
      <c r="BJ1467" s="85"/>
      <c r="BK1467" s="85"/>
      <c r="BL1467" s="85"/>
      <c r="BM1467" s="85"/>
      <c r="BN1467" s="85"/>
      <c r="BO1467" s="85"/>
      <c r="BP1467" s="85"/>
      <c r="BQ1467" s="85"/>
      <c r="BR1467" s="85"/>
      <c r="BS1467" s="85"/>
      <c r="BT1467" s="85"/>
      <c r="BU1467" s="85"/>
      <c r="BV1467" s="85"/>
      <c r="BW1467" s="85"/>
      <c r="BX1467" s="85"/>
      <c r="BY1467" s="85"/>
      <c r="BZ1467" s="85"/>
      <c r="CA1467" s="85"/>
      <c r="CB1467" s="85"/>
      <c r="CC1467" s="85"/>
      <c r="CD1467" s="85"/>
      <c r="CE1467" s="85"/>
      <c r="CF1467" s="85"/>
      <c r="CG1467" s="85"/>
      <c r="CH1467" s="85"/>
      <c r="CI1467" s="85"/>
      <c r="CJ1467" s="85"/>
      <c r="CK1467" s="85"/>
      <c r="CL1467" s="85"/>
      <c r="CM1467" s="85"/>
      <c r="CN1467" s="85"/>
      <c r="CO1467" s="85"/>
      <c r="CP1467" s="85"/>
      <c r="CQ1467" s="85"/>
      <c r="CR1467" s="85"/>
    </row>
    <row r="1468" spans="59:96">
      <c r="BG1468" s="85"/>
      <c r="BH1468" s="85"/>
      <c r="BI1468" s="85"/>
      <c r="BJ1468" s="85"/>
      <c r="BK1468" s="85"/>
      <c r="BL1468" s="85"/>
      <c r="BM1468" s="85"/>
      <c r="BN1468" s="85"/>
      <c r="BO1468" s="85"/>
      <c r="BP1468" s="85"/>
      <c r="BQ1468" s="85"/>
      <c r="BR1468" s="85"/>
      <c r="BS1468" s="85"/>
      <c r="BT1468" s="85"/>
      <c r="BU1468" s="85"/>
      <c r="BV1468" s="85"/>
      <c r="BW1468" s="85"/>
      <c r="BX1468" s="85"/>
      <c r="BY1468" s="85"/>
      <c r="BZ1468" s="85"/>
      <c r="CA1468" s="85"/>
      <c r="CB1468" s="85"/>
      <c r="CC1468" s="85"/>
      <c r="CD1468" s="85"/>
      <c r="CE1468" s="85"/>
      <c r="CF1468" s="85"/>
      <c r="CG1468" s="85"/>
      <c r="CH1468" s="85"/>
      <c r="CI1468" s="85"/>
      <c r="CJ1468" s="85"/>
      <c r="CK1468" s="85"/>
      <c r="CL1468" s="85"/>
      <c r="CM1468" s="85"/>
      <c r="CN1468" s="85"/>
      <c r="CO1468" s="85"/>
      <c r="CP1468" s="85"/>
      <c r="CQ1468" s="85"/>
      <c r="CR1468" s="85"/>
    </row>
    <row r="1469" spans="59:96">
      <c r="BG1469" s="85"/>
      <c r="BH1469" s="85"/>
      <c r="BI1469" s="85"/>
      <c r="BJ1469" s="85"/>
      <c r="BK1469" s="85"/>
      <c r="BL1469" s="85"/>
      <c r="BM1469" s="85"/>
      <c r="BN1469" s="85"/>
      <c r="BO1469" s="85"/>
      <c r="BP1469" s="85"/>
      <c r="BQ1469" s="85"/>
      <c r="BR1469" s="85"/>
      <c r="BS1469" s="85"/>
      <c r="BT1469" s="85"/>
      <c r="BU1469" s="85"/>
      <c r="BV1469" s="85"/>
      <c r="BW1469" s="85"/>
      <c r="BX1469" s="85"/>
      <c r="BY1469" s="85"/>
      <c r="BZ1469" s="85"/>
      <c r="CA1469" s="85"/>
      <c r="CB1469" s="85"/>
      <c r="CC1469" s="85"/>
      <c r="CD1469" s="85"/>
      <c r="CE1469" s="85"/>
      <c r="CF1469" s="85"/>
      <c r="CG1469" s="85"/>
      <c r="CH1469" s="85"/>
      <c r="CI1469" s="85"/>
      <c r="CJ1469" s="85"/>
      <c r="CK1469" s="85"/>
      <c r="CL1469" s="85"/>
      <c r="CM1469" s="85"/>
      <c r="CN1469" s="85"/>
      <c r="CO1469" s="85"/>
      <c r="CP1469" s="85"/>
      <c r="CQ1469" s="85"/>
      <c r="CR1469" s="85"/>
    </row>
    <row r="1470" spans="59:96">
      <c r="BG1470" s="85"/>
      <c r="BH1470" s="85"/>
      <c r="BI1470" s="85"/>
      <c r="BJ1470" s="85"/>
      <c r="BK1470" s="85"/>
      <c r="BL1470" s="85"/>
      <c r="BM1470" s="85"/>
      <c r="BN1470" s="85"/>
      <c r="BO1470" s="85"/>
      <c r="BP1470" s="85"/>
      <c r="BQ1470" s="85"/>
      <c r="BR1470" s="85"/>
      <c r="BS1470" s="85"/>
      <c r="BT1470" s="85"/>
      <c r="BU1470" s="85"/>
      <c r="BV1470" s="85"/>
      <c r="BW1470" s="85"/>
      <c r="BX1470" s="85"/>
      <c r="BY1470" s="85"/>
      <c r="BZ1470" s="85"/>
      <c r="CA1470" s="85"/>
      <c r="CB1470" s="85"/>
      <c r="CC1470" s="85"/>
      <c r="CD1470" s="85"/>
      <c r="CE1470" s="85"/>
      <c r="CF1470" s="85"/>
      <c r="CG1470" s="85"/>
      <c r="CH1470" s="85"/>
      <c r="CI1470" s="85"/>
      <c r="CJ1470" s="85"/>
      <c r="CK1470" s="85"/>
      <c r="CL1470" s="85"/>
      <c r="CM1470" s="85"/>
      <c r="CN1470" s="85"/>
      <c r="CO1470" s="85"/>
      <c r="CP1470" s="85"/>
      <c r="CQ1470" s="85"/>
      <c r="CR1470" s="85"/>
    </row>
    <row r="1471" spans="59:96">
      <c r="BG1471" s="85"/>
      <c r="BH1471" s="85"/>
      <c r="BI1471" s="85"/>
      <c r="BJ1471" s="85"/>
      <c r="BK1471" s="85"/>
      <c r="BL1471" s="85"/>
      <c r="BM1471" s="85"/>
      <c r="BN1471" s="85"/>
      <c r="BO1471" s="85"/>
      <c r="BP1471" s="85"/>
      <c r="BQ1471" s="85"/>
      <c r="BR1471" s="85"/>
      <c r="BS1471" s="85"/>
      <c r="BT1471" s="85"/>
      <c r="BU1471" s="85"/>
      <c r="BV1471" s="85"/>
      <c r="BW1471" s="85"/>
      <c r="BX1471" s="85"/>
      <c r="BY1471" s="85"/>
      <c r="BZ1471" s="85"/>
      <c r="CA1471" s="85"/>
      <c r="CB1471" s="85"/>
      <c r="CC1471" s="85"/>
      <c r="CD1471" s="85"/>
      <c r="CE1471" s="85"/>
      <c r="CF1471" s="85"/>
      <c r="CG1471" s="85"/>
      <c r="CH1471" s="85"/>
      <c r="CI1471" s="85"/>
      <c r="CJ1471" s="85"/>
      <c r="CK1471" s="85"/>
      <c r="CL1471" s="85"/>
      <c r="CM1471" s="85"/>
      <c r="CN1471" s="85"/>
      <c r="CO1471" s="85"/>
      <c r="CP1471" s="85"/>
      <c r="CQ1471" s="85"/>
      <c r="CR1471" s="85"/>
    </row>
    <row r="1472" spans="59:96">
      <c r="BG1472" s="85"/>
      <c r="BH1472" s="85"/>
      <c r="BI1472" s="85"/>
      <c r="BJ1472" s="85"/>
      <c r="BK1472" s="85"/>
      <c r="BL1472" s="85"/>
      <c r="BM1472" s="85"/>
      <c r="BN1472" s="85"/>
      <c r="BO1472" s="85"/>
      <c r="BP1472" s="85"/>
      <c r="BQ1472" s="85"/>
      <c r="BR1472" s="85"/>
      <c r="BS1472" s="85"/>
      <c r="BT1472" s="85"/>
      <c r="BU1472" s="85"/>
      <c r="BV1472" s="85"/>
      <c r="BW1472" s="85"/>
      <c r="BX1472" s="85"/>
      <c r="BY1472" s="85"/>
      <c r="BZ1472" s="85"/>
      <c r="CA1472" s="85"/>
      <c r="CB1472" s="85"/>
      <c r="CC1472" s="85"/>
      <c r="CD1472" s="85"/>
      <c r="CE1472" s="85"/>
      <c r="CF1472" s="85"/>
      <c r="CG1472" s="85"/>
      <c r="CH1472" s="85"/>
      <c r="CI1472" s="85"/>
      <c r="CJ1472" s="85"/>
      <c r="CK1472" s="85"/>
      <c r="CL1472" s="85"/>
      <c r="CM1472" s="85"/>
      <c r="CN1472" s="85"/>
      <c r="CO1472" s="85"/>
      <c r="CP1472" s="85"/>
      <c r="CQ1472" s="85"/>
      <c r="CR1472" s="85"/>
    </row>
    <row r="1473" spans="59:96">
      <c r="BG1473" s="85"/>
      <c r="BH1473" s="85"/>
      <c r="BI1473" s="85"/>
      <c r="BJ1473" s="85"/>
      <c r="BK1473" s="85"/>
      <c r="BL1473" s="85"/>
      <c r="BM1473" s="85"/>
      <c r="BN1473" s="85"/>
      <c r="BO1473" s="85"/>
      <c r="BP1473" s="85"/>
      <c r="BQ1473" s="85"/>
      <c r="BR1473" s="85"/>
      <c r="BS1473" s="85"/>
      <c r="BT1473" s="85"/>
      <c r="BU1473" s="85"/>
      <c r="BV1473" s="85"/>
      <c r="BW1473" s="85"/>
      <c r="BX1473" s="85"/>
      <c r="BY1473" s="85"/>
      <c r="BZ1473" s="85"/>
      <c r="CA1473" s="85"/>
      <c r="CB1473" s="85"/>
      <c r="CC1473" s="85"/>
      <c r="CD1473" s="85"/>
      <c r="CE1473" s="85"/>
      <c r="CF1473" s="85"/>
      <c r="CG1473" s="85"/>
      <c r="CH1473" s="85"/>
      <c r="CI1473" s="85"/>
      <c r="CJ1473" s="85"/>
      <c r="CK1473" s="85"/>
      <c r="CL1473" s="85"/>
      <c r="CM1473" s="85"/>
      <c r="CN1473" s="85"/>
      <c r="CO1473" s="85"/>
      <c r="CP1473" s="85"/>
      <c r="CQ1473" s="85"/>
      <c r="CR1473" s="85"/>
    </row>
    <row r="1474" spans="59:96">
      <c r="BG1474" s="85"/>
      <c r="BH1474" s="85"/>
      <c r="BI1474" s="85"/>
      <c r="BJ1474" s="85"/>
      <c r="BK1474" s="85"/>
      <c r="BL1474" s="85"/>
      <c r="BM1474" s="85"/>
      <c r="BN1474" s="85"/>
      <c r="BO1474" s="85"/>
      <c r="BP1474" s="85"/>
      <c r="BQ1474" s="85"/>
      <c r="BR1474" s="85"/>
      <c r="BS1474" s="85"/>
      <c r="BT1474" s="85"/>
      <c r="BU1474" s="85"/>
      <c r="BV1474" s="85"/>
      <c r="BW1474" s="85"/>
      <c r="BX1474" s="85"/>
      <c r="BY1474" s="85"/>
      <c r="BZ1474" s="85"/>
      <c r="CA1474" s="85"/>
      <c r="CB1474" s="85"/>
      <c r="CC1474" s="85"/>
      <c r="CD1474" s="85"/>
      <c r="CE1474" s="85"/>
      <c r="CF1474" s="85"/>
      <c r="CG1474" s="85"/>
      <c r="CH1474" s="85"/>
      <c r="CI1474" s="85"/>
      <c r="CJ1474" s="85"/>
      <c r="CK1474" s="85"/>
      <c r="CL1474" s="85"/>
      <c r="CM1474" s="85"/>
      <c r="CN1474" s="85"/>
      <c r="CO1474" s="85"/>
      <c r="CP1474" s="85"/>
      <c r="CQ1474" s="85"/>
      <c r="CR1474" s="85"/>
    </row>
    <row r="1475" spans="59:96">
      <c r="BG1475" s="85"/>
      <c r="BH1475" s="85"/>
      <c r="BI1475" s="85"/>
      <c r="BJ1475" s="85"/>
      <c r="BK1475" s="85"/>
      <c r="BL1475" s="85"/>
      <c r="BM1475" s="85"/>
      <c r="BN1475" s="85"/>
      <c r="BO1475" s="85"/>
      <c r="BP1475" s="85"/>
      <c r="BQ1475" s="85"/>
      <c r="BR1475" s="85"/>
      <c r="BS1475" s="85"/>
      <c r="BT1475" s="85"/>
      <c r="BU1475" s="85"/>
      <c r="BV1475" s="85"/>
      <c r="BW1475" s="85"/>
      <c r="BX1475" s="85"/>
      <c r="BY1475" s="85"/>
      <c r="BZ1475" s="85"/>
      <c r="CA1475" s="85"/>
      <c r="CB1475" s="85"/>
      <c r="CC1475" s="85"/>
      <c r="CD1475" s="85"/>
      <c r="CE1475" s="85"/>
      <c r="CF1475" s="85"/>
      <c r="CG1475" s="85"/>
      <c r="CH1475" s="85"/>
      <c r="CI1475" s="85"/>
      <c r="CJ1475" s="85"/>
      <c r="CK1475" s="85"/>
      <c r="CL1475" s="85"/>
      <c r="CM1475" s="85"/>
      <c r="CN1475" s="85"/>
      <c r="CO1475" s="85"/>
      <c r="CP1475" s="85"/>
      <c r="CQ1475" s="85"/>
      <c r="CR1475" s="85"/>
    </row>
    <row r="1476" spans="59:96">
      <c r="BG1476" s="85"/>
      <c r="BH1476" s="85"/>
      <c r="BI1476" s="85"/>
      <c r="BJ1476" s="85"/>
      <c r="BK1476" s="85"/>
      <c r="BL1476" s="85"/>
      <c r="BM1476" s="85"/>
      <c r="BN1476" s="85"/>
      <c r="BO1476" s="85"/>
      <c r="BP1476" s="85"/>
      <c r="BQ1476" s="85"/>
      <c r="BR1476" s="85"/>
      <c r="BS1476" s="85"/>
      <c r="BT1476" s="85"/>
      <c r="BU1476" s="85"/>
      <c r="BV1476" s="85"/>
      <c r="BW1476" s="85"/>
      <c r="BX1476" s="85"/>
      <c r="BY1476" s="85"/>
      <c r="BZ1476" s="85"/>
      <c r="CA1476" s="85"/>
      <c r="CB1476" s="85"/>
      <c r="CC1476" s="85"/>
      <c r="CD1476" s="85"/>
      <c r="CE1476" s="85"/>
      <c r="CF1476" s="85"/>
      <c r="CG1476" s="85"/>
      <c r="CH1476" s="85"/>
      <c r="CI1476" s="85"/>
      <c r="CJ1476" s="85"/>
      <c r="CK1476" s="85"/>
      <c r="CL1476" s="85"/>
      <c r="CM1476" s="85"/>
      <c r="CN1476" s="85"/>
      <c r="CO1476" s="85"/>
      <c r="CP1476" s="85"/>
      <c r="CQ1476" s="85"/>
      <c r="CR1476" s="85"/>
    </row>
    <row r="1477" spans="59:96">
      <c r="BG1477" s="85"/>
      <c r="BH1477" s="85"/>
      <c r="BI1477" s="85"/>
      <c r="BJ1477" s="85"/>
      <c r="BK1477" s="85"/>
      <c r="BL1477" s="85"/>
      <c r="BM1477" s="85"/>
      <c r="BN1477" s="85"/>
      <c r="BO1477" s="85"/>
      <c r="BP1477" s="85"/>
      <c r="BQ1477" s="85"/>
      <c r="BR1477" s="85"/>
      <c r="BS1477" s="85"/>
      <c r="BT1477" s="85"/>
      <c r="BU1477" s="85"/>
      <c r="BV1477" s="85"/>
      <c r="BW1477" s="85"/>
      <c r="BX1477" s="85"/>
      <c r="BY1477" s="85"/>
      <c r="BZ1477" s="85"/>
      <c r="CA1477" s="85"/>
      <c r="CB1477" s="85"/>
      <c r="CC1477" s="85"/>
      <c r="CD1477" s="85"/>
      <c r="CE1477" s="85"/>
      <c r="CF1477" s="85"/>
      <c r="CG1477" s="85"/>
      <c r="CH1477" s="85"/>
      <c r="CI1477" s="85"/>
      <c r="CJ1477" s="85"/>
      <c r="CK1477" s="85"/>
      <c r="CL1477" s="85"/>
      <c r="CM1477" s="85"/>
      <c r="CN1477" s="85"/>
      <c r="CO1477" s="85"/>
      <c r="CP1477" s="85"/>
      <c r="CQ1477" s="85"/>
      <c r="CR1477" s="85"/>
    </row>
    <row r="1478" spans="59:96">
      <c r="BG1478" s="85"/>
      <c r="BH1478" s="85"/>
      <c r="BI1478" s="85"/>
      <c r="BJ1478" s="85"/>
      <c r="BK1478" s="85"/>
      <c r="BL1478" s="85"/>
      <c r="BM1478" s="85"/>
      <c r="BN1478" s="85"/>
      <c r="BO1478" s="85"/>
      <c r="BP1478" s="85"/>
      <c r="BQ1478" s="85"/>
      <c r="BR1478" s="85"/>
      <c r="BS1478" s="85"/>
      <c r="BT1478" s="85"/>
      <c r="BU1478" s="85"/>
      <c r="BV1478" s="85"/>
      <c r="BW1478" s="85"/>
      <c r="BX1478" s="85"/>
      <c r="BY1478" s="85"/>
      <c r="BZ1478" s="85"/>
      <c r="CA1478" s="85"/>
      <c r="CB1478" s="85"/>
      <c r="CC1478" s="85"/>
      <c r="CD1478" s="85"/>
      <c r="CE1478" s="85"/>
      <c r="CF1478" s="85"/>
      <c r="CG1478" s="85"/>
      <c r="CH1478" s="85"/>
      <c r="CI1478" s="85"/>
      <c r="CJ1478" s="85"/>
      <c r="CK1478" s="85"/>
      <c r="CL1478" s="85"/>
      <c r="CM1478" s="85"/>
      <c r="CN1478" s="85"/>
      <c r="CO1478" s="85"/>
      <c r="CP1478" s="85"/>
      <c r="CQ1478" s="85"/>
      <c r="CR1478" s="85"/>
    </row>
    <row r="1479" spans="59:96">
      <c r="BG1479" s="85"/>
      <c r="BH1479" s="85"/>
      <c r="BI1479" s="85"/>
      <c r="BJ1479" s="85"/>
      <c r="BK1479" s="85"/>
      <c r="BL1479" s="85"/>
      <c r="BM1479" s="85"/>
      <c r="BN1479" s="85"/>
      <c r="BO1479" s="85"/>
      <c r="BP1479" s="85"/>
      <c r="BQ1479" s="85"/>
      <c r="BR1479" s="85"/>
      <c r="BS1479" s="85"/>
      <c r="BT1479" s="85"/>
      <c r="BU1479" s="85"/>
      <c r="BV1479" s="85"/>
      <c r="BW1479" s="85"/>
      <c r="BX1479" s="85"/>
      <c r="BY1479" s="85"/>
      <c r="BZ1479" s="85"/>
      <c r="CA1479" s="85"/>
      <c r="CB1479" s="85"/>
      <c r="CC1479" s="85"/>
      <c r="CD1479" s="85"/>
      <c r="CE1479" s="85"/>
      <c r="CF1479" s="85"/>
      <c r="CG1479" s="85"/>
      <c r="CH1479" s="85"/>
      <c r="CI1479" s="85"/>
      <c r="CJ1479" s="85"/>
      <c r="CK1479" s="85"/>
      <c r="CL1479" s="85"/>
      <c r="CM1479" s="85"/>
      <c r="CN1479" s="85"/>
      <c r="CO1479" s="85"/>
      <c r="CP1479" s="85"/>
      <c r="CQ1479" s="85"/>
      <c r="CR1479" s="85"/>
    </row>
    <row r="1480" spans="59:96">
      <c r="BG1480" s="85"/>
      <c r="BH1480" s="85"/>
      <c r="BI1480" s="85"/>
      <c r="BJ1480" s="85"/>
      <c r="BK1480" s="85"/>
      <c r="BL1480" s="85"/>
      <c r="BM1480" s="85"/>
      <c r="BN1480" s="85"/>
      <c r="BO1480" s="85"/>
      <c r="BP1480" s="85"/>
      <c r="BQ1480" s="85"/>
      <c r="BR1480" s="85"/>
      <c r="BS1480" s="85"/>
      <c r="BT1480" s="85"/>
      <c r="BU1480" s="85"/>
      <c r="BV1480" s="85"/>
      <c r="BW1480" s="85"/>
      <c r="BX1480" s="85"/>
      <c r="BY1480" s="85"/>
      <c r="BZ1480" s="85"/>
      <c r="CA1480" s="85"/>
      <c r="CB1480" s="85"/>
      <c r="CC1480" s="85"/>
      <c r="CD1480" s="85"/>
      <c r="CE1480" s="85"/>
      <c r="CF1480" s="85"/>
      <c r="CG1480" s="85"/>
      <c r="CH1480" s="85"/>
      <c r="CI1480" s="85"/>
      <c r="CJ1480" s="85"/>
      <c r="CK1480" s="85"/>
      <c r="CL1480" s="85"/>
      <c r="CM1480" s="85"/>
      <c r="CN1480" s="85"/>
      <c r="CO1480" s="85"/>
      <c r="CP1480" s="85"/>
      <c r="CQ1480" s="85"/>
      <c r="CR1480" s="85"/>
    </row>
    <row r="1481" spans="59:96">
      <c r="BG1481" s="85"/>
      <c r="BH1481" s="85"/>
      <c r="BI1481" s="85"/>
      <c r="BJ1481" s="85"/>
      <c r="BK1481" s="85"/>
      <c r="BL1481" s="85"/>
      <c r="BM1481" s="85"/>
      <c r="BN1481" s="85"/>
      <c r="BO1481" s="85"/>
      <c r="BP1481" s="85"/>
      <c r="BQ1481" s="85"/>
      <c r="BR1481" s="85"/>
      <c r="BS1481" s="85"/>
      <c r="BT1481" s="85"/>
      <c r="BU1481" s="85"/>
      <c r="BV1481" s="85"/>
      <c r="BW1481" s="85"/>
      <c r="BX1481" s="85"/>
      <c r="BY1481" s="85"/>
      <c r="BZ1481" s="85"/>
      <c r="CA1481" s="85"/>
      <c r="CB1481" s="85"/>
      <c r="CC1481" s="85"/>
      <c r="CD1481" s="85"/>
      <c r="CE1481" s="85"/>
      <c r="CF1481" s="85"/>
      <c r="CG1481" s="85"/>
      <c r="CH1481" s="85"/>
      <c r="CI1481" s="85"/>
      <c r="CJ1481" s="85"/>
      <c r="CK1481" s="85"/>
      <c r="CL1481" s="85"/>
      <c r="CM1481" s="85"/>
      <c r="CN1481" s="85"/>
      <c r="CO1481" s="85"/>
      <c r="CP1481" s="85"/>
      <c r="CQ1481" s="85"/>
      <c r="CR1481" s="85"/>
    </row>
    <row r="1482" spans="59:96">
      <c r="BG1482" s="85"/>
      <c r="BH1482" s="85"/>
      <c r="BI1482" s="85"/>
      <c r="BJ1482" s="85"/>
      <c r="BK1482" s="85"/>
      <c r="BL1482" s="85"/>
      <c r="BM1482" s="85"/>
      <c r="BN1482" s="85"/>
      <c r="BO1482" s="85"/>
      <c r="BP1482" s="85"/>
      <c r="BQ1482" s="85"/>
      <c r="BR1482" s="85"/>
      <c r="BS1482" s="85"/>
      <c r="BT1482" s="85"/>
      <c r="BU1482" s="85"/>
      <c r="BV1482" s="85"/>
      <c r="BW1482" s="85"/>
      <c r="BX1482" s="85"/>
      <c r="BY1482" s="85"/>
      <c r="BZ1482" s="85"/>
      <c r="CA1482" s="85"/>
      <c r="CB1482" s="85"/>
      <c r="CC1482" s="85"/>
      <c r="CD1482" s="85"/>
      <c r="CE1482" s="85"/>
      <c r="CF1482" s="85"/>
      <c r="CG1482" s="85"/>
      <c r="CH1482" s="85"/>
      <c r="CI1482" s="85"/>
      <c r="CJ1482" s="85"/>
      <c r="CK1482" s="85"/>
      <c r="CL1482" s="85"/>
      <c r="CM1482" s="85"/>
      <c r="CN1482" s="85"/>
      <c r="CO1482" s="85"/>
      <c r="CP1482" s="85"/>
      <c r="CQ1482" s="85"/>
      <c r="CR1482" s="85"/>
    </row>
    <row r="1483" spans="59:96">
      <c r="BG1483" s="85"/>
      <c r="BH1483" s="85"/>
      <c r="BI1483" s="85"/>
      <c r="BJ1483" s="85"/>
      <c r="BK1483" s="85"/>
      <c r="BL1483" s="85"/>
      <c r="BM1483" s="85"/>
      <c r="BN1483" s="85"/>
      <c r="BO1483" s="85"/>
      <c r="BP1483" s="85"/>
      <c r="BQ1483" s="85"/>
      <c r="BR1483" s="85"/>
      <c r="BS1483" s="85"/>
      <c r="BT1483" s="85"/>
      <c r="BU1483" s="85"/>
      <c r="BV1483" s="85"/>
      <c r="BW1483" s="85"/>
      <c r="BX1483" s="85"/>
      <c r="BY1483" s="85"/>
      <c r="BZ1483" s="85"/>
      <c r="CA1483" s="85"/>
      <c r="CB1483" s="85"/>
      <c r="CC1483" s="85"/>
      <c r="CD1483" s="85"/>
      <c r="CE1483" s="85"/>
      <c r="CF1483" s="85"/>
      <c r="CG1483" s="85"/>
      <c r="CH1483" s="85"/>
      <c r="CI1483" s="85"/>
      <c r="CJ1483" s="85"/>
      <c r="CK1483" s="85"/>
      <c r="CL1483" s="85"/>
      <c r="CM1483" s="85"/>
      <c r="CN1483" s="85"/>
      <c r="CO1483" s="85"/>
      <c r="CP1483" s="85"/>
      <c r="CQ1483" s="85"/>
      <c r="CR1483" s="85"/>
    </row>
    <row r="1484" spans="59:96">
      <c r="BG1484" s="85"/>
      <c r="BH1484" s="85"/>
      <c r="BI1484" s="85"/>
      <c r="BJ1484" s="85"/>
      <c r="BK1484" s="85"/>
      <c r="BL1484" s="85"/>
      <c r="BM1484" s="85"/>
      <c r="BN1484" s="85"/>
      <c r="BO1484" s="85"/>
      <c r="BP1484" s="85"/>
      <c r="BQ1484" s="85"/>
      <c r="BR1484" s="85"/>
      <c r="BS1484" s="85"/>
      <c r="BT1484" s="85"/>
      <c r="BU1484" s="85"/>
      <c r="BV1484" s="85"/>
      <c r="BW1484" s="85"/>
      <c r="BX1484" s="85"/>
      <c r="BY1484" s="85"/>
      <c r="BZ1484" s="85"/>
      <c r="CA1484" s="85"/>
      <c r="CB1484" s="85"/>
      <c r="CC1484" s="85"/>
      <c r="CD1484" s="85"/>
      <c r="CE1484" s="85"/>
      <c r="CF1484" s="85"/>
      <c r="CG1484" s="85"/>
      <c r="CH1484" s="85"/>
      <c r="CI1484" s="85"/>
      <c r="CJ1484" s="85"/>
      <c r="CK1484" s="85"/>
      <c r="CL1484" s="85"/>
      <c r="CM1484" s="85"/>
      <c r="CN1484" s="85"/>
      <c r="CO1484" s="85"/>
      <c r="CP1484" s="85"/>
      <c r="CQ1484" s="85"/>
      <c r="CR1484" s="85"/>
    </row>
    <row r="1485" spans="59:96">
      <c r="BG1485" s="85"/>
      <c r="BH1485" s="85"/>
      <c r="BI1485" s="85"/>
      <c r="BJ1485" s="85"/>
      <c r="BK1485" s="85"/>
      <c r="BL1485" s="85"/>
      <c r="BM1485" s="85"/>
      <c r="BN1485" s="85"/>
      <c r="BO1485" s="85"/>
      <c r="BP1485" s="85"/>
      <c r="BQ1485" s="85"/>
      <c r="BR1485" s="85"/>
      <c r="BS1485" s="85"/>
      <c r="BT1485" s="85"/>
      <c r="BU1485" s="85"/>
      <c r="BV1485" s="85"/>
      <c r="BW1485" s="85"/>
      <c r="BX1485" s="85"/>
      <c r="BY1485" s="85"/>
      <c r="BZ1485" s="85"/>
      <c r="CA1485" s="85"/>
      <c r="CB1485" s="85"/>
      <c r="CC1485" s="85"/>
      <c r="CD1485" s="85"/>
      <c r="CE1485" s="85"/>
      <c r="CF1485" s="85"/>
      <c r="CG1485" s="85"/>
      <c r="CH1485" s="85"/>
      <c r="CI1485" s="85"/>
      <c r="CJ1485" s="85"/>
      <c r="CK1485" s="85"/>
      <c r="CL1485" s="85"/>
      <c r="CM1485" s="85"/>
      <c r="CN1485" s="85"/>
      <c r="CO1485" s="85"/>
      <c r="CP1485" s="85"/>
      <c r="CQ1485" s="85"/>
      <c r="CR1485" s="85"/>
    </row>
    <row r="1486" spans="59:96">
      <c r="BG1486" s="85"/>
      <c r="BH1486" s="85"/>
      <c r="BI1486" s="85"/>
      <c r="BJ1486" s="85"/>
      <c r="BK1486" s="85"/>
      <c r="BL1486" s="85"/>
      <c r="BM1486" s="85"/>
      <c r="BN1486" s="85"/>
      <c r="BO1486" s="85"/>
      <c r="BP1486" s="85"/>
      <c r="BQ1486" s="85"/>
      <c r="BR1486" s="85"/>
      <c r="BS1486" s="85"/>
      <c r="BT1486" s="85"/>
      <c r="BU1486" s="85"/>
      <c r="BV1486" s="85"/>
      <c r="BW1486" s="85"/>
      <c r="BX1486" s="85"/>
      <c r="BY1486" s="85"/>
      <c r="BZ1486" s="85"/>
      <c r="CA1486" s="85"/>
      <c r="CB1486" s="85"/>
      <c r="CC1486" s="85"/>
      <c r="CD1486" s="85"/>
      <c r="CE1486" s="85"/>
      <c r="CF1486" s="85"/>
      <c r="CG1486" s="85"/>
      <c r="CH1486" s="85"/>
      <c r="CI1486" s="85"/>
      <c r="CJ1486" s="85"/>
      <c r="CK1486" s="85"/>
      <c r="CL1486" s="85"/>
      <c r="CM1486" s="85"/>
      <c r="CN1486" s="85"/>
      <c r="CO1486" s="85"/>
      <c r="CP1486" s="85"/>
      <c r="CQ1486" s="85"/>
      <c r="CR1486" s="85"/>
    </row>
    <row r="1487" spans="59:96">
      <c r="BG1487" s="85"/>
      <c r="BH1487" s="85"/>
      <c r="BI1487" s="85"/>
      <c r="BJ1487" s="85"/>
      <c r="BK1487" s="85"/>
      <c r="BL1487" s="85"/>
      <c r="BM1487" s="85"/>
      <c r="BN1487" s="85"/>
      <c r="BO1487" s="85"/>
      <c r="BP1487" s="85"/>
      <c r="BQ1487" s="85"/>
      <c r="BR1487" s="85"/>
      <c r="BS1487" s="85"/>
      <c r="BT1487" s="85"/>
      <c r="BU1487" s="85"/>
      <c r="BV1487" s="85"/>
      <c r="BW1487" s="85"/>
      <c r="BX1487" s="85"/>
      <c r="BY1487" s="85"/>
      <c r="BZ1487" s="85"/>
      <c r="CA1487" s="85"/>
      <c r="CB1487" s="85"/>
      <c r="CC1487" s="85"/>
      <c r="CD1487" s="85"/>
      <c r="CE1487" s="85"/>
      <c r="CF1487" s="85"/>
      <c r="CG1487" s="85"/>
      <c r="CH1487" s="85"/>
      <c r="CI1487" s="85"/>
      <c r="CJ1487" s="85"/>
      <c r="CK1487" s="85"/>
      <c r="CL1487" s="85"/>
      <c r="CM1487" s="85"/>
      <c r="CN1487" s="85"/>
      <c r="CO1487" s="85"/>
      <c r="CP1487" s="85"/>
      <c r="CQ1487" s="85"/>
      <c r="CR1487" s="85"/>
    </row>
    <row r="1488" spans="59:96">
      <c r="BG1488" s="85"/>
      <c r="BH1488" s="85"/>
      <c r="BI1488" s="85"/>
      <c r="BJ1488" s="85"/>
      <c r="BK1488" s="85"/>
      <c r="BL1488" s="85"/>
      <c r="BM1488" s="85"/>
      <c r="BN1488" s="85"/>
      <c r="BO1488" s="85"/>
      <c r="BP1488" s="85"/>
      <c r="BQ1488" s="85"/>
      <c r="BR1488" s="85"/>
      <c r="BS1488" s="85"/>
      <c r="BT1488" s="85"/>
      <c r="BU1488" s="85"/>
      <c r="BV1488" s="85"/>
      <c r="BW1488" s="85"/>
      <c r="BX1488" s="85"/>
      <c r="BY1488" s="85"/>
      <c r="BZ1488" s="85"/>
      <c r="CA1488" s="85"/>
      <c r="CB1488" s="85"/>
      <c r="CC1488" s="85"/>
      <c r="CD1488" s="85"/>
      <c r="CE1488" s="85"/>
      <c r="CF1488" s="85"/>
      <c r="CG1488" s="85"/>
      <c r="CH1488" s="85"/>
      <c r="CI1488" s="85"/>
      <c r="CJ1488" s="85"/>
      <c r="CK1488" s="85"/>
      <c r="CL1488" s="85"/>
      <c r="CM1488" s="85"/>
      <c r="CN1488" s="85"/>
      <c r="CO1488" s="85"/>
      <c r="CP1488" s="85"/>
      <c r="CQ1488" s="85"/>
      <c r="CR1488" s="85"/>
    </row>
    <row r="1489" spans="59:96">
      <c r="BG1489" s="85"/>
      <c r="BH1489" s="85"/>
      <c r="BI1489" s="85"/>
      <c r="BJ1489" s="85"/>
      <c r="BK1489" s="85"/>
      <c r="BL1489" s="85"/>
      <c r="BM1489" s="85"/>
      <c r="BN1489" s="85"/>
      <c r="BO1489" s="85"/>
      <c r="BP1489" s="85"/>
      <c r="BQ1489" s="85"/>
      <c r="BR1489" s="85"/>
      <c r="BS1489" s="85"/>
      <c r="BT1489" s="85"/>
      <c r="BU1489" s="85"/>
      <c r="BV1489" s="85"/>
      <c r="BW1489" s="85"/>
      <c r="BX1489" s="85"/>
      <c r="BY1489" s="85"/>
      <c r="BZ1489" s="85"/>
      <c r="CA1489" s="85"/>
      <c r="CB1489" s="85"/>
      <c r="CC1489" s="85"/>
      <c r="CD1489" s="85"/>
      <c r="CE1489" s="85"/>
      <c r="CF1489" s="85"/>
      <c r="CG1489" s="85"/>
      <c r="CH1489" s="85"/>
      <c r="CI1489" s="85"/>
      <c r="CJ1489" s="85"/>
      <c r="CK1489" s="85"/>
      <c r="CL1489" s="85"/>
      <c r="CM1489" s="85"/>
      <c r="CN1489" s="85"/>
      <c r="CO1489" s="85"/>
      <c r="CP1489" s="85"/>
      <c r="CQ1489" s="85"/>
      <c r="CR1489" s="85"/>
    </row>
    <row r="1490" spans="59:96">
      <c r="BG1490" s="85"/>
      <c r="BH1490" s="85"/>
      <c r="BI1490" s="85"/>
      <c r="BJ1490" s="85"/>
      <c r="BK1490" s="85"/>
      <c r="BL1490" s="85"/>
      <c r="BM1490" s="85"/>
      <c r="BN1490" s="85"/>
      <c r="BO1490" s="85"/>
      <c r="BP1490" s="85"/>
      <c r="BQ1490" s="85"/>
      <c r="BR1490" s="85"/>
      <c r="BS1490" s="85"/>
      <c r="BT1490" s="85"/>
      <c r="BU1490" s="85"/>
      <c r="BV1490" s="85"/>
      <c r="BW1490" s="85"/>
      <c r="BX1490" s="85"/>
      <c r="BY1490" s="85"/>
      <c r="BZ1490" s="85"/>
      <c r="CA1490" s="85"/>
      <c r="CB1490" s="85"/>
      <c r="CC1490" s="85"/>
      <c r="CD1490" s="85"/>
      <c r="CE1490" s="85"/>
      <c r="CF1490" s="85"/>
      <c r="CG1490" s="85"/>
      <c r="CH1490" s="85"/>
      <c r="CI1490" s="85"/>
      <c r="CJ1490" s="85"/>
      <c r="CK1490" s="85"/>
      <c r="CL1490" s="85"/>
      <c r="CM1490" s="85"/>
      <c r="CN1490" s="85"/>
      <c r="CO1490" s="85"/>
      <c r="CP1490" s="85"/>
      <c r="CQ1490" s="85"/>
      <c r="CR1490" s="85"/>
    </row>
    <row r="1491" spans="59:96">
      <c r="BG1491" s="85"/>
      <c r="BH1491" s="85"/>
      <c r="BI1491" s="85"/>
      <c r="BJ1491" s="85"/>
      <c r="BK1491" s="85"/>
      <c r="BL1491" s="85"/>
      <c r="BM1491" s="85"/>
      <c r="BN1491" s="85"/>
      <c r="BO1491" s="85"/>
      <c r="BP1491" s="85"/>
      <c r="BQ1491" s="85"/>
      <c r="BR1491" s="85"/>
      <c r="BS1491" s="85"/>
      <c r="BT1491" s="85"/>
      <c r="BU1491" s="85"/>
      <c r="BV1491" s="85"/>
      <c r="BW1491" s="85"/>
      <c r="BX1491" s="85"/>
      <c r="BY1491" s="85"/>
      <c r="BZ1491" s="85"/>
      <c r="CA1491" s="85"/>
      <c r="CB1491" s="85"/>
      <c r="CC1491" s="85"/>
      <c r="CD1491" s="85"/>
      <c r="CE1491" s="85"/>
      <c r="CF1491" s="85"/>
      <c r="CG1491" s="85"/>
      <c r="CH1491" s="85"/>
      <c r="CI1491" s="85"/>
      <c r="CJ1491" s="85"/>
      <c r="CK1491" s="85"/>
      <c r="CL1491" s="85"/>
      <c r="CM1491" s="85"/>
      <c r="CN1491" s="85"/>
      <c r="CO1491" s="85"/>
      <c r="CP1491" s="85"/>
      <c r="CQ1491" s="85"/>
      <c r="CR1491" s="85"/>
    </row>
    <row r="1492" spans="59:96">
      <c r="BG1492" s="85"/>
      <c r="BH1492" s="85"/>
      <c r="BI1492" s="85"/>
      <c r="BJ1492" s="85"/>
      <c r="BK1492" s="85"/>
      <c r="BL1492" s="85"/>
      <c r="BM1492" s="85"/>
      <c r="BN1492" s="85"/>
      <c r="BO1492" s="85"/>
      <c r="BP1492" s="85"/>
      <c r="BQ1492" s="85"/>
      <c r="BR1492" s="85"/>
      <c r="BS1492" s="85"/>
      <c r="BT1492" s="85"/>
      <c r="BU1492" s="85"/>
      <c r="BV1492" s="85"/>
      <c r="BW1492" s="85"/>
      <c r="BX1492" s="85"/>
      <c r="BY1492" s="85"/>
      <c r="BZ1492" s="85"/>
      <c r="CA1492" s="85"/>
      <c r="CB1492" s="85"/>
      <c r="CC1492" s="85"/>
      <c r="CD1492" s="85"/>
      <c r="CE1492" s="85"/>
      <c r="CF1492" s="85"/>
      <c r="CG1492" s="85"/>
      <c r="CH1492" s="85"/>
      <c r="CI1492" s="85"/>
      <c r="CJ1492" s="85"/>
      <c r="CK1492" s="85"/>
      <c r="CL1492" s="85"/>
      <c r="CM1492" s="85"/>
      <c r="CN1492" s="85"/>
      <c r="CO1492" s="85"/>
      <c r="CP1492" s="85"/>
      <c r="CQ1492" s="85"/>
      <c r="CR1492" s="85"/>
    </row>
    <row r="1493" spans="59:96">
      <c r="BG1493" s="85"/>
      <c r="BH1493" s="85"/>
      <c r="BI1493" s="85"/>
      <c r="BJ1493" s="85"/>
      <c r="BK1493" s="85"/>
      <c r="BL1493" s="85"/>
      <c r="BM1493" s="85"/>
      <c r="BN1493" s="85"/>
      <c r="BO1493" s="85"/>
      <c r="BP1493" s="85"/>
      <c r="BQ1493" s="85"/>
      <c r="BR1493" s="85"/>
      <c r="BS1493" s="85"/>
      <c r="BT1493" s="85"/>
      <c r="BU1493" s="85"/>
      <c r="BV1493" s="85"/>
      <c r="BW1493" s="85"/>
      <c r="BX1493" s="85"/>
      <c r="BY1493" s="85"/>
      <c r="BZ1493" s="85"/>
      <c r="CA1493" s="85"/>
      <c r="CB1493" s="85"/>
      <c r="CC1493" s="85"/>
      <c r="CD1493" s="85"/>
      <c r="CE1493" s="85"/>
      <c r="CF1493" s="85"/>
      <c r="CG1493" s="85"/>
      <c r="CH1493" s="85"/>
      <c r="CI1493" s="85"/>
      <c r="CJ1493" s="85"/>
      <c r="CK1493" s="85"/>
      <c r="CL1493" s="85"/>
      <c r="CM1493" s="85"/>
      <c r="CN1493" s="85"/>
      <c r="CO1493" s="85"/>
      <c r="CP1493" s="85"/>
      <c r="CQ1493" s="85"/>
      <c r="CR1493" s="85"/>
    </row>
    <row r="1494" spans="59:96">
      <c r="BG1494" s="85"/>
      <c r="BH1494" s="85"/>
      <c r="BI1494" s="85"/>
      <c r="BJ1494" s="85"/>
      <c r="BK1494" s="85"/>
      <c r="BL1494" s="85"/>
      <c r="BM1494" s="85"/>
      <c r="BN1494" s="85"/>
      <c r="BO1494" s="85"/>
      <c r="BP1494" s="85"/>
      <c r="BQ1494" s="85"/>
      <c r="BR1494" s="85"/>
      <c r="BS1494" s="85"/>
      <c r="BT1494" s="85"/>
      <c r="BU1494" s="85"/>
      <c r="BV1494" s="85"/>
      <c r="BW1494" s="85"/>
      <c r="BX1494" s="85"/>
      <c r="BY1494" s="85"/>
      <c r="BZ1494" s="85"/>
      <c r="CA1494" s="85"/>
      <c r="CB1494" s="85"/>
      <c r="CC1494" s="85"/>
      <c r="CD1494" s="85"/>
      <c r="CE1494" s="85"/>
      <c r="CF1494" s="85"/>
      <c r="CG1494" s="85"/>
      <c r="CH1494" s="85"/>
      <c r="CI1494" s="85"/>
      <c r="CJ1494" s="85"/>
      <c r="CK1494" s="85"/>
      <c r="CL1494" s="85"/>
      <c r="CM1494" s="85"/>
      <c r="CN1494" s="85"/>
      <c r="CO1494" s="85"/>
      <c r="CP1494" s="85"/>
      <c r="CQ1494" s="85"/>
      <c r="CR1494" s="85"/>
    </row>
    <row r="1495" spans="59:96">
      <c r="BG1495" s="85"/>
      <c r="BH1495" s="85"/>
      <c r="BI1495" s="85"/>
      <c r="BJ1495" s="85"/>
      <c r="BK1495" s="85"/>
      <c r="BL1495" s="85"/>
      <c r="BM1495" s="85"/>
      <c r="BN1495" s="85"/>
      <c r="BO1495" s="85"/>
      <c r="BP1495" s="85"/>
      <c r="BQ1495" s="85"/>
      <c r="BR1495" s="85"/>
      <c r="BS1495" s="85"/>
      <c r="BT1495" s="85"/>
      <c r="BU1495" s="85"/>
      <c r="BV1495" s="85"/>
      <c r="BW1495" s="85"/>
      <c r="BX1495" s="85"/>
      <c r="BY1495" s="85"/>
      <c r="BZ1495" s="85"/>
      <c r="CA1495" s="85"/>
      <c r="CB1495" s="85"/>
      <c r="CC1495" s="85"/>
      <c r="CD1495" s="85"/>
      <c r="CE1495" s="85"/>
      <c r="CF1495" s="85"/>
      <c r="CG1495" s="85"/>
      <c r="CH1495" s="85"/>
      <c r="CI1495" s="85"/>
      <c r="CJ1495" s="85"/>
      <c r="CK1495" s="85"/>
      <c r="CL1495" s="85"/>
      <c r="CM1495" s="85"/>
      <c r="CN1495" s="85"/>
      <c r="CO1495" s="85"/>
      <c r="CP1495" s="85"/>
      <c r="CQ1495" s="85"/>
      <c r="CR1495" s="85"/>
    </row>
    <row r="1496" spans="59:96">
      <c r="BG1496" s="85"/>
      <c r="BH1496" s="85"/>
      <c r="BI1496" s="85"/>
      <c r="BJ1496" s="85"/>
      <c r="BK1496" s="85"/>
      <c r="BL1496" s="85"/>
      <c r="BM1496" s="85"/>
      <c r="BN1496" s="85"/>
      <c r="BO1496" s="85"/>
      <c r="BP1496" s="85"/>
      <c r="BQ1496" s="85"/>
      <c r="BR1496" s="85"/>
      <c r="BS1496" s="85"/>
      <c r="BT1496" s="85"/>
      <c r="BU1496" s="85"/>
      <c r="BV1496" s="85"/>
      <c r="BW1496" s="85"/>
      <c r="BX1496" s="85"/>
      <c r="BY1496" s="85"/>
      <c r="BZ1496" s="85"/>
      <c r="CA1496" s="85"/>
      <c r="CB1496" s="85"/>
      <c r="CC1496" s="85"/>
      <c r="CD1496" s="85"/>
      <c r="CE1496" s="85"/>
      <c r="CF1496" s="85"/>
      <c r="CG1496" s="85"/>
      <c r="CH1496" s="85"/>
      <c r="CI1496" s="85"/>
      <c r="CJ1496" s="85"/>
      <c r="CK1496" s="85"/>
      <c r="CL1496" s="85"/>
      <c r="CM1496" s="85"/>
      <c r="CN1496" s="85"/>
      <c r="CO1496" s="85"/>
      <c r="CP1496" s="85"/>
      <c r="CQ1496" s="85"/>
      <c r="CR1496" s="85"/>
    </row>
    <row r="1497" spans="59:96">
      <c r="BG1497" s="85"/>
      <c r="BH1497" s="85"/>
      <c r="BI1497" s="85"/>
      <c r="BJ1497" s="85"/>
      <c r="BK1497" s="85"/>
      <c r="BL1497" s="85"/>
      <c r="BM1497" s="85"/>
      <c r="BN1497" s="85"/>
      <c r="BO1497" s="85"/>
      <c r="BP1497" s="85"/>
      <c r="BQ1497" s="85"/>
      <c r="BR1497" s="85"/>
      <c r="BS1497" s="85"/>
      <c r="BT1497" s="85"/>
      <c r="BU1497" s="85"/>
      <c r="BV1497" s="85"/>
      <c r="BW1497" s="85"/>
      <c r="BX1497" s="85"/>
      <c r="BY1497" s="85"/>
      <c r="BZ1497" s="85"/>
      <c r="CA1497" s="85"/>
      <c r="CB1497" s="85"/>
      <c r="CC1497" s="85"/>
      <c r="CD1497" s="85"/>
      <c r="CE1497" s="85"/>
      <c r="CF1497" s="85"/>
      <c r="CG1497" s="85"/>
      <c r="CH1497" s="85"/>
      <c r="CI1497" s="85"/>
      <c r="CJ1497" s="85"/>
      <c r="CK1497" s="85"/>
      <c r="CL1497" s="85"/>
      <c r="CM1497" s="85"/>
      <c r="CN1497" s="85"/>
      <c r="CO1497" s="85"/>
      <c r="CP1497" s="85"/>
      <c r="CQ1497" s="85"/>
      <c r="CR1497" s="85"/>
    </row>
    <row r="1498" spans="59:96">
      <c r="BG1498" s="85"/>
      <c r="BH1498" s="85"/>
      <c r="BI1498" s="85"/>
      <c r="BJ1498" s="85"/>
      <c r="BK1498" s="85"/>
      <c r="BL1498" s="85"/>
      <c r="BM1498" s="85"/>
      <c r="BN1498" s="85"/>
      <c r="BO1498" s="85"/>
      <c r="BP1498" s="85"/>
      <c r="BQ1498" s="85"/>
      <c r="BR1498" s="85"/>
      <c r="BS1498" s="85"/>
      <c r="BT1498" s="85"/>
      <c r="BU1498" s="85"/>
      <c r="BV1498" s="85"/>
      <c r="BW1498" s="85"/>
      <c r="BX1498" s="85"/>
      <c r="BY1498" s="85"/>
      <c r="BZ1498" s="85"/>
      <c r="CA1498" s="85"/>
      <c r="CB1498" s="85"/>
      <c r="CC1498" s="85"/>
      <c r="CD1498" s="85"/>
      <c r="CE1498" s="85"/>
      <c r="CF1498" s="85"/>
      <c r="CG1498" s="85"/>
      <c r="CH1498" s="85"/>
      <c r="CI1498" s="85"/>
      <c r="CJ1498" s="85"/>
      <c r="CK1498" s="85"/>
      <c r="CL1498" s="85"/>
      <c r="CM1498" s="85"/>
      <c r="CN1498" s="85"/>
      <c r="CO1498" s="85"/>
      <c r="CP1498" s="85"/>
      <c r="CQ1498" s="85"/>
      <c r="CR1498" s="85"/>
    </row>
    <row r="1499" spans="59:96">
      <c r="BG1499" s="85"/>
      <c r="BH1499" s="85"/>
      <c r="BI1499" s="85"/>
      <c r="BJ1499" s="85"/>
      <c r="BK1499" s="85"/>
      <c r="BL1499" s="85"/>
      <c r="BM1499" s="85"/>
      <c r="BN1499" s="85"/>
      <c r="BO1499" s="85"/>
      <c r="BP1499" s="85"/>
      <c r="BQ1499" s="85"/>
      <c r="BR1499" s="85"/>
      <c r="BS1499" s="85"/>
      <c r="BT1499" s="85"/>
      <c r="BU1499" s="85"/>
      <c r="BV1499" s="85"/>
      <c r="BW1499" s="85"/>
      <c r="BX1499" s="85"/>
      <c r="BY1499" s="85"/>
      <c r="BZ1499" s="85"/>
      <c r="CA1499" s="85"/>
      <c r="CB1499" s="85"/>
      <c r="CC1499" s="85"/>
      <c r="CD1499" s="85"/>
      <c r="CE1499" s="85"/>
      <c r="CF1499" s="85"/>
      <c r="CG1499" s="85"/>
      <c r="CH1499" s="85"/>
      <c r="CI1499" s="85"/>
      <c r="CJ1499" s="85"/>
      <c r="CK1499" s="85"/>
      <c r="CL1499" s="85"/>
      <c r="CM1499" s="85"/>
      <c r="CN1499" s="85"/>
      <c r="CO1499" s="85"/>
      <c r="CP1499" s="85"/>
      <c r="CQ1499" s="85"/>
      <c r="CR1499" s="85"/>
    </row>
    <row r="1500" spans="59:96">
      <c r="BG1500" s="85"/>
      <c r="BH1500" s="85"/>
      <c r="BI1500" s="85"/>
      <c r="BJ1500" s="85"/>
      <c r="BK1500" s="85"/>
      <c r="BL1500" s="85"/>
      <c r="BM1500" s="85"/>
      <c r="BN1500" s="85"/>
      <c r="BO1500" s="85"/>
      <c r="BP1500" s="85"/>
      <c r="BQ1500" s="85"/>
      <c r="BR1500" s="85"/>
      <c r="BS1500" s="85"/>
      <c r="BT1500" s="85"/>
      <c r="BU1500" s="85"/>
      <c r="BV1500" s="85"/>
      <c r="BW1500" s="85"/>
      <c r="BX1500" s="85"/>
      <c r="BY1500" s="85"/>
      <c r="BZ1500" s="85"/>
      <c r="CA1500" s="85"/>
      <c r="CB1500" s="85"/>
      <c r="CC1500" s="85"/>
      <c r="CD1500" s="85"/>
      <c r="CE1500" s="85"/>
      <c r="CF1500" s="85"/>
      <c r="CG1500" s="85"/>
      <c r="CH1500" s="85"/>
      <c r="CI1500" s="85"/>
      <c r="CJ1500" s="85"/>
      <c r="CK1500" s="85"/>
      <c r="CL1500" s="85"/>
      <c r="CM1500" s="85"/>
      <c r="CN1500" s="85"/>
      <c r="CO1500" s="85"/>
      <c r="CP1500" s="85"/>
      <c r="CQ1500" s="85"/>
      <c r="CR1500" s="85"/>
    </row>
    <row r="1501" spans="59:96">
      <c r="BG1501" s="85"/>
      <c r="BH1501" s="85"/>
      <c r="BI1501" s="85"/>
      <c r="BJ1501" s="85"/>
      <c r="BK1501" s="85"/>
      <c r="BL1501" s="85"/>
      <c r="BM1501" s="85"/>
      <c r="BN1501" s="85"/>
      <c r="BO1501" s="85"/>
      <c r="BP1501" s="85"/>
      <c r="BQ1501" s="85"/>
      <c r="BR1501" s="85"/>
      <c r="BS1501" s="85"/>
      <c r="BT1501" s="85"/>
      <c r="BU1501" s="85"/>
      <c r="BV1501" s="85"/>
      <c r="BW1501" s="85"/>
      <c r="BX1501" s="85"/>
      <c r="BY1501" s="85"/>
      <c r="BZ1501" s="85"/>
      <c r="CA1501" s="85"/>
      <c r="CB1501" s="85"/>
      <c r="CC1501" s="85"/>
      <c r="CD1501" s="85"/>
      <c r="CE1501" s="85"/>
      <c r="CF1501" s="85"/>
      <c r="CG1501" s="85"/>
      <c r="CH1501" s="85"/>
      <c r="CI1501" s="85"/>
      <c r="CJ1501" s="85"/>
      <c r="CK1501" s="85"/>
      <c r="CL1501" s="85"/>
      <c r="CM1501" s="85"/>
      <c r="CN1501" s="85"/>
      <c r="CO1501" s="85"/>
      <c r="CP1501" s="85"/>
      <c r="CQ1501" s="85"/>
      <c r="CR1501" s="85"/>
    </row>
    <row r="1502" spans="59:96">
      <c r="BG1502" s="85"/>
      <c r="BH1502" s="85"/>
      <c r="BI1502" s="85"/>
      <c r="BJ1502" s="85"/>
      <c r="BK1502" s="85"/>
      <c r="BL1502" s="85"/>
      <c r="BM1502" s="85"/>
      <c r="BN1502" s="85"/>
      <c r="BO1502" s="85"/>
      <c r="BP1502" s="85"/>
      <c r="BQ1502" s="85"/>
      <c r="BR1502" s="85"/>
      <c r="BS1502" s="85"/>
      <c r="BT1502" s="85"/>
      <c r="BU1502" s="85"/>
      <c r="BV1502" s="85"/>
      <c r="BW1502" s="85"/>
      <c r="BX1502" s="85"/>
      <c r="BY1502" s="85"/>
      <c r="BZ1502" s="85"/>
      <c r="CA1502" s="85"/>
      <c r="CB1502" s="85"/>
      <c r="CC1502" s="85"/>
      <c r="CD1502" s="85"/>
      <c r="CE1502" s="85"/>
      <c r="CF1502" s="85"/>
      <c r="CG1502" s="85"/>
      <c r="CH1502" s="85"/>
      <c r="CI1502" s="85"/>
      <c r="CJ1502" s="85"/>
      <c r="CK1502" s="85"/>
      <c r="CL1502" s="85"/>
      <c r="CM1502" s="85"/>
      <c r="CN1502" s="85"/>
      <c r="CO1502" s="85"/>
      <c r="CP1502" s="85"/>
      <c r="CQ1502" s="85"/>
      <c r="CR1502" s="85"/>
    </row>
    <row r="1503" spans="59:96">
      <c r="BG1503" s="85"/>
      <c r="BH1503" s="85"/>
      <c r="BI1503" s="85"/>
      <c r="BJ1503" s="85"/>
      <c r="BK1503" s="85"/>
      <c r="BL1503" s="85"/>
      <c r="BM1503" s="85"/>
      <c r="BN1503" s="85"/>
      <c r="BO1503" s="85"/>
      <c r="BP1503" s="85"/>
      <c r="BQ1503" s="85"/>
      <c r="BR1503" s="85"/>
      <c r="BS1503" s="85"/>
      <c r="BT1503" s="85"/>
      <c r="BU1503" s="85"/>
      <c r="BV1503" s="85"/>
      <c r="BW1503" s="85"/>
      <c r="BX1503" s="85"/>
      <c r="BY1503" s="85"/>
      <c r="BZ1503" s="85"/>
      <c r="CA1503" s="85"/>
      <c r="CB1503" s="85"/>
      <c r="CC1503" s="85"/>
      <c r="CD1503" s="85"/>
      <c r="CE1503" s="85"/>
      <c r="CF1503" s="85"/>
      <c r="CG1503" s="85"/>
      <c r="CH1503" s="85"/>
      <c r="CI1503" s="85"/>
      <c r="CJ1503" s="85"/>
      <c r="CK1503" s="85"/>
      <c r="CL1503" s="85"/>
      <c r="CM1503" s="85"/>
      <c r="CN1503" s="85"/>
      <c r="CO1503" s="85"/>
      <c r="CP1503" s="85"/>
      <c r="CQ1503" s="85"/>
      <c r="CR1503" s="85"/>
    </row>
    <row r="1504" spans="59:96">
      <c r="BG1504" s="85"/>
      <c r="BH1504" s="85"/>
      <c r="BI1504" s="85"/>
      <c r="BJ1504" s="85"/>
      <c r="BK1504" s="85"/>
      <c r="BL1504" s="85"/>
      <c r="BM1504" s="85"/>
      <c r="BN1504" s="85"/>
      <c r="BO1504" s="85"/>
      <c r="BP1504" s="85"/>
      <c r="BQ1504" s="85"/>
      <c r="BR1504" s="85"/>
      <c r="BS1504" s="85"/>
      <c r="BT1504" s="85"/>
      <c r="BU1504" s="85"/>
      <c r="BV1504" s="85"/>
      <c r="BW1504" s="85"/>
      <c r="BX1504" s="85"/>
      <c r="BY1504" s="85"/>
      <c r="BZ1504" s="85"/>
      <c r="CA1504" s="85"/>
      <c r="CB1504" s="85"/>
      <c r="CC1504" s="85"/>
      <c r="CD1504" s="85"/>
      <c r="CE1504" s="85"/>
      <c r="CF1504" s="85"/>
      <c r="CG1504" s="85"/>
      <c r="CH1504" s="85"/>
      <c r="CI1504" s="85"/>
      <c r="CJ1504" s="85"/>
      <c r="CK1504" s="85"/>
      <c r="CL1504" s="85"/>
      <c r="CM1504" s="85"/>
      <c r="CN1504" s="85"/>
      <c r="CO1504" s="85"/>
      <c r="CP1504" s="85"/>
      <c r="CQ1504" s="85"/>
      <c r="CR1504" s="85"/>
    </row>
    <row r="1505" spans="59:96">
      <c r="BG1505" s="85"/>
      <c r="BH1505" s="85"/>
      <c r="BI1505" s="85"/>
      <c r="BJ1505" s="85"/>
      <c r="BK1505" s="85"/>
      <c r="BL1505" s="85"/>
      <c r="BM1505" s="85"/>
      <c r="BN1505" s="85"/>
      <c r="BO1505" s="85"/>
      <c r="BP1505" s="85"/>
      <c r="BQ1505" s="85"/>
      <c r="BR1505" s="85"/>
      <c r="BS1505" s="85"/>
      <c r="BT1505" s="85"/>
      <c r="BU1505" s="85"/>
      <c r="BV1505" s="85"/>
      <c r="BW1505" s="85"/>
      <c r="BX1505" s="85"/>
      <c r="BY1505" s="85"/>
      <c r="BZ1505" s="85"/>
      <c r="CA1505" s="85"/>
      <c r="CB1505" s="85"/>
      <c r="CC1505" s="85"/>
      <c r="CD1505" s="85"/>
      <c r="CE1505" s="85"/>
      <c r="CF1505" s="85"/>
      <c r="CG1505" s="85"/>
      <c r="CH1505" s="85"/>
      <c r="CI1505" s="85"/>
      <c r="CJ1505" s="85"/>
      <c r="CK1505" s="85"/>
      <c r="CL1505" s="85"/>
      <c r="CM1505" s="85"/>
      <c r="CN1505" s="85"/>
      <c r="CO1505" s="85"/>
      <c r="CP1505" s="85"/>
      <c r="CQ1505" s="85"/>
      <c r="CR1505" s="85"/>
    </row>
    <row r="1506" spans="59:96">
      <c r="BG1506" s="85"/>
      <c r="BH1506" s="85"/>
      <c r="BI1506" s="85"/>
      <c r="BJ1506" s="85"/>
      <c r="BK1506" s="85"/>
      <c r="BL1506" s="85"/>
      <c r="BM1506" s="85"/>
      <c r="BN1506" s="85"/>
      <c r="BO1506" s="85"/>
      <c r="BP1506" s="85"/>
      <c r="BQ1506" s="85"/>
      <c r="BR1506" s="85"/>
      <c r="BS1506" s="85"/>
      <c r="BT1506" s="85"/>
      <c r="BU1506" s="85"/>
      <c r="BV1506" s="85"/>
      <c r="BW1506" s="85"/>
      <c r="BX1506" s="85"/>
      <c r="BY1506" s="85"/>
      <c r="BZ1506" s="85"/>
      <c r="CA1506" s="85"/>
      <c r="CB1506" s="85"/>
      <c r="CC1506" s="85"/>
      <c r="CD1506" s="85"/>
      <c r="CE1506" s="85"/>
      <c r="CF1506" s="85"/>
      <c r="CG1506" s="85"/>
      <c r="CH1506" s="85"/>
      <c r="CI1506" s="85"/>
      <c r="CJ1506" s="85"/>
      <c r="CK1506" s="85"/>
      <c r="CL1506" s="85"/>
      <c r="CM1506" s="85"/>
      <c r="CN1506" s="85"/>
      <c r="CO1506" s="85"/>
      <c r="CP1506" s="85"/>
      <c r="CQ1506" s="85"/>
      <c r="CR1506" s="85"/>
    </row>
    <row r="1507" spans="59:96">
      <c r="BG1507" s="85"/>
      <c r="BH1507" s="85"/>
      <c r="BI1507" s="85"/>
      <c r="BJ1507" s="85"/>
      <c r="BK1507" s="85"/>
      <c r="BL1507" s="85"/>
      <c r="BM1507" s="85"/>
      <c r="BN1507" s="85"/>
      <c r="BO1507" s="85"/>
      <c r="BP1507" s="85"/>
      <c r="BQ1507" s="85"/>
      <c r="BR1507" s="85"/>
      <c r="BS1507" s="85"/>
      <c r="BT1507" s="85"/>
      <c r="BU1507" s="85"/>
      <c r="BV1507" s="85"/>
      <c r="BW1507" s="85"/>
      <c r="BX1507" s="85"/>
      <c r="BY1507" s="85"/>
      <c r="BZ1507" s="85"/>
      <c r="CA1507" s="85"/>
      <c r="CB1507" s="85"/>
      <c r="CC1507" s="85"/>
      <c r="CD1507" s="85"/>
      <c r="CE1507" s="85"/>
      <c r="CF1507" s="85"/>
      <c r="CG1507" s="85"/>
      <c r="CH1507" s="85"/>
      <c r="CI1507" s="85"/>
      <c r="CJ1507" s="85"/>
      <c r="CK1507" s="85"/>
      <c r="CL1507" s="85"/>
      <c r="CM1507" s="85"/>
      <c r="CN1507" s="85"/>
      <c r="CO1507" s="85"/>
      <c r="CP1507" s="85"/>
      <c r="CQ1507" s="85"/>
      <c r="CR1507" s="85"/>
    </row>
    <row r="1508" spans="59:96">
      <c r="BG1508" s="85"/>
      <c r="BH1508" s="85"/>
      <c r="BI1508" s="85"/>
      <c r="BJ1508" s="85"/>
      <c r="BK1508" s="85"/>
      <c r="BL1508" s="85"/>
      <c r="BM1508" s="85"/>
      <c r="BN1508" s="85"/>
      <c r="BO1508" s="85"/>
      <c r="BP1508" s="85"/>
      <c r="BQ1508" s="85"/>
      <c r="BR1508" s="85"/>
      <c r="BS1508" s="85"/>
      <c r="BT1508" s="85"/>
      <c r="BU1508" s="85"/>
      <c r="BV1508" s="85"/>
      <c r="BW1508" s="85"/>
      <c r="BX1508" s="85"/>
      <c r="BY1508" s="85"/>
      <c r="BZ1508" s="85"/>
      <c r="CA1508" s="85"/>
      <c r="CB1508" s="85"/>
      <c r="CC1508" s="85"/>
      <c r="CD1508" s="85"/>
      <c r="CE1508" s="85"/>
      <c r="CF1508" s="85"/>
      <c r="CG1508" s="85"/>
      <c r="CH1508" s="85"/>
      <c r="CI1508" s="85"/>
      <c r="CJ1508" s="85"/>
      <c r="CK1508" s="85"/>
      <c r="CL1508" s="85"/>
      <c r="CM1508" s="85"/>
      <c r="CN1508" s="85"/>
      <c r="CO1508" s="85"/>
      <c r="CP1508" s="85"/>
      <c r="CQ1508" s="85"/>
      <c r="CR1508" s="85"/>
    </row>
    <row r="1509" spans="59:96">
      <c r="BG1509" s="85"/>
      <c r="BH1509" s="85"/>
      <c r="BI1509" s="85"/>
      <c r="BJ1509" s="85"/>
      <c r="BK1509" s="85"/>
      <c r="BL1509" s="85"/>
      <c r="BM1509" s="85"/>
      <c r="BN1509" s="85"/>
      <c r="BO1509" s="85"/>
      <c r="BP1509" s="85"/>
      <c r="BQ1509" s="85"/>
      <c r="BR1509" s="85"/>
      <c r="BS1509" s="85"/>
      <c r="BT1509" s="85"/>
      <c r="BU1509" s="85"/>
      <c r="BV1509" s="85"/>
      <c r="BW1509" s="85"/>
      <c r="BX1509" s="85"/>
      <c r="BY1509" s="85"/>
      <c r="BZ1509" s="85"/>
      <c r="CA1509" s="85"/>
      <c r="CB1509" s="85"/>
      <c r="CC1509" s="85"/>
      <c r="CD1509" s="85"/>
      <c r="CE1509" s="85"/>
      <c r="CF1509" s="85"/>
      <c r="CG1509" s="85"/>
      <c r="CH1509" s="85"/>
      <c r="CI1509" s="85"/>
      <c r="CJ1509" s="85"/>
      <c r="CK1509" s="85"/>
      <c r="CL1509" s="85"/>
      <c r="CM1509" s="85"/>
      <c r="CN1509" s="85"/>
      <c r="CO1509" s="85"/>
      <c r="CP1509" s="85"/>
      <c r="CQ1509" s="85"/>
      <c r="CR1509" s="85"/>
    </row>
    <row r="1510" spans="59:96">
      <c r="BG1510" s="85"/>
      <c r="BH1510" s="85"/>
      <c r="BI1510" s="85"/>
      <c r="BJ1510" s="85"/>
      <c r="BK1510" s="85"/>
      <c r="BL1510" s="85"/>
      <c r="BM1510" s="85"/>
      <c r="BN1510" s="85"/>
      <c r="BO1510" s="85"/>
      <c r="BP1510" s="85"/>
      <c r="BQ1510" s="85"/>
      <c r="BR1510" s="85"/>
      <c r="BS1510" s="85"/>
      <c r="BT1510" s="85"/>
      <c r="BU1510" s="85"/>
      <c r="BV1510" s="85"/>
      <c r="BW1510" s="85"/>
      <c r="BX1510" s="85"/>
      <c r="BY1510" s="85"/>
      <c r="BZ1510" s="85"/>
      <c r="CA1510" s="85"/>
      <c r="CB1510" s="85"/>
      <c r="CC1510" s="85"/>
      <c r="CD1510" s="85"/>
      <c r="CE1510" s="85"/>
      <c r="CF1510" s="85"/>
      <c r="CG1510" s="85"/>
      <c r="CH1510" s="85"/>
      <c r="CI1510" s="85"/>
      <c r="CJ1510" s="85"/>
      <c r="CK1510" s="85"/>
      <c r="CL1510" s="85"/>
      <c r="CM1510" s="85"/>
      <c r="CN1510" s="85"/>
      <c r="CO1510" s="85"/>
      <c r="CP1510" s="85"/>
      <c r="CQ1510" s="85"/>
      <c r="CR1510" s="85"/>
    </row>
    <row r="1511" spans="59:96">
      <c r="BG1511" s="85"/>
      <c r="BH1511" s="85"/>
      <c r="BI1511" s="85"/>
      <c r="BJ1511" s="85"/>
      <c r="BK1511" s="85"/>
      <c r="BL1511" s="85"/>
      <c r="BM1511" s="85"/>
      <c r="BN1511" s="85"/>
      <c r="BO1511" s="85"/>
      <c r="BP1511" s="85"/>
      <c r="BQ1511" s="85"/>
      <c r="BR1511" s="85"/>
      <c r="BS1511" s="85"/>
      <c r="BT1511" s="85"/>
      <c r="BU1511" s="85"/>
      <c r="BV1511" s="85"/>
      <c r="BW1511" s="85"/>
      <c r="BX1511" s="85"/>
      <c r="BY1511" s="85"/>
      <c r="BZ1511" s="85"/>
      <c r="CA1511" s="85"/>
      <c r="CB1511" s="85"/>
      <c r="CC1511" s="85"/>
      <c r="CD1511" s="85"/>
      <c r="CE1511" s="85"/>
      <c r="CF1511" s="85"/>
      <c r="CG1511" s="85"/>
      <c r="CH1511" s="85"/>
      <c r="CI1511" s="85"/>
      <c r="CJ1511" s="85"/>
      <c r="CK1511" s="85"/>
      <c r="CL1511" s="85"/>
      <c r="CM1511" s="85"/>
      <c r="CN1511" s="85"/>
      <c r="CO1511" s="85"/>
      <c r="CP1511" s="85"/>
      <c r="CQ1511" s="85"/>
      <c r="CR1511" s="85"/>
    </row>
    <row r="1512" spans="59:96">
      <c r="BG1512" s="85"/>
      <c r="BH1512" s="85"/>
      <c r="BI1512" s="85"/>
      <c r="BJ1512" s="85"/>
      <c r="BK1512" s="85"/>
      <c r="BL1512" s="85"/>
      <c r="BM1512" s="85"/>
      <c r="BN1512" s="85"/>
      <c r="BO1512" s="85"/>
      <c r="BP1512" s="85"/>
      <c r="BQ1512" s="85"/>
      <c r="BR1512" s="85"/>
      <c r="BS1512" s="85"/>
      <c r="BT1512" s="85"/>
      <c r="BU1512" s="85"/>
      <c r="BV1512" s="85"/>
      <c r="BW1512" s="85"/>
      <c r="BX1512" s="85"/>
      <c r="BY1512" s="85"/>
      <c r="BZ1512" s="85"/>
      <c r="CA1512" s="85"/>
      <c r="CB1512" s="85"/>
      <c r="CC1512" s="85"/>
      <c r="CD1512" s="85"/>
      <c r="CE1512" s="85"/>
      <c r="CF1512" s="85"/>
      <c r="CG1512" s="85"/>
      <c r="CH1512" s="85"/>
      <c r="CI1512" s="85"/>
      <c r="CJ1512" s="85"/>
      <c r="CK1512" s="85"/>
      <c r="CL1512" s="85"/>
      <c r="CM1512" s="85"/>
      <c r="CN1512" s="85"/>
      <c r="CO1512" s="85"/>
      <c r="CP1512" s="85"/>
      <c r="CQ1512" s="85"/>
      <c r="CR1512" s="85"/>
    </row>
    <row r="1513" spans="59:96">
      <c r="BG1513" s="85"/>
      <c r="BH1513" s="85"/>
      <c r="BI1513" s="85"/>
      <c r="BJ1513" s="85"/>
      <c r="BK1513" s="85"/>
      <c r="BL1513" s="85"/>
      <c r="BM1513" s="85"/>
      <c r="BN1513" s="85"/>
      <c r="BO1513" s="85"/>
      <c r="BP1513" s="85"/>
      <c r="BQ1513" s="85"/>
      <c r="BR1513" s="85"/>
      <c r="BS1513" s="85"/>
      <c r="BT1513" s="85"/>
      <c r="BU1513" s="85"/>
      <c r="BV1513" s="85"/>
      <c r="BW1513" s="85"/>
      <c r="BX1513" s="85"/>
      <c r="BY1513" s="85"/>
      <c r="BZ1513" s="85"/>
      <c r="CA1513" s="85"/>
      <c r="CB1513" s="85"/>
      <c r="CC1513" s="85"/>
      <c r="CD1513" s="85"/>
      <c r="CE1513" s="85"/>
      <c r="CF1513" s="85"/>
      <c r="CG1513" s="85"/>
      <c r="CH1513" s="85"/>
      <c r="CI1513" s="85"/>
      <c r="CJ1513" s="85"/>
      <c r="CK1513" s="85"/>
      <c r="CL1513" s="85"/>
      <c r="CM1513" s="85"/>
      <c r="CN1513" s="85"/>
      <c r="CO1513" s="85"/>
      <c r="CP1513" s="85"/>
      <c r="CQ1513" s="85"/>
      <c r="CR1513" s="85"/>
    </row>
    <row r="1514" spans="59:96">
      <c r="BG1514" s="85"/>
      <c r="BH1514" s="85"/>
      <c r="BI1514" s="85"/>
      <c r="BJ1514" s="85"/>
      <c r="BK1514" s="85"/>
      <c r="BL1514" s="85"/>
      <c r="BM1514" s="85"/>
      <c r="BN1514" s="85"/>
      <c r="BO1514" s="85"/>
      <c r="BP1514" s="85"/>
      <c r="BQ1514" s="85"/>
      <c r="BR1514" s="85"/>
      <c r="BS1514" s="85"/>
      <c r="BT1514" s="85"/>
      <c r="BU1514" s="85"/>
      <c r="BV1514" s="85"/>
      <c r="BW1514" s="85"/>
      <c r="BX1514" s="85"/>
      <c r="BY1514" s="85"/>
      <c r="BZ1514" s="85"/>
      <c r="CA1514" s="85"/>
      <c r="CB1514" s="85"/>
      <c r="CC1514" s="85"/>
      <c r="CD1514" s="85"/>
      <c r="CE1514" s="85"/>
      <c r="CF1514" s="85"/>
      <c r="CG1514" s="85"/>
      <c r="CH1514" s="85"/>
      <c r="CI1514" s="85"/>
      <c r="CJ1514" s="85"/>
      <c r="CK1514" s="85"/>
      <c r="CL1514" s="85"/>
      <c r="CM1514" s="85"/>
      <c r="CN1514" s="85"/>
      <c r="CO1514" s="85"/>
      <c r="CP1514" s="85"/>
      <c r="CQ1514" s="85"/>
      <c r="CR1514" s="85"/>
    </row>
    <row r="1515" spans="59:96">
      <c r="BG1515" s="85"/>
      <c r="BH1515" s="85"/>
      <c r="BI1515" s="85"/>
      <c r="BJ1515" s="85"/>
      <c r="BK1515" s="85"/>
      <c r="BL1515" s="85"/>
      <c r="BM1515" s="85"/>
      <c r="BN1515" s="85"/>
      <c r="BO1515" s="85"/>
      <c r="BP1515" s="85"/>
      <c r="BQ1515" s="85"/>
      <c r="BR1515" s="85"/>
      <c r="BS1515" s="85"/>
      <c r="BT1515" s="85"/>
      <c r="BU1515" s="85"/>
      <c r="BV1515" s="85"/>
      <c r="BW1515" s="85"/>
      <c r="BX1515" s="85"/>
      <c r="BY1515" s="85"/>
      <c r="BZ1515" s="85"/>
      <c r="CA1515" s="85"/>
      <c r="CB1515" s="85"/>
      <c r="CC1515" s="85"/>
      <c r="CD1515" s="85"/>
      <c r="CE1515" s="85"/>
      <c r="CF1515" s="85"/>
      <c r="CG1515" s="85"/>
      <c r="CH1515" s="85"/>
      <c r="CI1515" s="85"/>
      <c r="CJ1515" s="85"/>
      <c r="CK1515" s="85"/>
      <c r="CL1515" s="85"/>
      <c r="CM1515" s="85"/>
      <c r="CN1515" s="85"/>
      <c r="CO1515" s="85"/>
      <c r="CP1515" s="85"/>
      <c r="CQ1515" s="85"/>
      <c r="CR1515" s="85"/>
    </row>
    <row r="1516" spans="59:96">
      <c r="BG1516" s="85"/>
      <c r="BH1516" s="85"/>
      <c r="BI1516" s="85"/>
      <c r="BJ1516" s="85"/>
      <c r="BK1516" s="85"/>
      <c r="BL1516" s="85"/>
      <c r="BM1516" s="85"/>
      <c r="BN1516" s="85"/>
      <c r="BO1516" s="85"/>
      <c r="BP1516" s="85"/>
      <c r="BQ1516" s="85"/>
      <c r="BR1516" s="85"/>
      <c r="BS1516" s="85"/>
      <c r="BT1516" s="85"/>
      <c r="BU1516" s="85"/>
      <c r="BV1516" s="85"/>
      <c r="BW1516" s="85"/>
      <c r="BX1516" s="85"/>
      <c r="BY1516" s="85"/>
      <c r="BZ1516" s="85"/>
      <c r="CA1516" s="85"/>
      <c r="CB1516" s="85"/>
      <c r="CC1516" s="85"/>
      <c r="CD1516" s="85"/>
      <c r="CE1516" s="85"/>
      <c r="CF1516" s="85"/>
      <c r="CG1516" s="85"/>
      <c r="CH1516" s="85"/>
      <c r="CI1516" s="85"/>
      <c r="CJ1516" s="85"/>
      <c r="CK1516" s="85"/>
      <c r="CL1516" s="85"/>
      <c r="CM1516" s="85"/>
      <c r="CN1516" s="85"/>
      <c r="CO1516" s="85"/>
      <c r="CP1516" s="85"/>
      <c r="CQ1516" s="85"/>
      <c r="CR1516" s="85"/>
    </row>
    <row r="1517" spans="59:96">
      <c r="BG1517" s="85"/>
      <c r="BH1517" s="85"/>
      <c r="BI1517" s="85"/>
      <c r="BJ1517" s="85"/>
      <c r="BK1517" s="85"/>
      <c r="BL1517" s="85"/>
      <c r="BM1517" s="85"/>
      <c r="BN1517" s="85"/>
      <c r="BO1517" s="85"/>
      <c r="BP1517" s="85"/>
      <c r="BQ1517" s="85"/>
      <c r="BR1517" s="85"/>
      <c r="BS1517" s="85"/>
      <c r="BT1517" s="85"/>
      <c r="BU1517" s="85"/>
      <c r="BV1517" s="85"/>
      <c r="BW1517" s="85"/>
      <c r="BX1517" s="85"/>
      <c r="BY1517" s="85"/>
      <c r="BZ1517" s="85"/>
      <c r="CA1517" s="85"/>
      <c r="CB1517" s="85"/>
      <c r="CC1517" s="85"/>
      <c r="CD1517" s="85"/>
      <c r="CE1517" s="85"/>
      <c r="CF1517" s="85"/>
      <c r="CG1517" s="85"/>
      <c r="CH1517" s="85"/>
      <c r="CI1517" s="85"/>
      <c r="CJ1517" s="85"/>
      <c r="CK1517" s="85"/>
      <c r="CL1517" s="85"/>
      <c r="CM1517" s="85"/>
      <c r="CN1517" s="85"/>
      <c r="CO1517" s="85"/>
      <c r="CP1517" s="85"/>
      <c r="CQ1517" s="85"/>
      <c r="CR1517" s="85"/>
    </row>
    <row r="1518" spans="59:96">
      <c r="BG1518" s="85"/>
      <c r="BH1518" s="85"/>
      <c r="BI1518" s="85"/>
      <c r="BJ1518" s="85"/>
      <c r="BK1518" s="85"/>
      <c r="BL1518" s="85"/>
      <c r="BM1518" s="85"/>
      <c r="BN1518" s="85"/>
      <c r="BO1518" s="85"/>
      <c r="BP1518" s="85"/>
      <c r="BQ1518" s="85"/>
      <c r="BR1518" s="85"/>
      <c r="BS1518" s="85"/>
      <c r="BT1518" s="85"/>
      <c r="BU1518" s="85"/>
      <c r="BV1518" s="85"/>
      <c r="BW1518" s="85"/>
      <c r="BX1518" s="85"/>
      <c r="BY1518" s="85"/>
      <c r="BZ1518" s="85"/>
      <c r="CA1518" s="85"/>
      <c r="CB1518" s="85"/>
      <c r="CC1518" s="85"/>
      <c r="CD1518" s="85"/>
      <c r="CE1518" s="85"/>
      <c r="CF1518" s="85"/>
      <c r="CG1518" s="85"/>
      <c r="CH1518" s="85"/>
      <c r="CI1518" s="85"/>
      <c r="CJ1518" s="85"/>
      <c r="CK1518" s="85"/>
      <c r="CL1518" s="85"/>
      <c r="CM1518" s="85"/>
      <c r="CN1518" s="85"/>
      <c r="CO1518" s="85"/>
      <c r="CP1518" s="85"/>
      <c r="CQ1518" s="85"/>
      <c r="CR1518" s="85"/>
    </row>
    <row r="1519" spans="59:96">
      <c r="BG1519" s="85"/>
      <c r="BH1519" s="85"/>
      <c r="BI1519" s="85"/>
      <c r="BJ1519" s="85"/>
      <c r="BK1519" s="85"/>
      <c r="BL1519" s="85"/>
      <c r="BM1519" s="85"/>
      <c r="BN1519" s="85"/>
      <c r="BO1519" s="85"/>
      <c r="BP1519" s="85"/>
      <c r="BQ1519" s="85"/>
      <c r="BR1519" s="85"/>
      <c r="BS1519" s="85"/>
      <c r="BT1519" s="85"/>
      <c r="BU1519" s="85"/>
      <c r="BV1519" s="85"/>
      <c r="BW1519" s="85"/>
      <c r="BX1519" s="85"/>
      <c r="BY1519" s="85"/>
      <c r="BZ1519" s="85"/>
      <c r="CA1519" s="85"/>
      <c r="CB1519" s="85"/>
      <c r="CC1519" s="85"/>
      <c r="CD1519" s="85"/>
      <c r="CE1519" s="85"/>
      <c r="CF1519" s="85"/>
      <c r="CG1519" s="85"/>
      <c r="CH1519" s="85"/>
      <c r="CI1519" s="85"/>
      <c r="CJ1519" s="85"/>
      <c r="CK1519" s="85"/>
      <c r="CL1519" s="85"/>
      <c r="CM1519" s="85"/>
      <c r="CN1519" s="85"/>
      <c r="CO1519" s="85"/>
      <c r="CP1519" s="85"/>
      <c r="CQ1519" s="85"/>
      <c r="CR1519" s="85"/>
    </row>
    <row r="1520" spans="59:96">
      <c r="BG1520" s="85"/>
      <c r="BH1520" s="85"/>
      <c r="BI1520" s="85"/>
      <c r="BJ1520" s="85"/>
      <c r="BK1520" s="85"/>
      <c r="BL1520" s="85"/>
      <c r="BM1520" s="85"/>
      <c r="BN1520" s="85"/>
      <c r="BO1520" s="85"/>
      <c r="BP1520" s="85"/>
      <c r="BQ1520" s="85"/>
      <c r="BR1520" s="85"/>
      <c r="BS1520" s="85"/>
      <c r="BT1520" s="85"/>
      <c r="BU1520" s="85"/>
      <c r="BV1520" s="85"/>
      <c r="BW1520" s="85"/>
      <c r="BX1520" s="85"/>
      <c r="BY1520" s="85"/>
      <c r="BZ1520" s="85"/>
      <c r="CA1520" s="85"/>
      <c r="CB1520" s="85"/>
      <c r="CC1520" s="85"/>
      <c r="CD1520" s="85"/>
      <c r="CE1520" s="85"/>
      <c r="CF1520" s="85"/>
      <c r="CG1520" s="85"/>
      <c r="CH1520" s="85"/>
      <c r="CI1520" s="85"/>
      <c r="CJ1520" s="85"/>
      <c r="CK1520" s="85"/>
      <c r="CL1520" s="85"/>
      <c r="CM1520" s="85"/>
      <c r="CN1520" s="85"/>
      <c r="CO1520" s="85"/>
      <c r="CP1520" s="85"/>
      <c r="CQ1520" s="85"/>
      <c r="CR1520" s="85"/>
    </row>
    <row r="1521" spans="59:96">
      <c r="BG1521" s="85"/>
      <c r="BH1521" s="85"/>
      <c r="BI1521" s="85"/>
      <c r="BJ1521" s="85"/>
      <c r="BK1521" s="85"/>
      <c r="BL1521" s="85"/>
      <c r="BM1521" s="85"/>
      <c r="BN1521" s="85"/>
      <c r="BO1521" s="85"/>
      <c r="BP1521" s="85"/>
      <c r="BQ1521" s="85"/>
      <c r="BR1521" s="85"/>
      <c r="BS1521" s="85"/>
      <c r="BT1521" s="85"/>
      <c r="BU1521" s="85"/>
      <c r="BV1521" s="85"/>
      <c r="BW1521" s="85"/>
      <c r="BX1521" s="85"/>
      <c r="BY1521" s="85"/>
      <c r="BZ1521" s="85"/>
      <c r="CA1521" s="85"/>
      <c r="CB1521" s="85"/>
      <c r="CC1521" s="85"/>
      <c r="CD1521" s="85"/>
      <c r="CE1521" s="85"/>
      <c r="CF1521" s="85"/>
      <c r="CG1521" s="85"/>
      <c r="CH1521" s="85"/>
      <c r="CI1521" s="85"/>
      <c r="CJ1521" s="85"/>
      <c r="CK1521" s="85"/>
      <c r="CL1521" s="85"/>
      <c r="CM1521" s="85"/>
      <c r="CN1521" s="85"/>
      <c r="CO1521" s="85"/>
      <c r="CP1521" s="85"/>
      <c r="CQ1521" s="85"/>
      <c r="CR1521" s="85"/>
    </row>
    <row r="1522" spans="59:96">
      <c r="BG1522" s="85"/>
      <c r="BH1522" s="85"/>
      <c r="BI1522" s="85"/>
      <c r="BJ1522" s="85"/>
      <c r="BK1522" s="85"/>
      <c r="BL1522" s="85"/>
      <c r="BM1522" s="85"/>
      <c r="BN1522" s="85"/>
      <c r="BO1522" s="85"/>
      <c r="BP1522" s="85"/>
      <c r="BQ1522" s="85"/>
      <c r="BR1522" s="85"/>
      <c r="BS1522" s="85"/>
      <c r="BT1522" s="85"/>
      <c r="BU1522" s="85"/>
      <c r="BV1522" s="85"/>
      <c r="BW1522" s="85"/>
      <c r="BX1522" s="85"/>
      <c r="BY1522" s="85"/>
      <c r="BZ1522" s="85"/>
      <c r="CA1522" s="85"/>
      <c r="CB1522" s="85"/>
      <c r="CC1522" s="85"/>
      <c r="CD1522" s="85"/>
      <c r="CE1522" s="85"/>
      <c r="CF1522" s="85"/>
      <c r="CG1522" s="85"/>
      <c r="CH1522" s="85"/>
      <c r="CI1522" s="85"/>
      <c r="CJ1522" s="85"/>
      <c r="CK1522" s="85"/>
      <c r="CL1522" s="85"/>
      <c r="CM1522" s="85"/>
      <c r="CN1522" s="85"/>
      <c r="CO1522" s="85"/>
      <c r="CP1522" s="85"/>
      <c r="CQ1522" s="85"/>
      <c r="CR1522" s="85"/>
    </row>
    <row r="1523" spans="59:96">
      <c r="BG1523" s="85"/>
      <c r="BH1523" s="85"/>
      <c r="BI1523" s="85"/>
      <c r="BJ1523" s="85"/>
      <c r="BK1523" s="85"/>
      <c r="BL1523" s="85"/>
      <c r="BM1523" s="85"/>
      <c r="BN1523" s="85"/>
      <c r="BO1523" s="85"/>
      <c r="BP1523" s="85"/>
      <c r="BQ1523" s="85"/>
      <c r="BR1523" s="85"/>
      <c r="BS1523" s="85"/>
      <c r="BT1523" s="85"/>
      <c r="BU1523" s="85"/>
      <c r="BV1523" s="85"/>
      <c r="BW1523" s="85"/>
      <c r="BX1523" s="85"/>
      <c r="BY1523" s="85"/>
      <c r="BZ1523" s="85"/>
      <c r="CA1523" s="85"/>
      <c r="CB1523" s="85"/>
      <c r="CC1523" s="85"/>
      <c r="CD1523" s="85"/>
      <c r="CE1523" s="85"/>
      <c r="CF1523" s="85"/>
      <c r="CG1523" s="85"/>
      <c r="CH1523" s="85"/>
      <c r="CI1523" s="85"/>
      <c r="CJ1523" s="85"/>
      <c r="CK1523" s="85"/>
      <c r="CL1523" s="85"/>
      <c r="CM1523" s="85"/>
      <c r="CN1523" s="85"/>
      <c r="CO1523" s="85"/>
      <c r="CP1523" s="85"/>
      <c r="CQ1523" s="85"/>
      <c r="CR1523" s="85"/>
    </row>
    <row r="1524" spans="59:96">
      <c r="BG1524" s="85"/>
      <c r="BH1524" s="85"/>
      <c r="BI1524" s="85"/>
      <c r="BJ1524" s="85"/>
      <c r="BK1524" s="85"/>
      <c r="BL1524" s="85"/>
      <c r="BM1524" s="85"/>
      <c r="BN1524" s="85"/>
      <c r="BO1524" s="85"/>
      <c r="BP1524" s="85"/>
      <c r="BQ1524" s="85"/>
      <c r="BR1524" s="85"/>
      <c r="BS1524" s="85"/>
      <c r="BT1524" s="85"/>
      <c r="BU1524" s="85"/>
      <c r="BV1524" s="85"/>
      <c r="BW1524" s="85"/>
      <c r="BX1524" s="85"/>
      <c r="BY1524" s="85"/>
      <c r="BZ1524" s="85"/>
      <c r="CA1524" s="85"/>
      <c r="CB1524" s="85"/>
      <c r="CC1524" s="85"/>
      <c r="CD1524" s="85"/>
      <c r="CE1524" s="85"/>
      <c r="CF1524" s="85"/>
      <c r="CG1524" s="85"/>
      <c r="CH1524" s="85"/>
      <c r="CI1524" s="85"/>
      <c r="CJ1524" s="85"/>
      <c r="CK1524" s="85"/>
      <c r="CL1524" s="85"/>
      <c r="CM1524" s="85"/>
      <c r="CN1524" s="85"/>
      <c r="CO1524" s="85"/>
      <c r="CP1524" s="85"/>
      <c r="CQ1524" s="85"/>
      <c r="CR1524" s="85"/>
    </row>
    <row r="1525" spans="59:96">
      <c r="BG1525" s="85"/>
      <c r="BH1525" s="85"/>
      <c r="BI1525" s="85"/>
      <c r="BJ1525" s="85"/>
      <c r="BK1525" s="85"/>
      <c r="BL1525" s="85"/>
      <c r="BM1525" s="85"/>
      <c r="BN1525" s="85"/>
      <c r="BO1525" s="85"/>
      <c r="BP1525" s="85"/>
      <c r="BQ1525" s="85"/>
      <c r="BR1525" s="85"/>
      <c r="BS1525" s="85"/>
      <c r="BT1525" s="85"/>
      <c r="BU1525" s="85"/>
      <c r="BV1525" s="85"/>
      <c r="BW1525" s="85"/>
      <c r="BX1525" s="85"/>
      <c r="BY1525" s="85"/>
      <c r="BZ1525" s="85"/>
      <c r="CA1525" s="85"/>
      <c r="CB1525" s="85"/>
      <c r="CC1525" s="85"/>
      <c r="CD1525" s="85"/>
      <c r="CE1525" s="85"/>
      <c r="CF1525" s="85"/>
      <c r="CG1525" s="85"/>
      <c r="CH1525" s="85"/>
      <c r="CI1525" s="85"/>
      <c r="CJ1525" s="85"/>
      <c r="CK1525" s="85"/>
      <c r="CL1525" s="85"/>
      <c r="CM1525" s="85"/>
      <c r="CN1525" s="85"/>
      <c r="CO1525" s="85"/>
      <c r="CP1525" s="85"/>
      <c r="CQ1525" s="85"/>
      <c r="CR1525" s="85"/>
    </row>
    <row r="1526" spans="59:96">
      <c r="BG1526" s="85"/>
      <c r="BH1526" s="85"/>
      <c r="BI1526" s="85"/>
      <c r="BJ1526" s="85"/>
      <c r="BK1526" s="85"/>
      <c r="BL1526" s="85"/>
      <c r="BM1526" s="85"/>
      <c r="BN1526" s="85"/>
      <c r="BO1526" s="85"/>
      <c r="BP1526" s="85"/>
      <c r="BQ1526" s="85"/>
      <c r="BR1526" s="85"/>
      <c r="BS1526" s="85"/>
      <c r="BT1526" s="85"/>
      <c r="BU1526" s="85"/>
      <c r="BV1526" s="85"/>
      <c r="BW1526" s="85"/>
      <c r="BX1526" s="85"/>
      <c r="BY1526" s="85"/>
      <c r="BZ1526" s="85"/>
      <c r="CA1526" s="85"/>
      <c r="CB1526" s="85"/>
      <c r="CC1526" s="85"/>
      <c r="CD1526" s="85"/>
      <c r="CE1526" s="85"/>
      <c r="CF1526" s="85"/>
      <c r="CG1526" s="85"/>
      <c r="CH1526" s="85"/>
      <c r="CI1526" s="85"/>
      <c r="CJ1526" s="85"/>
      <c r="CK1526" s="85"/>
      <c r="CL1526" s="85"/>
      <c r="CM1526" s="85"/>
      <c r="CN1526" s="85"/>
      <c r="CO1526" s="85"/>
      <c r="CP1526" s="85"/>
      <c r="CQ1526" s="85"/>
      <c r="CR1526" s="85"/>
    </row>
    <row r="1527" spans="59:96">
      <c r="BG1527" s="85"/>
      <c r="BH1527" s="85"/>
      <c r="BI1527" s="85"/>
      <c r="BJ1527" s="85"/>
      <c r="BK1527" s="85"/>
      <c r="BL1527" s="85"/>
      <c r="BM1527" s="85"/>
      <c r="BN1527" s="85"/>
      <c r="BO1527" s="85"/>
      <c r="BP1527" s="85"/>
      <c r="BQ1527" s="85"/>
      <c r="BR1527" s="85"/>
      <c r="BS1527" s="85"/>
      <c r="BT1527" s="85"/>
      <c r="BU1527" s="85"/>
      <c r="BV1527" s="85"/>
      <c r="BW1527" s="85"/>
      <c r="BX1527" s="85"/>
      <c r="BY1527" s="85"/>
      <c r="BZ1527" s="85"/>
      <c r="CA1527" s="85"/>
      <c r="CB1527" s="85"/>
      <c r="CC1527" s="85"/>
      <c r="CD1527" s="85"/>
      <c r="CE1527" s="85"/>
      <c r="CF1527" s="85"/>
      <c r="CG1527" s="85"/>
      <c r="CH1527" s="85"/>
      <c r="CI1527" s="85"/>
      <c r="CJ1527" s="85"/>
      <c r="CK1527" s="85"/>
      <c r="CL1527" s="85"/>
      <c r="CM1527" s="85"/>
      <c r="CN1527" s="85"/>
      <c r="CO1527" s="85"/>
      <c r="CP1527" s="85"/>
      <c r="CQ1527" s="85"/>
      <c r="CR1527" s="85"/>
    </row>
    <row r="1528" spans="59:96">
      <c r="BG1528" s="85"/>
      <c r="BH1528" s="85"/>
      <c r="BI1528" s="85"/>
      <c r="BJ1528" s="85"/>
      <c r="BK1528" s="85"/>
      <c r="BL1528" s="85"/>
      <c r="BM1528" s="85"/>
      <c r="BN1528" s="85"/>
      <c r="BO1528" s="85"/>
      <c r="BP1528" s="85"/>
      <c r="BQ1528" s="85"/>
      <c r="BR1528" s="85"/>
      <c r="BS1528" s="85"/>
      <c r="BT1528" s="85"/>
      <c r="BU1528" s="85"/>
      <c r="BV1528" s="85"/>
      <c r="BW1528" s="85"/>
      <c r="BX1528" s="85"/>
      <c r="BY1528" s="85"/>
      <c r="BZ1528" s="85"/>
      <c r="CA1528" s="85"/>
      <c r="CB1528" s="85"/>
      <c r="CC1528" s="85"/>
      <c r="CD1528" s="85"/>
      <c r="CE1528" s="85"/>
      <c r="CF1528" s="85"/>
      <c r="CG1528" s="85"/>
      <c r="CH1528" s="85"/>
      <c r="CI1528" s="85"/>
      <c r="CJ1528" s="85"/>
      <c r="CK1528" s="85"/>
      <c r="CL1528" s="85"/>
      <c r="CM1528" s="85"/>
      <c r="CN1528" s="85"/>
      <c r="CO1528" s="85"/>
      <c r="CP1528" s="85"/>
      <c r="CQ1528" s="85"/>
      <c r="CR1528" s="85"/>
    </row>
    <row r="1529" spans="59:96">
      <c r="BG1529" s="85"/>
      <c r="BH1529" s="85"/>
      <c r="BI1529" s="85"/>
      <c r="BJ1529" s="85"/>
      <c r="BK1529" s="85"/>
      <c r="BL1529" s="85"/>
      <c r="BM1529" s="85"/>
      <c r="BN1529" s="85"/>
      <c r="BO1529" s="85"/>
      <c r="BP1529" s="85"/>
      <c r="BQ1529" s="85"/>
      <c r="BR1529" s="85"/>
      <c r="BS1529" s="85"/>
      <c r="BT1529" s="85"/>
      <c r="BU1529" s="85"/>
      <c r="BV1529" s="85"/>
      <c r="BW1529" s="85"/>
      <c r="BX1529" s="85"/>
      <c r="BY1529" s="85"/>
      <c r="BZ1529" s="85"/>
      <c r="CA1529" s="85"/>
      <c r="CB1529" s="85"/>
      <c r="CC1529" s="85"/>
      <c r="CD1529" s="85"/>
      <c r="CE1529" s="85"/>
      <c r="CF1529" s="85"/>
      <c r="CG1529" s="85"/>
      <c r="CH1529" s="85"/>
      <c r="CI1529" s="85"/>
      <c r="CJ1529" s="85"/>
      <c r="CK1529" s="85"/>
      <c r="CL1529" s="85"/>
      <c r="CM1529" s="85"/>
      <c r="CN1529" s="85"/>
      <c r="CO1529" s="85"/>
      <c r="CP1529" s="85"/>
      <c r="CQ1529" s="85"/>
      <c r="CR1529" s="85"/>
    </row>
    <row r="1530" spans="59:96">
      <c r="BG1530" s="85"/>
      <c r="BH1530" s="85"/>
      <c r="BI1530" s="85"/>
      <c r="BJ1530" s="85"/>
      <c r="BK1530" s="85"/>
      <c r="BL1530" s="85"/>
      <c r="BM1530" s="85"/>
      <c r="BN1530" s="85"/>
      <c r="BO1530" s="85"/>
      <c r="BP1530" s="85"/>
      <c r="BQ1530" s="85"/>
      <c r="BR1530" s="85"/>
      <c r="BS1530" s="85"/>
      <c r="BT1530" s="85"/>
      <c r="BU1530" s="85"/>
      <c r="BV1530" s="85"/>
      <c r="BW1530" s="85"/>
      <c r="BX1530" s="85"/>
      <c r="BY1530" s="85"/>
      <c r="BZ1530" s="85"/>
      <c r="CA1530" s="85"/>
      <c r="CB1530" s="85"/>
      <c r="CC1530" s="85"/>
      <c r="CD1530" s="85"/>
      <c r="CE1530" s="85"/>
      <c r="CF1530" s="85"/>
      <c r="CG1530" s="85"/>
      <c r="CH1530" s="85"/>
      <c r="CI1530" s="85"/>
      <c r="CJ1530" s="85"/>
      <c r="CK1530" s="85"/>
      <c r="CL1530" s="85"/>
      <c r="CM1530" s="85"/>
      <c r="CN1530" s="85"/>
      <c r="CO1530" s="85"/>
      <c r="CP1530" s="85"/>
      <c r="CQ1530" s="85"/>
      <c r="CR1530" s="85"/>
    </row>
    <row r="1531" spans="59:96">
      <c r="BG1531" s="85"/>
      <c r="BH1531" s="85"/>
      <c r="BI1531" s="85"/>
      <c r="BJ1531" s="85"/>
      <c r="BK1531" s="85"/>
      <c r="BL1531" s="85"/>
      <c r="BM1531" s="85"/>
      <c r="BN1531" s="85"/>
      <c r="BO1531" s="85"/>
      <c r="BP1531" s="85"/>
      <c r="BQ1531" s="85"/>
      <c r="BR1531" s="85"/>
      <c r="BS1531" s="85"/>
      <c r="BT1531" s="85"/>
      <c r="BU1531" s="85"/>
      <c r="BV1531" s="85"/>
      <c r="BW1531" s="85"/>
      <c r="BX1531" s="85"/>
      <c r="BY1531" s="85"/>
      <c r="BZ1531" s="85"/>
      <c r="CA1531" s="85"/>
      <c r="CB1531" s="85"/>
      <c r="CC1531" s="85"/>
      <c r="CD1531" s="85"/>
      <c r="CE1531" s="85"/>
      <c r="CF1531" s="85"/>
      <c r="CG1531" s="85"/>
      <c r="CH1531" s="85"/>
      <c r="CI1531" s="85"/>
      <c r="CJ1531" s="85"/>
      <c r="CK1531" s="85"/>
      <c r="CL1531" s="85"/>
      <c r="CM1531" s="85"/>
      <c r="CN1531" s="85"/>
      <c r="CO1531" s="85"/>
      <c r="CP1531" s="85"/>
      <c r="CQ1531" s="85"/>
      <c r="CR1531" s="85"/>
    </row>
    <row r="1532" spans="59:96">
      <c r="BG1532" s="85"/>
      <c r="BH1532" s="85"/>
      <c r="BI1532" s="85"/>
      <c r="BJ1532" s="85"/>
      <c r="BK1532" s="85"/>
      <c r="BL1532" s="85"/>
      <c r="BM1532" s="85"/>
      <c r="BN1532" s="85"/>
      <c r="BO1532" s="85"/>
      <c r="BP1532" s="85"/>
      <c r="BQ1532" s="85"/>
      <c r="BR1532" s="85"/>
      <c r="BS1532" s="85"/>
      <c r="BT1532" s="85"/>
      <c r="BU1532" s="85"/>
      <c r="BV1532" s="85"/>
      <c r="BW1532" s="85"/>
      <c r="BX1532" s="85"/>
      <c r="BY1532" s="85"/>
      <c r="BZ1532" s="85"/>
      <c r="CA1532" s="85"/>
      <c r="CB1532" s="85"/>
      <c r="CC1532" s="85"/>
      <c r="CD1532" s="85"/>
      <c r="CE1532" s="85"/>
      <c r="CF1532" s="85"/>
      <c r="CG1532" s="85"/>
      <c r="CH1532" s="85"/>
      <c r="CI1532" s="85"/>
      <c r="CJ1532" s="85"/>
      <c r="CK1532" s="85"/>
      <c r="CL1532" s="85"/>
      <c r="CM1532" s="85"/>
      <c r="CN1532" s="85"/>
      <c r="CO1532" s="85"/>
      <c r="CP1532" s="85"/>
      <c r="CQ1532" s="85"/>
      <c r="CR1532" s="85"/>
    </row>
    <row r="1533" spans="59:96">
      <c r="BG1533" s="85"/>
      <c r="BH1533" s="85"/>
      <c r="BI1533" s="85"/>
      <c r="BJ1533" s="85"/>
      <c r="BK1533" s="85"/>
      <c r="BL1533" s="85"/>
      <c r="BM1533" s="85"/>
      <c r="BN1533" s="85"/>
      <c r="BO1533" s="85"/>
      <c r="BP1533" s="85"/>
      <c r="BQ1533" s="85"/>
      <c r="BR1533" s="85"/>
      <c r="BS1533" s="85"/>
      <c r="BT1533" s="85"/>
      <c r="BU1533" s="85"/>
      <c r="BV1533" s="85"/>
      <c r="BW1533" s="85"/>
      <c r="BX1533" s="85"/>
      <c r="BY1533" s="85"/>
      <c r="BZ1533" s="85"/>
      <c r="CA1533" s="85"/>
      <c r="CB1533" s="85"/>
      <c r="CC1533" s="85"/>
      <c r="CD1533" s="85"/>
      <c r="CE1533" s="85"/>
      <c r="CF1533" s="85"/>
      <c r="CG1533" s="85"/>
      <c r="CH1533" s="85"/>
      <c r="CI1533" s="85"/>
      <c r="CJ1533" s="85"/>
      <c r="CK1533" s="85"/>
      <c r="CL1533" s="85"/>
      <c r="CM1533" s="85"/>
      <c r="CN1533" s="85"/>
      <c r="CO1533" s="85"/>
      <c r="CP1533" s="85"/>
      <c r="CQ1533" s="85"/>
      <c r="CR1533" s="85"/>
    </row>
    <row r="1534" spans="59:96">
      <c r="BG1534" s="85"/>
      <c r="BH1534" s="85"/>
      <c r="BI1534" s="85"/>
      <c r="BJ1534" s="85"/>
      <c r="BK1534" s="85"/>
      <c r="BL1534" s="85"/>
      <c r="BM1534" s="85"/>
      <c r="BN1534" s="85"/>
      <c r="BO1534" s="85"/>
      <c r="BP1534" s="85"/>
      <c r="BQ1534" s="85"/>
      <c r="BR1534" s="85"/>
      <c r="BS1534" s="85"/>
      <c r="BT1534" s="85"/>
      <c r="BU1534" s="85"/>
      <c r="BV1534" s="85"/>
      <c r="BW1534" s="85"/>
      <c r="BX1534" s="85"/>
      <c r="BY1534" s="85"/>
      <c r="BZ1534" s="85"/>
      <c r="CA1534" s="85"/>
      <c r="CB1534" s="85"/>
      <c r="CC1534" s="85"/>
      <c r="CD1534" s="85"/>
      <c r="CE1534" s="85"/>
      <c r="CF1534" s="85"/>
      <c r="CG1534" s="85"/>
      <c r="CH1534" s="85"/>
      <c r="CI1534" s="85"/>
      <c r="CJ1534" s="85"/>
      <c r="CK1534" s="85"/>
      <c r="CL1534" s="85"/>
      <c r="CM1534" s="85"/>
      <c r="CN1534" s="85"/>
      <c r="CO1534" s="85"/>
      <c r="CP1534" s="85"/>
      <c r="CQ1534" s="85"/>
      <c r="CR1534" s="85"/>
    </row>
    <row r="1535" spans="59:96">
      <c r="BG1535" s="85"/>
      <c r="BH1535" s="85"/>
      <c r="BI1535" s="85"/>
      <c r="BJ1535" s="85"/>
      <c r="BK1535" s="85"/>
      <c r="BL1535" s="85"/>
      <c r="BM1535" s="85"/>
      <c r="BN1535" s="85"/>
      <c r="BO1535" s="85"/>
      <c r="BP1535" s="85"/>
      <c r="BQ1535" s="85"/>
      <c r="BR1535" s="85"/>
      <c r="BS1535" s="85"/>
      <c r="BT1535" s="85"/>
      <c r="BU1535" s="85"/>
      <c r="BV1535" s="85"/>
      <c r="BW1535" s="85"/>
      <c r="BX1535" s="85"/>
      <c r="BY1535" s="85"/>
      <c r="BZ1535" s="85"/>
      <c r="CA1535" s="85"/>
      <c r="CB1535" s="85"/>
      <c r="CC1535" s="85"/>
      <c r="CD1535" s="85"/>
      <c r="CE1535" s="85"/>
      <c r="CF1535" s="85"/>
      <c r="CG1535" s="85"/>
      <c r="CH1535" s="85"/>
      <c r="CI1535" s="85"/>
      <c r="CJ1535" s="85"/>
      <c r="CK1535" s="85"/>
      <c r="CL1535" s="85"/>
      <c r="CM1535" s="85"/>
      <c r="CN1535" s="85"/>
      <c r="CO1535" s="85"/>
      <c r="CP1535" s="85"/>
      <c r="CQ1535" s="85"/>
      <c r="CR1535" s="85"/>
    </row>
    <row r="1536" spans="59:96">
      <c r="BG1536" s="85"/>
      <c r="BH1536" s="85"/>
      <c r="BI1536" s="85"/>
      <c r="BJ1536" s="85"/>
      <c r="BK1536" s="85"/>
      <c r="BL1536" s="85"/>
      <c r="BM1536" s="85"/>
      <c r="BN1536" s="85"/>
      <c r="BO1536" s="85"/>
      <c r="BP1536" s="85"/>
      <c r="BQ1536" s="85"/>
      <c r="BR1536" s="85"/>
      <c r="BS1536" s="85"/>
      <c r="BT1536" s="85"/>
      <c r="BU1536" s="85"/>
      <c r="BV1536" s="85"/>
      <c r="BW1536" s="85"/>
      <c r="BX1536" s="85"/>
      <c r="BY1536" s="85"/>
      <c r="BZ1536" s="85"/>
      <c r="CA1536" s="85"/>
      <c r="CB1536" s="85"/>
      <c r="CC1536" s="85"/>
      <c r="CD1536" s="85"/>
      <c r="CE1536" s="85"/>
      <c r="CF1536" s="85"/>
      <c r="CG1536" s="85"/>
      <c r="CH1536" s="85"/>
      <c r="CI1536" s="85"/>
      <c r="CJ1536" s="85"/>
      <c r="CK1536" s="85"/>
      <c r="CL1536" s="85"/>
      <c r="CM1536" s="85"/>
      <c r="CN1536" s="85"/>
      <c r="CO1536" s="85"/>
      <c r="CP1536" s="85"/>
      <c r="CQ1536" s="85"/>
      <c r="CR1536" s="85"/>
    </row>
    <row r="1537" spans="59:96">
      <c r="BG1537" s="85"/>
      <c r="BH1537" s="85"/>
      <c r="BI1537" s="85"/>
      <c r="BJ1537" s="85"/>
      <c r="BK1537" s="85"/>
      <c r="BL1537" s="85"/>
      <c r="BM1537" s="85"/>
      <c r="BN1537" s="85"/>
      <c r="BO1537" s="85"/>
      <c r="BP1537" s="85"/>
      <c r="BQ1537" s="85"/>
      <c r="BR1537" s="85"/>
      <c r="BS1537" s="85"/>
      <c r="BT1537" s="85"/>
      <c r="BU1537" s="85"/>
      <c r="BV1537" s="85"/>
      <c r="BW1537" s="85"/>
      <c r="BX1537" s="85"/>
      <c r="BY1537" s="85"/>
      <c r="BZ1537" s="85"/>
      <c r="CA1537" s="85"/>
      <c r="CB1537" s="85"/>
      <c r="CC1537" s="85"/>
      <c r="CD1537" s="85"/>
      <c r="CE1537" s="85"/>
      <c r="CF1537" s="85"/>
      <c r="CG1537" s="85"/>
      <c r="CH1537" s="85"/>
      <c r="CI1537" s="85"/>
      <c r="CJ1537" s="85"/>
      <c r="CK1537" s="85"/>
      <c r="CL1537" s="85"/>
      <c r="CM1537" s="85"/>
      <c r="CN1537" s="85"/>
      <c r="CO1537" s="85"/>
      <c r="CP1537" s="85"/>
      <c r="CQ1537" s="85"/>
      <c r="CR1537" s="85"/>
    </row>
    <row r="1538" spans="59:96">
      <c r="BG1538" s="85"/>
      <c r="BH1538" s="85"/>
      <c r="BI1538" s="85"/>
      <c r="BJ1538" s="85"/>
      <c r="BK1538" s="85"/>
      <c r="BL1538" s="85"/>
      <c r="BM1538" s="85"/>
      <c r="BN1538" s="85"/>
      <c r="BO1538" s="85"/>
      <c r="BP1538" s="85"/>
      <c r="BQ1538" s="85"/>
      <c r="BR1538" s="85"/>
      <c r="BS1538" s="85"/>
      <c r="BT1538" s="85"/>
      <c r="BU1538" s="85"/>
      <c r="BV1538" s="85"/>
      <c r="BW1538" s="85"/>
      <c r="BX1538" s="85"/>
      <c r="BY1538" s="85"/>
      <c r="BZ1538" s="85"/>
      <c r="CA1538" s="85"/>
      <c r="CB1538" s="85"/>
      <c r="CC1538" s="85"/>
      <c r="CD1538" s="85"/>
      <c r="CE1538" s="85"/>
      <c r="CF1538" s="85"/>
      <c r="CG1538" s="85"/>
      <c r="CH1538" s="85"/>
      <c r="CI1538" s="85"/>
      <c r="CJ1538" s="85"/>
      <c r="CK1538" s="85"/>
      <c r="CL1538" s="85"/>
      <c r="CM1538" s="85"/>
      <c r="CN1538" s="85"/>
      <c r="CO1538" s="85"/>
      <c r="CP1538" s="85"/>
      <c r="CQ1538" s="85"/>
      <c r="CR1538" s="85"/>
    </row>
    <row r="1539" spans="59:96">
      <c r="BG1539" s="85"/>
      <c r="BH1539" s="85"/>
      <c r="BI1539" s="85"/>
      <c r="BJ1539" s="85"/>
      <c r="BK1539" s="85"/>
      <c r="BL1539" s="85"/>
      <c r="BM1539" s="85"/>
      <c r="BN1539" s="85"/>
      <c r="BO1539" s="85"/>
      <c r="BP1539" s="85"/>
      <c r="BQ1539" s="85"/>
      <c r="BR1539" s="85"/>
      <c r="BS1539" s="85"/>
      <c r="BT1539" s="85"/>
      <c r="BU1539" s="85"/>
      <c r="BV1539" s="85"/>
      <c r="BW1539" s="85"/>
      <c r="BX1539" s="85"/>
      <c r="BY1539" s="85"/>
      <c r="BZ1539" s="85"/>
      <c r="CA1539" s="85"/>
      <c r="CB1539" s="85"/>
      <c r="CC1539" s="85"/>
      <c r="CD1539" s="85"/>
      <c r="CE1539" s="85"/>
      <c r="CF1539" s="85"/>
      <c r="CG1539" s="85"/>
      <c r="CH1539" s="85"/>
      <c r="CI1539" s="85"/>
      <c r="CJ1539" s="85"/>
      <c r="CK1539" s="85"/>
      <c r="CL1539" s="85"/>
      <c r="CM1539" s="85"/>
      <c r="CN1539" s="85"/>
      <c r="CO1539" s="85"/>
      <c r="CP1539" s="85"/>
      <c r="CQ1539" s="85"/>
      <c r="CR1539" s="85"/>
    </row>
    <row r="1540" spans="59:96">
      <c r="BG1540" s="85"/>
      <c r="BH1540" s="85"/>
      <c r="BI1540" s="85"/>
      <c r="BJ1540" s="85"/>
      <c r="BK1540" s="85"/>
      <c r="BL1540" s="85"/>
      <c r="BM1540" s="85"/>
      <c r="BN1540" s="85"/>
      <c r="BO1540" s="85"/>
      <c r="BP1540" s="85"/>
      <c r="BQ1540" s="85"/>
      <c r="BR1540" s="85"/>
      <c r="BS1540" s="85"/>
      <c r="BT1540" s="85"/>
      <c r="BU1540" s="85"/>
      <c r="BV1540" s="85"/>
      <c r="BW1540" s="85"/>
      <c r="BX1540" s="85"/>
      <c r="BY1540" s="85"/>
      <c r="BZ1540" s="85"/>
      <c r="CA1540" s="85"/>
      <c r="CB1540" s="85"/>
      <c r="CC1540" s="85"/>
      <c r="CD1540" s="85"/>
      <c r="CE1540" s="85"/>
      <c r="CF1540" s="85"/>
      <c r="CG1540" s="85"/>
      <c r="CH1540" s="85"/>
      <c r="CI1540" s="85"/>
      <c r="CJ1540" s="85"/>
      <c r="CK1540" s="85"/>
      <c r="CL1540" s="85"/>
      <c r="CM1540" s="85"/>
      <c r="CN1540" s="85"/>
      <c r="CO1540" s="85"/>
      <c r="CP1540" s="85"/>
      <c r="CQ1540" s="85"/>
      <c r="CR1540" s="85"/>
    </row>
    <row r="1541" spans="59:96">
      <c r="BG1541" s="85"/>
      <c r="BH1541" s="85"/>
      <c r="BI1541" s="85"/>
      <c r="BJ1541" s="85"/>
      <c r="BK1541" s="85"/>
      <c r="BL1541" s="85"/>
      <c r="BM1541" s="85"/>
      <c r="BN1541" s="85"/>
      <c r="BO1541" s="85"/>
      <c r="BP1541" s="85"/>
      <c r="BQ1541" s="85"/>
      <c r="BR1541" s="85"/>
      <c r="BS1541" s="85"/>
      <c r="BT1541" s="85"/>
      <c r="BU1541" s="85"/>
      <c r="BV1541" s="85"/>
      <c r="BW1541" s="85"/>
      <c r="BX1541" s="85"/>
      <c r="BY1541" s="85"/>
      <c r="BZ1541" s="85"/>
      <c r="CA1541" s="85"/>
      <c r="CB1541" s="85"/>
      <c r="CC1541" s="85"/>
      <c r="CD1541" s="85"/>
      <c r="CE1541" s="85"/>
      <c r="CF1541" s="85"/>
      <c r="CG1541" s="85"/>
      <c r="CH1541" s="85"/>
      <c r="CI1541" s="85"/>
      <c r="CJ1541" s="85"/>
      <c r="CK1541" s="85"/>
      <c r="CL1541" s="85"/>
      <c r="CM1541" s="85"/>
      <c r="CN1541" s="85"/>
      <c r="CO1541" s="85"/>
      <c r="CP1541" s="85"/>
      <c r="CQ1541" s="85"/>
      <c r="CR1541" s="85"/>
    </row>
    <row r="1542" spans="59:96">
      <c r="BG1542" s="85"/>
      <c r="BH1542" s="85"/>
      <c r="BI1542" s="85"/>
      <c r="BJ1542" s="85"/>
      <c r="BK1542" s="85"/>
      <c r="BL1542" s="85"/>
      <c r="BM1542" s="85"/>
      <c r="BN1542" s="85"/>
      <c r="BO1542" s="85"/>
      <c r="BP1542" s="85"/>
      <c r="BQ1542" s="85"/>
      <c r="BR1542" s="85"/>
      <c r="BS1542" s="85"/>
      <c r="BT1542" s="85"/>
      <c r="BU1542" s="85"/>
      <c r="BV1542" s="85"/>
      <c r="BW1542" s="85"/>
      <c r="BX1542" s="85"/>
      <c r="BY1542" s="85"/>
      <c r="BZ1542" s="85"/>
      <c r="CA1542" s="85"/>
      <c r="CB1542" s="85"/>
      <c r="CC1542" s="85"/>
      <c r="CD1542" s="85"/>
      <c r="CE1542" s="85"/>
      <c r="CF1542" s="85"/>
      <c r="CG1542" s="85"/>
      <c r="CH1542" s="85"/>
      <c r="CI1542" s="85"/>
      <c r="CJ1542" s="85"/>
      <c r="CK1542" s="85"/>
      <c r="CL1542" s="85"/>
      <c r="CM1542" s="85"/>
      <c r="CN1542" s="85"/>
      <c r="CO1542" s="85"/>
      <c r="CP1542" s="85"/>
      <c r="CQ1542" s="85"/>
      <c r="CR1542" s="85"/>
    </row>
    <row r="1543" spans="59:96">
      <c r="BG1543" s="85"/>
      <c r="BH1543" s="85"/>
      <c r="BI1543" s="85"/>
      <c r="BJ1543" s="85"/>
      <c r="BK1543" s="85"/>
      <c r="BL1543" s="85"/>
      <c r="BM1543" s="85"/>
      <c r="BN1543" s="85"/>
      <c r="BO1543" s="85"/>
      <c r="BP1543" s="85"/>
      <c r="BQ1543" s="85"/>
      <c r="BR1543" s="85"/>
      <c r="BS1543" s="85"/>
      <c r="BT1543" s="85"/>
      <c r="BU1543" s="85"/>
      <c r="BV1543" s="85"/>
      <c r="BW1543" s="85"/>
      <c r="BX1543" s="85"/>
      <c r="BY1543" s="85"/>
      <c r="BZ1543" s="85"/>
      <c r="CA1543" s="85"/>
      <c r="CB1543" s="85"/>
      <c r="CC1543" s="85"/>
      <c r="CD1543" s="85"/>
      <c r="CE1543" s="85"/>
      <c r="CF1543" s="85"/>
      <c r="CG1543" s="85"/>
      <c r="CH1543" s="85"/>
      <c r="CI1543" s="85"/>
      <c r="CJ1543" s="85"/>
      <c r="CK1543" s="85"/>
      <c r="CL1543" s="85"/>
      <c r="CM1543" s="85"/>
      <c r="CN1543" s="85"/>
      <c r="CO1543" s="85"/>
      <c r="CP1543" s="85"/>
      <c r="CQ1543" s="85"/>
      <c r="CR1543" s="85"/>
    </row>
    <row r="1544" spans="59:96">
      <c r="BG1544" s="85"/>
      <c r="BH1544" s="85"/>
      <c r="BI1544" s="85"/>
      <c r="BJ1544" s="85"/>
      <c r="BK1544" s="85"/>
      <c r="BL1544" s="85"/>
      <c r="BM1544" s="85"/>
      <c r="BN1544" s="85"/>
      <c r="BO1544" s="85"/>
      <c r="BP1544" s="85"/>
      <c r="BQ1544" s="85"/>
      <c r="BR1544" s="85"/>
      <c r="BS1544" s="85"/>
      <c r="BT1544" s="85"/>
      <c r="BU1544" s="85"/>
      <c r="BV1544" s="85"/>
      <c r="BW1544" s="85"/>
      <c r="BX1544" s="85"/>
      <c r="BY1544" s="85"/>
      <c r="BZ1544" s="85"/>
      <c r="CA1544" s="85"/>
      <c r="CB1544" s="85"/>
      <c r="CC1544" s="85"/>
      <c r="CD1544" s="85"/>
      <c r="CE1544" s="85"/>
      <c r="CF1544" s="85"/>
      <c r="CG1544" s="85"/>
      <c r="CH1544" s="85"/>
      <c r="CI1544" s="85"/>
      <c r="CJ1544" s="85"/>
      <c r="CK1544" s="85"/>
      <c r="CL1544" s="85"/>
      <c r="CM1544" s="85"/>
      <c r="CN1544" s="85"/>
      <c r="CO1544" s="85"/>
      <c r="CP1544" s="85"/>
      <c r="CQ1544" s="85"/>
      <c r="CR1544" s="85"/>
    </row>
    <row r="1545" spans="59:96">
      <c r="BG1545" s="85"/>
      <c r="BH1545" s="85"/>
      <c r="BI1545" s="85"/>
      <c r="BJ1545" s="85"/>
      <c r="BK1545" s="85"/>
      <c r="BL1545" s="85"/>
      <c r="BM1545" s="85"/>
      <c r="BN1545" s="85"/>
      <c r="BO1545" s="85"/>
      <c r="BP1545" s="85"/>
      <c r="BQ1545" s="85"/>
      <c r="BR1545" s="85"/>
      <c r="BS1545" s="85"/>
      <c r="BT1545" s="85"/>
      <c r="BU1545" s="85"/>
      <c r="BV1545" s="85"/>
      <c r="BW1545" s="85"/>
      <c r="BX1545" s="85"/>
      <c r="BY1545" s="85"/>
      <c r="BZ1545" s="85"/>
      <c r="CA1545" s="85"/>
      <c r="CB1545" s="85"/>
      <c r="CC1545" s="85"/>
      <c r="CD1545" s="85"/>
      <c r="CE1545" s="85"/>
      <c r="CF1545" s="85"/>
      <c r="CG1545" s="85"/>
      <c r="CH1545" s="85"/>
      <c r="CI1545" s="85"/>
      <c r="CJ1545" s="85"/>
      <c r="CK1545" s="85"/>
      <c r="CL1545" s="85"/>
      <c r="CM1545" s="85"/>
      <c r="CN1545" s="85"/>
      <c r="CO1545" s="85"/>
      <c r="CP1545" s="85"/>
      <c r="CQ1545" s="85"/>
      <c r="CR1545" s="85"/>
    </row>
    <row r="1546" spans="59:96">
      <c r="BG1546" s="85"/>
      <c r="BH1546" s="85"/>
      <c r="BI1546" s="85"/>
      <c r="BJ1546" s="85"/>
      <c r="BK1546" s="85"/>
      <c r="BL1546" s="85"/>
      <c r="BM1546" s="85"/>
      <c r="BN1546" s="85"/>
      <c r="BO1546" s="85"/>
      <c r="BP1546" s="85"/>
      <c r="BQ1546" s="85"/>
      <c r="BR1546" s="85"/>
      <c r="BS1546" s="85"/>
      <c r="BT1546" s="85"/>
      <c r="BU1546" s="85"/>
      <c r="BV1546" s="85"/>
      <c r="BW1546" s="85"/>
      <c r="BX1546" s="85"/>
      <c r="BY1546" s="85"/>
      <c r="BZ1546" s="85"/>
      <c r="CA1546" s="85"/>
      <c r="CB1546" s="85"/>
      <c r="CC1546" s="85"/>
      <c r="CD1546" s="85"/>
      <c r="CE1546" s="85"/>
      <c r="CF1546" s="85"/>
      <c r="CG1546" s="85"/>
      <c r="CH1546" s="85"/>
      <c r="CI1546" s="85"/>
      <c r="CJ1546" s="85"/>
      <c r="CK1546" s="85"/>
      <c r="CL1546" s="85"/>
      <c r="CM1546" s="85"/>
      <c r="CN1546" s="85"/>
      <c r="CO1546" s="85"/>
      <c r="CP1546" s="85"/>
      <c r="CQ1546" s="85"/>
      <c r="CR1546" s="85"/>
    </row>
    <row r="1547" spans="59:96">
      <c r="BG1547" s="85"/>
      <c r="BH1547" s="85"/>
      <c r="BI1547" s="85"/>
      <c r="BJ1547" s="85"/>
      <c r="BK1547" s="85"/>
      <c r="BL1547" s="85"/>
      <c r="BM1547" s="85"/>
      <c r="BN1547" s="85"/>
      <c r="BO1547" s="85"/>
      <c r="BP1547" s="85"/>
      <c r="BQ1547" s="85"/>
      <c r="BR1547" s="85"/>
      <c r="BS1547" s="85"/>
      <c r="BT1547" s="85"/>
      <c r="BU1547" s="85"/>
      <c r="BV1547" s="85"/>
      <c r="BW1547" s="85"/>
      <c r="BX1547" s="85"/>
      <c r="BY1547" s="85"/>
      <c r="BZ1547" s="85"/>
      <c r="CA1547" s="85"/>
      <c r="CB1547" s="85"/>
      <c r="CC1547" s="85"/>
      <c r="CD1547" s="85"/>
      <c r="CE1547" s="85"/>
      <c r="CF1547" s="85"/>
      <c r="CG1547" s="85"/>
      <c r="CH1547" s="85"/>
      <c r="CI1547" s="85"/>
      <c r="CJ1547" s="85"/>
      <c r="CK1547" s="85"/>
      <c r="CL1547" s="85"/>
      <c r="CM1547" s="85"/>
      <c r="CN1547" s="85"/>
      <c r="CO1547" s="85"/>
      <c r="CP1547" s="85"/>
      <c r="CQ1547" s="85"/>
      <c r="CR1547" s="85"/>
    </row>
    <row r="1548" spans="59:96">
      <c r="BG1548" s="85"/>
      <c r="BH1548" s="85"/>
      <c r="BI1548" s="85"/>
      <c r="BJ1548" s="85"/>
      <c r="BK1548" s="85"/>
      <c r="BL1548" s="85"/>
      <c r="BM1548" s="85"/>
      <c r="BN1548" s="85"/>
      <c r="BO1548" s="85"/>
      <c r="BP1548" s="85"/>
      <c r="BQ1548" s="85"/>
      <c r="BR1548" s="85"/>
      <c r="BS1548" s="85"/>
      <c r="BT1548" s="85"/>
      <c r="BU1548" s="85"/>
      <c r="BV1548" s="85"/>
      <c r="BW1548" s="85"/>
      <c r="BX1548" s="85"/>
      <c r="BY1548" s="85"/>
      <c r="BZ1548" s="85"/>
      <c r="CA1548" s="85"/>
      <c r="CB1548" s="85"/>
      <c r="CC1548" s="85"/>
      <c r="CD1548" s="85"/>
      <c r="CE1548" s="85"/>
      <c r="CF1548" s="85"/>
      <c r="CG1548" s="85"/>
      <c r="CH1548" s="85"/>
      <c r="CI1548" s="85"/>
      <c r="CJ1548" s="85"/>
      <c r="CK1548" s="85"/>
      <c r="CL1548" s="85"/>
      <c r="CM1548" s="85"/>
      <c r="CN1548" s="85"/>
      <c r="CO1548" s="85"/>
      <c r="CP1548" s="85"/>
      <c r="CQ1548" s="85"/>
      <c r="CR1548" s="85"/>
    </row>
    <row r="1549" spans="59:96">
      <c r="BG1549" s="85"/>
      <c r="BH1549" s="85"/>
      <c r="BI1549" s="85"/>
      <c r="BJ1549" s="85"/>
      <c r="BK1549" s="85"/>
      <c r="BL1549" s="85"/>
      <c r="BM1549" s="85"/>
      <c r="BN1549" s="85"/>
      <c r="BO1549" s="85"/>
      <c r="BP1549" s="85"/>
      <c r="BQ1549" s="85"/>
      <c r="BR1549" s="85"/>
      <c r="BS1549" s="85"/>
      <c r="BT1549" s="85"/>
      <c r="BU1549" s="85"/>
      <c r="BV1549" s="85"/>
      <c r="BW1549" s="85"/>
      <c r="BX1549" s="85"/>
      <c r="BY1549" s="85"/>
      <c r="BZ1549" s="85"/>
      <c r="CA1549" s="85"/>
      <c r="CB1549" s="85"/>
      <c r="CC1549" s="85"/>
      <c r="CD1549" s="85"/>
      <c r="CE1549" s="85"/>
      <c r="CF1549" s="85"/>
      <c r="CG1549" s="85"/>
      <c r="CH1549" s="85"/>
      <c r="CI1549" s="85"/>
      <c r="CJ1549" s="85"/>
      <c r="CK1549" s="85"/>
      <c r="CL1549" s="85"/>
      <c r="CM1549" s="85"/>
      <c r="CN1549" s="85"/>
      <c r="CO1549" s="85"/>
      <c r="CP1549" s="85"/>
      <c r="CQ1549" s="85"/>
      <c r="CR1549" s="85"/>
    </row>
    <row r="1550" spans="59:96">
      <c r="BG1550" s="85"/>
      <c r="BH1550" s="85"/>
      <c r="BI1550" s="85"/>
      <c r="BJ1550" s="85"/>
      <c r="BK1550" s="85"/>
      <c r="BL1550" s="85"/>
      <c r="BM1550" s="85"/>
      <c r="BN1550" s="85"/>
      <c r="BO1550" s="85"/>
      <c r="BP1550" s="85"/>
      <c r="BQ1550" s="85"/>
      <c r="BR1550" s="85"/>
      <c r="BS1550" s="85"/>
      <c r="BT1550" s="85"/>
      <c r="BU1550" s="85"/>
      <c r="BV1550" s="85"/>
      <c r="BW1550" s="85"/>
      <c r="BX1550" s="85"/>
      <c r="BY1550" s="85"/>
      <c r="BZ1550" s="85"/>
      <c r="CA1550" s="85"/>
      <c r="CB1550" s="85"/>
      <c r="CC1550" s="85"/>
      <c r="CD1550" s="85"/>
      <c r="CE1550" s="85"/>
      <c r="CF1550" s="85"/>
      <c r="CG1550" s="85"/>
      <c r="CH1550" s="85"/>
      <c r="CI1550" s="85"/>
      <c r="CJ1550" s="85"/>
      <c r="CK1550" s="85"/>
      <c r="CL1550" s="85"/>
      <c r="CM1550" s="85"/>
      <c r="CN1550" s="85"/>
      <c r="CO1550" s="85"/>
      <c r="CP1550" s="85"/>
      <c r="CQ1550" s="85"/>
      <c r="CR1550" s="85"/>
    </row>
    <row r="1551" spans="59:96">
      <c r="BG1551" s="85"/>
      <c r="BH1551" s="85"/>
      <c r="BI1551" s="85"/>
      <c r="BJ1551" s="85"/>
      <c r="BK1551" s="85"/>
      <c r="BL1551" s="85"/>
      <c r="BM1551" s="85"/>
      <c r="BN1551" s="85"/>
      <c r="BO1551" s="85"/>
      <c r="BP1551" s="85"/>
      <c r="BQ1551" s="85"/>
      <c r="BR1551" s="85"/>
      <c r="BS1551" s="85"/>
      <c r="BT1551" s="85"/>
      <c r="BU1551" s="85"/>
      <c r="BV1551" s="85"/>
      <c r="BW1551" s="85"/>
      <c r="BX1551" s="85"/>
      <c r="BY1551" s="85"/>
      <c r="BZ1551" s="85"/>
      <c r="CA1551" s="85"/>
      <c r="CB1551" s="85"/>
      <c r="CC1551" s="85"/>
      <c r="CD1551" s="85"/>
      <c r="CE1551" s="85"/>
      <c r="CF1551" s="85"/>
      <c r="CG1551" s="85"/>
      <c r="CH1551" s="85"/>
      <c r="CI1551" s="85"/>
      <c r="CJ1551" s="85"/>
      <c r="CK1551" s="85"/>
      <c r="CL1551" s="85"/>
      <c r="CM1551" s="85"/>
      <c r="CN1551" s="85"/>
      <c r="CO1551" s="85"/>
      <c r="CP1551" s="85"/>
      <c r="CQ1551" s="85"/>
      <c r="CR1551" s="85"/>
    </row>
    <row r="1552" spans="59:96">
      <c r="BG1552" s="85"/>
      <c r="BH1552" s="85"/>
      <c r="BI1552" s="85"/>
      <c r="BJ1552" s="85"/>
      <c r="BK1552" s="85"/>
      <c r="BL1552" s="85"/>
      <c r="BM1552" s="85"/>
      <c r="BN1552" s="85"/>
      <c r="BO1552" s="85"/>
      <c r="BP1552" s="85"/>
      <c r="BQ1552" s="85"/>
      <c r="BR1552" s="85"/>
      <c r="BS1552" s="85"/>
      <c r="BT1552" s="85"/>
      <c r="BU1552" s="85"/>
      <c r="BV1552" s="85"/>
      <c r="BW1552" s="85"/>
      <c r="BX1552" s="85"/>
      <c r="BY1552" s="85"/>
      <c r="BZ1552" s="85"/>
      <c r="CA1552" s="85"/>
      <c r="CB1552" s="85"/>
      <c r="CC1552" s="85"/>
      <c r="CD1552" s="85"/>
      <c r="CE1552" s="85"/>
      <c r="CF1552" s="85"/>
      <c r="CG1552" s="85"/>
      <c r="CH1552" s="85"/>
      <c r="CI1552" s="85"/>
      <c r="CJ1552" s="85"/>
      <c r="CK1552" s="85"/>
      <c r="CL1552" s="85"/>
      <c r="CM1552" s="85"/>
      <c r="CN1552" s="85"/>
      <c r="CO1552" s="85"/>
      <c r="CP1552" s="85"/>
      <c r="CQ1552" s="85"/>
      <c r="CR1552" s="85"/>
    </row>
    <row r="1553" spans="59:96">
      <c r="BG1553" s="85"/>
      <c r="BH1553" s="85"/>
      <c r="BI1553" s="85"/>
      <c r="BJ1553" s="85"/>
      <c r="BK1553" s="85"/>
      <c r="BL1553" s="85"/>
      <c r="BM1553" s="85"/>
      <c r="BN1553" s="85"/>
      <c r="BO1553" s="85"/>
      <c r="BP1553" s="85"/>
      <c r="BQ1553" s="85"/>
      <c r="BR1553" s="85"/>
      <c r="BS1553" s="85"/>
      <c r="BT1553" s="85"/>
      <c r="BU1553" s="85"/>
      <c r="BV1553" s="85"/>
      <c r="BW1553" s="85"/>
      <c r="BX1553" s="85"/>
      <c r="BY1553" s="85"/>
      <c r="BZ1553" s="85"/>
      <c r="CA1553" s="85"/>
      <c r="CB1553" s="85"/>
      <c r="CC1553" s="85"/>
      <c r="CD1553" s="85"/>
      <c r="CE1553" s="85"/>
      <c r="CF1553" s="85"/>
      <c r="CG1553" s="85"/>
      <c r="CH1553" s="85"/>
      <c r="CI1553" s="85"/>
      <c r="CJ1553" s="85"/>
      <c r="CK1553" s="85"/>
      <c r="CL1553" s="85"/>
      <c r="CM1553" s="85"/>
      <c r="CN1553" s="85"/>
      <c r="CO1553" s="85"/>
      <c r="CP1553" s="85"/>
      <c r="CQ1553" s="85"/>
      <c r="CR1553" s="85"/>
    </row>
    <row r="1554" spans="59:96">
      <c r="BG1554" s="85"/>
      <c r="BH1554" s="85"/>
      <c r="BI1554" s="85"/>
      <c r="BJ1554" s="85"/>
      <c r="BK1554" s="85"/>
      <c r="BL1554" s="85"/>
      <c r="BM1554" s="85"/>
      <c r="BN1554" s="85"/>
      <c r="BO1554" s="85"/>
      <c r="BP1554" s="85"/>
      <c r="BQ1554" s="85"/>
      <c r="BR1554" s="85"/>
      <c r="BS1554" s="85"/>
      <c r="BT1554" s="85"/>
      <c r="BU1554" s="85"/>
      <c r="BV1554" s="85"/>
      <c r="BW1554" s="85"/>
      <c r="BX1554" s="85"/>
      <c r="BY1554" s="85"/>
      <c r="BZ1554" s="85"/>
      <c r="CA1554" s="85"/>
      <c r="CB1554" s="85"/>
      <c r="CC1554" s="85"/>
      <c r="CD1554" s="85"/>
      <c r="CE1554" s="85"/>
      <c r="CF1554" s="85"/>
      <c r="CG1554" s="85"/>
      <c r="CH1554" s="85"/>
      <c r="CI1554" s="85"/>
      <c r="CJ1554" s="85"/>
      <c r="CK1554" s="85"/>
      <c r="CL1554" s="85"/>
      <c r="CM1554" s="85"/>
      <c r="CN1554" s="85"/>
      <c r="CO1554" s="85"/>
      <c r="CP1554" s="85"/>
      <c r="CQ1554" s="85"/>
      <c r="CR1554" s="85"/>
    </row>
    <row r="1555" spans="59:96">
      <c r="BG1555" s="85"/>
      <c r="BH1555" s="85"/>
      <c r="BI1555" s="85"/>
      <c r="BJ1555" s="85"/>
      <c r="BK1555" s="85"/>
      <c r="BL1555" s="85"/>
      <c r="BM1555" s="85"/>
      <c r="BN1555" s="85"/>
      <c r="BO1555" s="85"/>
      <c r="BP1555" s="85"/>
      <c r="BQ1555" s="85"/>
      <c r="BR1555" s="85"/>
      <c r="BS1555" s="85"/>
      <c r="BT1555" s="85"/>
      <c r="BU1555" s="85"/>
      <c r="BV1555" s="85"/>
      <c r="BW1555" s="85"/>
      <c r="BX1555" s="85"/>
      <c r="BY1555" s="85"/>
      <c r="BZ1555" s="85"/>
      <c r="CA1555" s="85"/>
      <c r="CB1555" s="85"/>
      <c r="CC1555" s="85"/>
      <c r="CD1555" s="85"/>
      <c r="CE1555" s="85"/>
      <c r="CF1555" s="85"/>
      <c r="CG1555" s="85"/>
      <c r="CH1555" s="85"/>
      <c r="CI1555" s="85"/>
      <c r="CJ1555" s="85"/>
      <c r="CK1555" s="85"/>
      <c r="CL1555" s="85"/>
      <c r="CM1555" s="85"/>
      <c r="CN1555" s="85"/>
      <c r="CO1555" s="85"/>
      <c r="CP1555" s="85"/>
      <c r="CQ1555" s="85"/>
      <c r="CR1555" s="85"/>
    </row>
    <row r="1556" spans="59:96">
      <c r="BG1556" s="85"/>
      <c r="BH1556" s="85"/>
      <c r="BI1556" s="85"/>
      <c r="BJ1556" s="85"/>
      <c r="BK1556" s="85"/>
      <c r="BL1556" s="85"/>
      <c r="BM1556" s="85"/>
      <c r="BN1556" s="85"/>
      <c r="BO1556" s="85"/>
      <c r="BP1556" s="85"/>
      <c r="BQ1556" s="85"/>
      <c r="BR1556" s="85"/>
      <c r="BS1556" s="85"/>
      <c r="BT1556" s="85"/>
      <c r="BU1556" s="85"/>
      <c r="BV1556" s="85"/>
      <c r="BW1556" s="85"/>
      <c r="BX1556" s="85"/>
      <c r="BY1556" s="85"/>
      <c r="BZ1556" s="85"/>
      <c r="CA1556" s="85"/>
      <c r="CB1556" s="85"/>
      <c r="CC1556" s="85"/>
      <c r="CD1556" s="85"/>
      <c r="CE1556" s="85"/>
      <c r="CF1556" s="85"/>
      <c r="CG1556" s="85"/>
      <c r="CH1556" s="85"/>
      <c r="CI1556" s="85"/>
      <c r="CJ1556" s="85"/>
      <c r="CK1556" s="85"/>
      <c r="CL1556" s="85"/>
      <c r="CM1556" s="85"/>
      <c r="CN1556" s="85"/>
      <c r="CO1556" s="85"/>
      <c r="CP1556" s="85"/>
      <c r="CQ1556" s="85"/>
      <c r="CR1556" s="85"/>
    </row>
    <row r="1557" spans="59:96">
      <c r="BG1557" s="85"/>
      <c r="BH1557" s="85"/>
      <c r="BI1557" s="85"/>
      <c r="BJ1557" s="85"/>
      <c r="BK1557" s="85"/>
      <c r="BL1557" s="85"/>
      <c r="BM1557" s="85"/>
      <c r="BN1557" s="85"/>
      <c r="BO1557" s="85"/>
      <c r="BP1557" s="85"/>
      <c r="BQ1557" s="85"/>
      <c r="BR1557" s="85"/>
      <c r="BS1557" s="85"/>
      <c r="BT1557" s="85"/>
      <c r="BU1557" s="85"/>
      <c r="BV1557" s="85"/>
      <c r="BW1557" s="85"/>
      <c r="BX1557" s="85"/>
      <c r="BY1557" s="85"/>
      <c r="BZ1557" s="85"/>
      <c r="CA1557" s="85"/>
      <c r="CB1557" s="85"/>
      <c r="CC1557" s="85"/>
      <c r="CD1557" s="85"/>
      <c r="CE1557" s="85"/>
      <c r="CF1557" s="85"/>
      <c r="CG1557" s="85"/>
      <c r="CH1557" s="85"/>
      <c r="CI1557" s="85"/>
      <c r="CJ1557" s="85"/>
      <c r="CK1557" s="85"/>
      <c r="CL1557" s="85"/>
      <c r="CM1557" s="85"/>
      <c r="CN1557" s="85"/>
      <c r="CO1557" s="85"/>
      <c r="CP1557" s="85"/>
      <c r="CQ1557" s="85"/>
      <c r="CR1557" s="85"/>
    </row>
    <row r="1558" spans="59:96">
      <c r="BG1558" s="85"/>
      <c r="BH1558" s="85"/>
      <c r="BI1558" s="85"/>
      <c r="BJ1558" s="85"/>
      <c r="BK1558" s="85"/>
      <c r="BL1558" s="85"/>
      <c r="BM1558" s="85"/>
      <c r="BN1558" s="85"/>
      <c r="BO1558" s="85"/>
      <c r="BP1558" s="85"/>
      <c r="BQ1558" s="85"/>
      <c r="BR1558" s="85"/>
      <c r="BS1558" s="85"/>
      <c r="BT1558" s="85"/>
      <c r="BU1558" s="85"/>
      <c r="BV1558" s="85"/>
      <c r="BW1558" s="85"/>
      <c r="BX1558" s="85"/>
      <c r="BY1558" s="85"/>
      <c r="BZ1558" s="85"/>
      <c r="CA1558" s="85"/>
      <c r="CB1558" s="85"/>
      <c r="CC1558" s="85"/>
      <c r="CD1558" s="85"/>
      <c r="CE1558" s="85"/>
      <c r="CF1558" s="85"/>
      <c r="CG1558" s="85"/>
      <c r="CH1558" s="85"/>
      <c r="CI1558" s="85"/>
      <c r="CJ1558" s="85"/>
      <c r="CK1558" s="85"/>
      <c r="CL1558" s="85"/>
      <c r="CM1558" s="85"/>
      <c r="CN1558" s="85"/>
      <c r="CO1558" s="85"/>
      <c r="CP1558" s="85"/>
      <c r="CQ1558" s="85"/>
      <c r="CR1558" s="85"/>
    </row>
    <row r="1559" spans="59:96">
      <c r="BG1559" s="85"/>
      <c r="BH1559" s="85"/>
      <c r="BI1559" s="85"/>
      <c r="BJ1559" s="85"/>
      <c r="BK1559" s="85"/>
      <c r="BL1559" s="85"/>
      <c r="BM1559" s="85"/>
      <c r="BN1559" s="85"/>
      <c r="BO1559" s="85"/>
      <c r="BP1559" s="85"/>
      <c r="BQ1559" s="85"/>
      <c r="BR1559" s="85"/>
      <c r="BS1559" s="85"/>
      <c r="BT1559" s="85"/>
      <c r="BU1559" s="85"/>
      <c r="BV1559" s="85"/>
      <c r="BW1559" s="85"/>
      <c r="BX1559" s="85"/>
      <c r="BY1559" s="85"/>
      <c r="BZ1559" s="85"/>
      <c r="CA1559" s="85"/>
      <c r="CB1559" s="85"/>
      <c r="CC1559" s="85"/>
      <c r="CD1559" s="85"/>
      <c r="CE1559" s="85"/>
      <c r="CF1559" s="85"/>
      <c r="CG1559" s="85"/>
      <c r="CH1559" s="85"/>
      <c r="CI1559" s="85"/>
      <c r="CJ1559" s="85"/>
      <c r="CK1559" s="85"/>
      <c r="CL1559" s="85"/>
      <c r="CM1559" s="85"/>
      <c r="CN1559" s="85"/>
      <c r="CO1559" s="85"/>
      <c r="CP1559" s="85"/>
      <c r="CQ1559" s="85"/>
      <c r="CR1559" s="85"/>
    </row>
    <row r="1560" spans="59:96">
      <c r="BG1560" s="85"/>
      <c r="BH1560" s="85"/>
      <c r="BI1560" s="85"/>
      <c r="BJ1560" s="85"/>
      <c r="BK1560" s="85"/>
      <c r="BL1560" s="85"/>
      <c r="BM1560" s="85"/>
      <c r="BN1560" s="85"/>
      <c r="BO1560" s="85"/>
      <c r="BP1560" s="85"/>
      <c r="BQ1560" s="85"/>
      <c r="BR1560" s="85"/>
      <c r="BS1560" s="85"/>
      <c r="BT1560" s="85"/>
      <c r="BU1560" s="85"/>
      <c r="BV1560" s="85"/>
      <c r="BW1560" s="85"/>
      <c r="BX1560" s="85"/>
      <c r="BY1560" s="85"/>
      <c r="BZ1560" s="85"/>
      <c r="CA1560" s="85"/>
      <c r="CB1560" s="85"/>
      <c r="CC1560" s="85"/>
      <c r="CD1560" s="85"/>
      <c r="CE1560" s="85"/>
      <c r="CF1560" s="85"/>
      <c r="CG1560" s="85"/>
      <c r="CH1560" s="85"/>
      <c r="CI1560" s="85"/>
      <c r="CJ1560" s="85"/>
      <c r="CK1560" s="85"/>
      <c r="CL1560" s="85"/>
      <c r="CM1560" s="85"/>
      <c r="CN1560" s="85"/>
      <c r="CO1560" s="85"/>
      <c r="CP1560" s="85"/>
      <c r="CQ1560" s="85"/>
      <c r="CR1560" s="85"/>
    </row>
    <row r="1561" spans="59:96">
      <c r="BG1561" s="85"/>
      <c r="BH1561" s="85"/>
      <c r="BI1561" s="85"/>
      <c r="BJ1561" s="85"/>
      <c r="BK1561" s="85"/>
      <c r="BL1561" s="85"/>
      <c r="BM1561" s="85"/>
      <c r="BN1561" s="85"/>
      <c r="BO1561" s="85"/>
      <c r="BP1561" s="85"/>
      <c r="BQ1561" s="85"/>
      <c r="BR1561" s="85"/>
      <c r="BS1561" s="85"/>
      <c r="BT1561" s="85"/>
      <c r="BU1561" s="85"/>
      <c r="BV1561" s="85"/>
      <c r="BW1561" s="85"/>
      <c r="BX1561" s="85"/>
      <c r="BY1561" s="85"/>
      <c r="BZ1561" s="85"/>
      <c r="CA1561" s="85"/>
      <c r="CB1561" s="85"/>
      <c r="CC1561" s="85"/>
      <c r="CD1561" s="85"/>
      <c r="CE1561" s="85"/>
      <c r="CF1561" s="85"/>
      <c r="CG1561" s="85"/>
      <c r="CH1561" s="85"/>
      <c r="CI1561" s="85"/>
      <c r="CJ1561" s="85"/>
      <c r="CK1561" s="85"/>
      <c r="CL1561" s="85"/>
      <c r="CM1561" s="85"/>
      <c r="CN1561" s="85"/>
      <c r="CO1561" s="85"/>
      <c r="CP1561" s="85"/>
      <c r="CQ1561" s="85"/>
      <c r="CR1561" s="85"/>
    </row>
    <row r="1562" spans="59:96">
      <c r="BG1562" s="85"/>
      <c r="BH1562" s="85"/>
      <c r="BI1562" s="85"/>
      <c r="BJ1562" s="85"/>
      <c r="BK1562" s="85"/>
      <c r="BL1562" s="85"/>
      <c r="BM1562" s="85"/>
      <c r="BN1562" s="85"/>
      <c r="BO1562" s="85"/>
      <c r="BP1562" s="85"/>
      <c r="BQ1562" s="85"/>
      <c r="BR1562" s="85"/>
      <c r="BS1562" s="85"/>
      <c r="BT1562" s="85"/>
      <c r="BU1562" s="85"/>
      <c r="BV1562" s="85"/>
      <c r="BW1562" s="85"/>
      <c r="BX1562" s="85"/>
      <c r="BY1562" s="85"/>
      <c r="BZ1562" s="85"/>
      <c r="CA1562" s="85"/>
      <c r="CB1562" s="85"/>
      <c r="CC1562" s="85"/>
      <c r="CD1562" s="85"/>
      <c r="CE1562" s="85"/>
      <c r="CF1562" s="85"/>
      <c r="CG1562" s="85"/>
      <c r="CH1562" s="85"/>
      <c r="CI1562" s="85"/>
      <c r="CJ1562" s="85"/>
      <c r="CK1562" s="85"/>
      <c r="CL1562" s="85"/>
      <c r="CM1562" s="85"/>
      <c r="CN1562" s="85"/>
      <c r="CO1562" s="85"/>
      <c r="CP1562" s="85"/>
      <c r="CQ1562" s="85"/>
      <c r="CR1562" s="85"/>
    </row>
    <row r="1563" spans="59:96">
      <c r="BG1563" s="85"/>
      <c r="BH1563" s="85"/>
      <c r="BI1563" s="85"/>
      <c r="BJ1563" s="85"/>
      <c r="BK1563" s="85"/>
      <c r="BL1563" s="85"/>
      <c r="BM1563" s="85"/>
      <c r="BN1563" s="85"/>
      <c r="BO1563" s="85"/>
      <c r="BP1563" s="85"/>
      <c r="BQ1563" s="85"/>
      <c r="BR1563" s="85"/>
      <c r="BS1563" s="85"/>
      <c r="BT1563" s="85"/>
      <c r="BU1563" s="85"/>
      <c r="BV1563" s="85"/>
      <c r="BW1563" s="85"/>
      <c r="BX1563" s="85"/>
      <c r="BY1563" s="85"/>
      <c r="BZ1563" s="85"/>
      <c r="CA1563" s="85"/>
      <c r="CB1563" s="85"/>
      <c r="CC1563" s="85"/>
      <c r="CD1563" s="85"/>
      <c r="CE1563" s="85"/>
      <c r="CF1563" s="85"/>
      <c r="CG1563" s="85"/>
      <c r="CH1563" s="85"/>
      <c r="CI1563" s="85"/>
      <c r="CJ1563" s="85"/>
      <c r="CK1563" s="85"/>
      <c r="CL1563" s="85"/>
      <c r="CM1563" s="85"/>
      <c r="CN1563" s="85"/>
      <c r="CO1563" s="85"/>
      <c r="CP1563" s="85"/>
      <c r="CQ1563" s="85"/>
      <c r="CR1563" s="85"/>
    </row>
    <row r="1564" spans="59:96">
      <c r="BG1564" s="85"/>
      <c r="BH1564" s="85"/>
      <c r="BI1564" s="85"/>
      <c r="BJ1564" s="85"/>
      <c r="BK1564" s="85"/>
      <c r="BL1564" s="85"/>
      <c r="BM1564" s="85"/>
      <c r="BN1564" s="85"/>
      <c r="BO1564" s="85"/>
      <c r="BP1564" s="85"/>
      <c r="BQ1564" s="85"/>
      <c r="BR1564" s="85"/>
      <c r="BS1564" s="85"/>
      <c r="BT1564" s="85"/>
      <c r="BU1564" s="85"/>
      <c r="BV1564" s="85"/>
      <c r="BW1564" s="85"/>
      <c r="BX1564" s="85"/>
      <c r="BY1564" s="85"/>
      <c r="BZ1564" s="85"/>
      <c r="CA1564" s="85"/>
      <c r="CB1564" s="85"/>
      <c r="CC1564" s="85"/>
      <c r="CD1564" s="85"/>
      <c r="CE1564" s="85"/>
      <c r="CF1564" s="85"/>
      <c r="CG1564" s="85"/>
      <c r="CH1564" s="85"/>
      <c r="CI1564" s="85"/>
      <c r="CJ1564" s="85"/>
      <c r="CK1564" s="85"/>
      <c r="CL1564" s="85"/>
      <c r="CM1564" s="85"/>
      <c r="CN1564" s="85"/>
      <c r="CO1564" s="85"/>
      <c r="CP1564" s="85"/>
      <c r="CQ1564" s="85"/>
      <c r="CR1564" s="85"/>
    </row>
    <row r="1565" spans="59:96">
      <c r="BG1565" s="85"/>
      <c r="BH1565" s="85"/>
      <c r="BI1565" s="85"/>
      <c r="BJ1565" s="85"/>
      <c r="BK1565" s="85"/>
      <c r="BL1565" s="85"/>
      <c r="BM1565" s="85"/>
      <c r="BN1565" s="85"/>
      <c r="BO1565" s="85"/>
      <c r="BP1565" s="85"/>
      <c r="BQ1565" s="85"/>
      <c r="BR1565" s="85"/>
      <c r="BS1565" s="85"/>
      <c r="BT1565" s="85"/>
      <c r="BU1565" s="85"/>
      <c r="BV1565" s="85"/>
      <c r="BW1565" s="85"/>
      <c r="BX1565" s="85"/>
      <c r="BY1565" s="85"/>
      <c r="BZ1565" s="85"/>
      <c r="CA1565" s="85"/>
      <c r="CB1565" s="85"/>
      <c r="CC1565" s="85"/>
      <c r="CD1565" s="85"/>
      <c r="CE1565" s="85"/>
      <c r="CF1565" s="85"/>
      <c r="CG1565" s="85"/>
      <c r="CH1565" s="85"/>
      <c r="CI1565" s="85"/>
      <c r="CJ1565" s="85"/>
      <c r="CK1565" s="85"/>
      <c r="CL1565" s="85"/>
      <c r="CM1565" s="85"/>
      <c r="CN1565" s="85"/>
      <c r="CO1565" s="85"/>
      <c r="CP1565" s="85"/>
      <c r="CQ1565" s="85"/>
      <c r="CR1565" s="85"/>
    </row>
    <row r="1566" spans="59:96">
      <c r="BG1566" s="85"/>
      <c r="BH1566" s="85"/>
      <c r="BI1566" s="85"/>
      <c r="BJ1566" s="85"/>
      <c r="BK1566" s="85"/>
      <c r="BL1566" s="85"/>
      <c r="BM1566" s="85"/>
      <c r="BN1566" s="85"/>
      <c r="BO1566" s="85"/>
      <c r="BP1566" s="85"/>
      <c r="BQ1566" s="85"/>
      <c r="BR1566" s="85"/>
      <c r="BS1566" s="85"/>
      <c r="BT1566" s="85"/>
      <c r="BU1566" s="85"/>
      <c r="BV1566" s="85"/>
      <c r="BW1566" s="85"/>
      <c r="BX1566" s="85"/>
      <c r="BY1566" s="85"/>
      <c r="BZ1566" s="85"/>
      <c r="CA1566" s="85"/>
      <c r="CB1566" s="85"/>
      <c r="CC1566" s="85"/>
      <c r="CD1566" s="85"/>
      <c r="CE1566" s="85"/>
      <c r="CF1566" s="85"/>
      <c r="CG1566" s="85"/>
      <c r="CH1566" s="85"/>
      <c r="CI1566" s="85"/>
      <c r="CJ1566" s="85"/>
      <c r="CK1566" s="85"/>
      <c r="CL1566" s="85"/>
      <c r="CM1566" s="85"/>
      <c r="CN1566" s="85"/>
      <c r="CO1566" s="85"/>
      <c r="CP1566" s="85"/>
      <c r="CQ1566" s="85"/>
      <c r="CR1566" s="85"/>
    </row>
    <row r="1567" spans="59:96">
      <c r="BG1567" s="85"/>
      <c r="BH1567" s="85"/>
      <c r="BI1567" s="85"/>
      <c r="BJ1567" s="85"/>
      <c r="BK1567" s="85"/>
      <c r="BL1567" s="85"/>
      <c r="BM1567" s="85"/>
      <c r="BN1567" s="85"/>
      <c r="BO1567" s="85"/>
      <c r="BP1567" s="85"/>
      <c r="BQ1567" s="85"/>
      <c r="BR1567" s="85"/>
      <c r="BS1567" s="85"/>
      <c r="BT1567" s="85"/>
      <c r="BU1567" s="85"/>
      <c r="BV1567" s="85"/>
      <c r="BW1567" s="85"/>
      <c r="BX1567" s="85"/>
      <c r="BY1567" s="85"/>
      <c r="BZ1567" s="85"/>
      <c r="CA1567" s="85"/>
      <c r="CB1567" s="85"/>
      <c r="CC1567" s="85"/>
      <c r="CD1567" s="85"/>
      <c r="CE1567" s="85"/>
      <c r="CF1567" s="85"/>
      <c r="CG1567" s="85"/>
      <c r="CH1567" s="85"/>
      <c r="CI1567" s="85"/>
      <c r="CJ1567" s="85"/>
      <c r="CK1567" s="85"/>
      <c r="CL1567" s="85"/>
      <c r="CM1567" s="85"/>
      <c r="CN1567" s="85"/>
      <c r="CO1567" s="85"/>
      <c r="CP1567" s="85"/>
      <c r="CQ1567" s="85"/>
      <c r="CR1567" s="85"/>
    </row>
    <row r="1568" spans="59:96">
      <c r="BG1568" s="85"/>
      <c r="BH1568" s="85"/>
      <c r="BI1568" s="85"/>
      <c r="BJ1568" s="85"/>
      <c r="BK1568" s="85"/>
      <c r="BL1568" s="85"/>
      <c r="BM1568" s="85"/>
      <c r="BN1568" s="85"/>
      <c r="BO1568" s="85"/>
      <c r="BP1568" s="85"/>
      <c r="BQ1568" s="85"/>
      <c r="BR1568" s="85"/>
      <c r="BS1568" s="85"/>
      <c r="BT1568" s="85"/>
      <c r="BU1568" s="85"/>
      <c r="BV1568" s="85"/>
      <c r="BW1568" s="85"/>
      <c r="BX1568" s="85"/>
      <c r="BY1568" s="85"/>
      <c r="BZ1568" s="85"/>
      <c r="CA1568" s="85"/>
      <c r="CB1568" s="85"/>
      <c r="CC1568" s="85"/>
      <c r="CD1568" s="85"/>
      <c r="CE1568" s="85"/>
      <c r="CF1568" s="85"/>
      <c r="CG1568" s="85"/>
      <c r="CH1568" s="85"/>
      <c r="CI1568" s="85"/>
      <c r="CJ1568" s="85"/>
      <c r="CK1568" s="85"/>
      <c r="CL1568" s="85"/>
      <c r="CM1568" s="85"/>
      <c r="CN1568" s="85"/>
      <c r="CO1568" s="85"/>
      <c r="CP1568" s="85"/>
      <c r="CQ1568" s="85"/>
      <c r="CR1568" s="85"/>
    </row>
    <row r="1569" spans="59:96">
      <c r="BG1569" s="85"/>
      <c r="BH1569" s="85"/>
      <c r="BI1569" s="85"/>
      <c r="BJ1569" s="85"/>
      <c r="BK1569" s="85"/>
      <c r="BL1569" s="85"/>
      <c r="BM1569" s="85"/>
      <c r="BN1569" s="85"/>
      <c r="BO1569" s="85"/>
      <c r="BP1569" s="85"/>
      <c r="BQ1569" s="85"/>
      <c r="BR1569" s="85"/>
      <c r="BS1569" s="85"/>
      <c r="BT1569" s="85"/>
      <c r="BU1569" s="85"/>
      <c r="BV1569" s="85"/>
      <c r="BW1569" s="85"/>
      <c r="BX1569" s="85"/>
      <c r="BY1569" s="85"/>
      <c r="BZ1569" s="85"/>
      <c r="CA1569" s="85"/>
      <c r="CB1569" s="85"/>
      <c r="CC1569" s="85"/>
      <c r="CD1569" s="85"/>
      <c r="CE1569" s="85"/>
      <c r="CF1569" s="85"/>
      <c r="CG1569" s="85"/>
      <c r="CH1569" s="85"/>
      <c r="CI1569" s="85"/>
      <c r="CJ1569" s="85"/>
      <c r="CK1569" s="85"/>
      <c r="CL1569" s="85"/>
      <c r="CM1569" s="85"/>
      <c r="CN1569" s="85"/>
      <c r="CO1569" s="85"/>
      <c r="CP1569" s="85"/>
      <c r="CQ1569" s="85"/>
      <c r="CR1569" s="85"/>
    </row>
    <row r="1570" spans="59:96">
      <c r="BG1570" s="85"/>
      <c r="BH1570" s="85"/>
      <c r="BI1570" s="85"/>
      <c r="BJ1570" s="85"/>
      <c r="BK1570" s="85"/>
      <c r="BL1570" s="85"/>
      <c r="BM1570" s="85"/>
      <c r="BN1570" s="85"/>
      <c r="BO1570" s="85"/>
      <c r="BP1570" s="85"/>
      <c r="BQ1570" s="85"/>
      <c r="BR1570" s="85"/>
      <c r="BS1570" s="85"/>
      <c r="BT1570" s="85"/>
      <c r="BU1570" s="85"/>
      <c r="BV1570" s="85"/>
      <c r="BW1570" s="85"/>
      <c r="BX1570" s="85"/>
      <c r="BY1570" s="85"/>
      <c r="BZ1570" s="85"/>
      <c r="CA1570" s="85"/>
      <c r="CB1570" s="85"/>
      <c r="CC1570" s="85"/>
      <c r="CD1570" s="85"/>
      <c r="CE1570" s="85"/>
      <c r="CF1570" s="85"/>
      <c r="CG1570" s="85"/>
      <c r="CH1570" s="85"/>
      <c r="CI1570" s="85"/>
      <c r="CJ1570" s="85"/>
      <c r="CK1570" s="85"/>
      <c r="CL1570" s="85"/>
      <c r="CM1570" s="85"/>
      <c r="CN1570" s="85"/>
      <c r="CO1570" s="85"/>
      <c r="CP1570" s="85"/>
      <c r="CQ1570" s="85"/>
      <c r="CR1570" s="85"/>
    </row>
    <row r="1571" spans="59:96">
      <c r="BG1571" s="85"/>
      <c r="BH1571" s="85"/>
      <c r="BI1571" s="85"/>
      <c r="BJ1571" s="85"/>
      <c r="BK1571" s="85"/>
      <c r="BL1571" s="85"/>
      <c r="BM1571" s="85"/>
      <c r="BN1571" s="85"/>
      <c r="BO1571" s="85"/>
      <c r="BP1571" s="85"/>
      <c r="BQ1571" s="85"/>
      <c r="BR1571" s="85"/>
      <c r="BS1571" s="85"/>
      <c r="BT1571" s="85"/>
      <c r="BU1571" s="85"/>
      <c r="BV1571" s="85"/>
      <c r="BW1571" s="85"/>
      <c r="BX1571" s="85"/>
      <c r="BY1571" s="85"/>
      <c r="BZ1571" s="85"/>
      <c r="CA1571" s="85"/>
      <c r="CB1571" s="85"/>
      <c r="CC1571" s="85"/>
      <c r="CD1571" s="85"/>
      <c r="CE1571" s="85"/>
      <c r="CF1571" s="85"/>
      <c r="CG1571" s="85"/>
      <c r="CH1571" s="85"/>
      <c r="CI1571" s="85"/>
      <c r="CJ1571" s="85"/>
      <c r="CK1571" s="85"/>
      <c r="CL1571" s="85"/>
      <c r="CM1571" s="85"/>
      <c r="CN1571" s="85"/>
      <c r="CO1571" s="85"/>
      <c r="CP1571" s="85"/>
      <c r="CQ1571" s="85"/>
      <c r="CR1571" s="85"/>
    </row>
    <row r="1572" spans="59:96">
      <c r="BG1572" s="85"/>
      <c r="BH1572" s="85"/>
      <c r="BI1572" s="85"/>
      <c r="BJ1572" s="85"/>
      <c r="BK1572" s="85"/>
      <c r="BL1572" s="85"/>
      <c r="BM1572" s="85"/>
      <c r="BN1572" s="85"/>
      <c r="BO1572" s="85"/>
      <c r="BP1572" s="85"/>
      <c r="BQ1572" s="85"/>
      <c r="BR1572" s="85"/>
      <c r="BS1572" s="85"/>
      <c r="BT1572" s="85"/>
      <c r="BU1572" s="85"/>
      <c r="BV1572" s="85"/>
      <c r="BW1572" s="85"/>
      <c r="BX1572" s="85"/>
      <c r="BY1572" s="85"/>
      <c r="BZ1572" s="85"/>
      <c r="CA1572" s="85"/>
      <c r="CB1572" s="85"/>
      <c r="CC1572" s="85"/>
      <c r="CD1572" s="85"/>
      <c r="CE1572" s="85"/>
      <c r="CF1572" s="85"/>
      <c r="CG1572" s="85"/>
      <c r="CH1572" s="85"/>
      <c r="CI1572" s="85"/>
      <c r="CJ1572" s="85"/>
      <c r="CK1572" s="85"/>
      <c r="CL1572" s="85"/>
      <c r="CM1572" s="85"/>
      <c r="CN1572" s="85"/>
      <c r="CO1572" s="85"/>
      <c r="CP1572" s="85"/>
      <c r="CQ1572" s="85"/>
      <c r="CR1572" s="85"/>
    </row>
    <row r="1573" spans="59:96">
      <c r="BG1573" s="85"/>
      <c r="BH1573" s="85"/>
      <c r="BI1573" s="85"/>
      <c r="BJ1573" s="85"/>
      <c r="BK1573" s="85"/>
      <c r="BL1573" s="85"/>
      <c r="BM1573" s="85"/>
      <c r="BN1573" s="85"/>
      <c r="BO1573" s="85"/>
      <c r="BP1573" s="85"/>
      <c r="BQ1573" s="85"/>
      <c r="BR1573" s="85"/>
      <c r="BS1573" s="85"/>
      <c r="BT1573" s="85"/>
      <c r="BU1573" s="85"/>
      <c r="BV1573" s="85"/>
      <c r="BW1573" s="85"/>
      <c r="BX1573" s="85"/>
      <c r="BY1573" s="85"/>
      <c r="BZ1573" s="85"/>
      <c r="CA1573" s="85"/>
      <c r="CB1573" s="85"/>
      <c r="CC1573" s="85"/>
      <c r="CD1573" s="85"/>
      <c r="CE1573" s="85"/>
      <c r="CF1573" s="85"/>
      <c r="CG1573" s="85"/>
      <c r="CH1573" s="85"/>
      <c r="CI1573" s="85"/>
      <c r="CJ1573" s="85"/>
      <c r="CK1573" s="85"/>
      <c r="CL1573" s="85"/>
      <c r="CM1573" s="85"/>
      <c r="CN1573" s="85"/>
      <c r="CO1573" s="85"/>
      <c r="CP1573" s="85"/>
      <c r="CQ1573" s="85"/>
      <c r="CR1573" s="85"/>
    </row>
    <row r="1574" spans="59:96">
      <c r="BG1574" s="85"/>
      <c r="BH1574" s="85"/>
      <c r="BI1574" s="85"/>
      <c r="BJ1574" s="85"/>
      <c r="BK1574" s="85"/>
      <c r="BL1574" s="85"/>
      <c r="BM1574" s="85"/>
      <c r="BN1574" s="85"/>
      <c r="BO1574" s="85"/>
      <c r="BP1574" s="85"/>
      <c r="BQ1574" s="85"/>
      <c r="BR1574" s="85"/>
      <c r="BS1574" s="85"/>
      <c r="BT1574" s="85"/>
      <c r="BU1574" s="85"/>
      <c r="BV1574" s="85"/>
      <c r="BW1574" s="85"/>
      <c r="BX1574" s="85"/>
      <c r="BY1574" s="85"/>
      <c r="BZ1574" s="85"/>
      <c r="CA1574" s="85"/>
      <c r="CB1574" s="85"/>
      <c r="CC1574" s="85"/>
      <c r="CD1574" s="85"/>
      <c r="CE1574" s="85"/>
      <c r="CF1574" s="85"/>
      <c r="CG1574" s="85"/>
      <c r="CH1574" s="85"/>
      <c r="CI1574" s="85"/>
      <c r="CJ1574" s="85"/>
      <c r="CK1574" s="85"/>
      <c r="CL1574" s="85"/>
      <c r="CM1574" s="85"/>
      <c r="CN1574" s="85"/>
      <c r="CO1574" s="85"/>
      <c r="CP1574" s="85"/>
      <c r="CQ1574" s="85"/>
      <c r="CR1574" s="85"/>
    </row>
    <row r="1575" spans="59:96">
      <c r="BG1575" s="85"/>
      <c r="BH1575" s="85"/>
      <c r="BI1575" s="85"/>
      <c r="BJ1575" s="85"/>
      <c r="BK1575" s="85"/>
      <c r="BL1575" s="85"/>
      <c r="BM1575" s="85"/>
      <c r="BN1575" s="85"/>
      <c r="BO1575" s="85"/>
      <c r="BP1575" s="85"/>
      <c r="BQ1575" s="85"/>
      <c r="BR1575" s="85"/>
      <c r="BS1575" s="85"/>
      <c r="BT1575" s="85"/>
      <c r="BU1575" s="85"/>
      <c r="BV1575" s="85"/>
      <c r="BW1575" s="85"/>
      <c r="BX1575" s="85"/>
      <c r="BY1575" s="85"/>
      <c r="BZ1575" s="85"/>
      <c r="CA1575" s="85"/>
      <c r="CB1575" s="85"/>
      <c r="CC1575" s="85"/>
      <c r="CD1575" s="85"/>
      <c r="CE1575" s="85"/>
      <c r="CF1575" s="85"/>
      <c r="CG1575" s="85"/>
      <c r="CH1575" s="85"/>
      <c r="CI1575" s="85"/>
      <c r="CJ1575" s="85"/>
      <c r="CK1575" s="85"/>
      <c r="CL1575" s="85"/>
      <c r="CM1575" s="85"/>
      <c r="CN1575" s="85"/>
      <c r="CO1575" s="85"/>
      <c r="CP1575" s="85"/>
      <c r="CQ1575" s="85"/>
      <c r="CR1575" s="85"/>
    </row>
    <row r="1576" spans="59:96">
      <c r="BG1576" s="85"/>
      <c r="BH1576" s="85"/>
      <c r="BI1576" s="85"/>
      <c r="BJ1576" s="85"/>
      <c r="BK1576" s="85"/>
      <c r="BL1576" s="85"/>
      <c r="BM1576" s="85"/>
      <c r="BN1576" s="85"/>
      <c r="BO1576" s="85"/>
      <c r="BP1576" s="85"/>
      <c r="BQ1576" s="85"/>
      <c r="BR1576" s="85"/>
      <c r="BS1576" s="85"/>
      <c r="BT1576" s="85"/>
      <c r="BU1576" s="85"/>
      <c r="BV1576" s="85"/>
      <c r="BW1576" s="85"/>
      <c r="BX1576" s="85"/>
      <c r="BY1576" s="85"/>
      <c r="BZ1576" s="85"/>
      <c r="CA1576" s="85"/>
      <c r="CB1576" s="85"/>
      <c r="CC1576" s="85"/>
      <c r="CD1576" s="85"/>
      <c r="CE1576" s="85"/>
      <c r="CF1576" s="85"/>
      <c r="CG1576" s="85"/>
      <c r="CH1576" s="85"/>
      <c r="CI1576" s="85"/>
      <c r="CJ1576" s="85"/>
      <c r="CK1576" s="85"/>
      <c r="CL1576" s="85"/>
      <c r="CM1576" s="85"/>
      <c r="CN1576" s="85"/>
      <c r="CO1576" s="85"/>
      <c r="CP1576" s="85"/>
      <c r="CQ1576" s="85"/>
      <c r="CR1576" s="85"/>
    </row>
    <row r="1577" spans="59:96">
      <c r="BG1577" s="85"/>
      <c r="BH1577" s="85"/>
      <c r="BI1577" s="85"/>
      <c r="BJ1577" s="85"/>
      <c r="BK1577" s="85"/>
      <c r="BL1577" s="85"/>
      <c r="BM1577" s="85"/>
      <c r="BN1577" s="85"/>
      <c r="BO1577" s="85"/>
      <c r="BP1577" s="85"/>
      <c r="BQ1577" s="85"/>
      <c r="BR1577" s="85"/>
      <c r="BS1577" s="85"/>
      <c r="BT1577" s="85"/>
      <c r="BU1577" s="85"/>
      <c r="BV1577" s="85"/>
      <c r="BW1577" s="85"/>
      <c r="BX1577" s="85"/>
      <c r="BY1577" s="85"/>
      <c r="BZ1577" s="85"/>
      <c r="CA1577" s="85"/>
      <c r="CB1577" s="85"/>
      <c r="CC1577" s="85"/>
      <c r="CD1577" s="85"/>
      <c r="CE1577" s="85"/>
      <c r="CF1577" s="85"/>
      <c r="CG1577" s="85"/>
      <c r="CH1577" s="85"/>
      <c r="CI1577" s="85"/>
      <c r="CJ1577" s="85"/>
      <c r="CK1577" s="85"/>
      <c r="CL1577" s="85"/>
      <c r="CM1577" s="85"/>
      <c r="CN1577" s="85"/>
      <c r="CO1577" s="85"/>
      <c r="CP1577" s="85"/>
      <c r="CQ1577" s="85"/>
      <c r="CR1577" s="85"/>
    </row>
    <row r="1578" spans="59:96">
      <c r="BG1578" s="85"/>
      <c r="BH1578" s="85"/>
      <c r="BI1578" s="85"/>
      <c r="BJ1578" s="85"/>
      <c r="BK1578" s="85"/>
      <c r="BL1578" s="85"/>
      <c r="BM1578" s="85"/>
      <c r="BN1578" s="85"/>
      <c r="BO1578" s="85"/>
      <c r="BP1578" s="85"/>
      <c r="BQ1578" s="85"/>
      <c r="BR1578" s="85"/>
      <c r="BS1578" s="85"/>
      <c r="BT1578" s="85"/>
      <c r="BU1578" s="85"/>
      <c r="BV1578" s="85"/>
      <c r="BW1578" s="85"/>
      <c r="BX1578" s="85"/>
      <c r="BY1578" s="85"/>
      <c r="BZ1578" s="85"/>
      <c r="CA1578" s="85"/>
      <c r="CB1578" s="85"/>
      <c r="CC1578" s="85"/>
      <c r="CD1578" s="85"/>
      <c r="CE1578" s="85"/>
      <c r="CF1578" s="85"/>
      <c r="CG1578" s="85"/>
      <c r="CH1578" s="85"/>
      <c r="CI1578" s="85"/>
      <c r="CJ1578" s="85"/>
      <c r="CK1578" s="85"/>
      <c r="CL1578" s="85"/>
      <c r="CM1578" s="85"/>
      <c r="CN1578" s="85"/>
      <c r="CO1578" s="85"/>
      <c r="CP1578" s="85"/>
      <c r="CQ1578" s="85"/>
      <c r="CR1578" s="85"/>
    </row>
    <row r="1579" spans="59:96">
      <c r="BG1579" s="85"/>
      <c r="BH1579" s="85"/>
      <c r="BI1579" s="85"/>
      <c r="BJ1579" s="85"/>
      <c r="BK1579" s="85"/>
      <c r="BL1579" s="85"/>
      <c r="BM1579" s="85"/>
      <c r="BN1579" s="85"/>
      <c r="BO1579" s="85"/>
      <c r="BP1579" s="85"/>
      <c r="BQ1579" s="85"/>
      <c r="BR1579" s="85"/>
      <c r="BS1579" s="85"/>
      <c r="BT1579" s="85"/>
      <c r="BU1579" s="85"/>
      <c r="BV1579" s="85"/>
      <c r="BW1579" s="85"/>
      <c r="BX1579" s="85"/>
      <c r="BY1579" s="85"/>
      <c r="BZ1579" s="85"/>
      <c r="CA1579" s="85"/>
      <c r="CB1579" s="85"/>
      <c r="CC1579" s="85"/>
      <c r="CD1579" s="85"/>
      <c r="CE1579" s="85"/>
      <c r="CF1579" s="85"/>
      <c r="CG1579" s="85"/>
      <c r="CH1579" s="85"/>
      <c r="CI1579" s="85"/>
      <c r="CJ1579" s="85"/>
      <c r="CK1579" s="85"/>
      <c r="CL1579" s="85"/>
      <c r="CM1579" s="85"/>
      <c r="CN1579" s="85"/>
      <c r="CO1579" s="85"/>
      <c r="CP1579" s="85"/>
      <c r="CQ1579" s="85"/>
      <c r="CR1579" s="85"/>
    </row>
    <row r="1580" spans="59:96">
      <c r="BG1580" s="85"/>
      <c r="BH1580" s="85"/>
      <c r="BI1580" s="85"/>
      <c r="BJ1580" s="85"/>
      <c r="BK1580" s="85"/>
      <c r="BL1580" s="85"/>
      <c r="BM1580" s="85"/>
      <c r="BN1580" s="85"/>
      <c r="BO1580" s="85"/>
      <c r="BP1580" s="85"/>
      <c r="BQ1580" s="85"/>
      <c r="BR1580" s="85"/>
      <c r="BS1580" s="85"/>
      <c r="BT1580" s="85"/>
      <c r="BU1580" s="85"/>
      <c r="BV1580" s="85"/>
      <c r="BW1580" s="85"/>
      <c r="BX1580" s="85"/>
      <c r="BY1580" s="85"/>
      <c r="BZ1580" s="85"/>
      <c r="CA1580" s="85"/>
      <c r="CB1580" s="85"/>
      <c r="CC1580" s="85"/>
      <c r="CD1580" s="85"/>
      <c r="CE1580" s="85"/>
      <c r="CF1580" s="85"/>
      <c r="CG1580" s="85"/>
      <c r="CH1580" s="85"/>
      <c r="CI1580" s="85"/>
      <c r="CJ1580" s="85"/>
      <c r="CK1580" s="85"/>
      <c r="CL1580" s="85"/>
      <c r="CM1580" s="85"/>
      <c r="CN1580" s="85"/>
      <c r="CO1580" s="85"/>
      <c r="CP1580" s="85"/>
      <c r="CQ1580" s="85"/>
      <c r="CR1580" s="85"/>
    </row>
    <row r="1581" spans="59:96">
      <c r="BG1581" s="85"/>
      <c r="BH1581" s="85"/>
      <c r="BI1581" s="85"/>
      <c r="BJ1581" s="85"/>
      <c r="BK1581" s="85"/>
      <c r="BL1581" s="85"/>
      <c r="BM1581" s="85"/>
      <c r="BN1581" s="85"/>
      <c r="BO1581" s="85"/>
      <c r="BP1581" s="85"/>
      <c r="BQ1581" s="85"/>
      <c r="BR1581" s="85"/>
      <c r="BS1581" s="85"/>
      <c r="BT1581" s="85"/>
      <c r="BU1581" s="85"/>
      <c r="BV1581" s="85"/>
      <c r="BW1581" s="85"/>
      <c r="BX1581" s="85"/>
      <c r="BY1581" s="85"/>
      <c r="BZ1581" s="85"/>
      <c r="CA1581" s="85"/>
      <c r="CB1581" s="85"/>
      <c r="CC1581" s="85"/>
      <c r="CD1581" s="85"/>
      <c r="CE1581" s="85"/>
      <c r="CF1581" s="85"/>
      <c r="CG1581" s="85"/>
      <c r="CH1581" s="85"/>
      <c r="CI1581" s="85"/>
      <c r="CJ1581" s="85"/>
      <c r="CK1581" s="85"/>
      <c r="CL1581" s="85"/>
      <c r="CM1581" s="85"/>
      <c r="CN1581" s="85"/>
      <c r="CO1581" s="85"/>
      <c r="CP1581" s="85"/>
      <c r="CQ1581" s="85"/>
      <c r="CR1581" s="85"/>
    </row>
    <row r="1582" spans="59:96">
      <c r="BG1582" s="85"/>
      <c r="BH1582" s="85"/>
      <c r="BI1582" s="85"/>
      <c r="BJ1582" s="85"/>
      <c r="BK1582" s="85"/>
      <c r="BL1582" s="85"/>
      <c r="BM1582" s="85"/>
      <c r="BN1582" s="85"/>
      <c r="BO1582" s="85"/>
      <c r="BP1582" s="85"/>
      <c r="BQ1582" s="85"/>
      <c r="BR1582" s="85"/>
      <c r="BS1582" s="85"/>
      <c r="BT1582" s="85"/>
      <c r="BU1582" s="85"/>
      <c r="BV1582" s="85"/>
      <c r="BW1582" s="85"/>
      <c r="BX1582" s="85"/>
      <c r="BY1582" s="85"/>
      <c r="BZ1582" s="85"/>
      <c r="CA1582" s="85"/>
      <c r="CB1582" s="85"/>
      <c r="CC1582" s="85"/>
      <c r="CD1582" s="85"/>
      <c r="CE1582" s="85"/>
      <c r="CF1582" s="85"/>
      <c r="CG1582" s="85"/>
      <c r="CH1582" s="85"/>
      <c r="CI1582" s="85"/>
      <c r="CJ1582" s="85"/>
      <c r="CK1582" s="85"/>
      <c r="CL1582" s="85"/>
      <c r="CM1582" s="85"/>
      <c r="CN1582" s="85"/>
      <c r="CO1582" s="85"/>
      <c r="CP1582" s="85"/>
      <c r="CQ1582" s="85"/>
      <c r="CR1582" s="85"/>
    </row>
    <row r="1583" spans="59:96">
      <c r="BG1583" s="85"/>
      <c r="BH1583" s="85"/>
      <c r="BI1583" s="85"/>
      <c r="BJ1583" s="85"/>
      <c r="BK1583" s="85"/>
      <c r="BL1583" s="85"/>
      <c r="BM1583" s="85"/>
      <c r="BN1583" s="85"/>
      <c r="BO1583" s="85"/>
      <c r="BP1583" s="85"/>
      <c r="BQ1583" s="85"/>
      <c r="BR1583" s="85"/>
      <c r="BS1583" s="85"/>
      <c r="BT1583" s="85"/>
      <c r="BU1583" s="85"/>
      <c r="BV1583" s="85"/>
      <c r="BW1583" s="85"/>
      <c r="BX1583" s="85"/>
      <c r="BY1583" s="85"/>
      <c r="BZ1583" s="85"/>
      <c r="CA1583" s="85"/>
      <c r="CB1583" s="85"/>
      <c r="CC1583" s="85"/>
      <c r="CD1583" s="85"/>
      <c r="CE1583" s="85"/>
      <c r="CF1583" s="85"/>
      <c r="CG1583" s="85"/>
      <c r="CH1583" s="85"/>
      <c r="CI1583" s="85"/>
      <c r="CJ1583" s="85"/>
      <c r="CK1583" s="85"/>
      <c r="CL1583" s="85"/>
      <c r="CM1583" s="85"/>
      <c r="CN1583" s="85"/>
      <c r="CO1583" s="85"/>
      <c r="CP1583" s="85"/>
      <c r="CQ1583" s="85"/>
      <c r="CR1583" s="85"/>
    </row>
    <row r="1584" spans="59:96">
      <c r="BG1584" s="85"/>
      <c r="BH1584" s="85"/>
      <c r="BI1584" s="85"/>
      <c r="BJ1584" s="85"/>
      <c r="BK1584" s="85"/>
      <c r="BL1584" s="85"/>
      <c r="BM1584" s="85"/>
      <c r="BN1584" s="85"/>
      <c r="BO1584" s="85"/>
      <c r="BP1584" s="85"/>
      <c r="BQ1584" s="85"/>
      <c r="BR1584" s="85"/>
      <c r="BS1584" s="85"/>
      <c r="BT1584" s="85"/>
      <c r="BU1584" s="85"/>
      <c r="BV1584" s="85"/>
      <c r="BW1584" s="85"/>
      <c r="BX1584" s="85"/>
      <c r="BY1584" s="85"/>
      <c r="BZ1584" s="85"/>
      <c r="CA1584" s="85"/>
      <c r="CB1584" s="85"/>
      <c r="CC1584" s="85"/>
      <c r="CD1584" s="85"/>
      <c r="CE1584" s="85"/>
      <c r="CF1584" s="85"/>
      <c r="CG1584" s="85"/>
      <c r="CH1584" s="85"/>
      <c r="CI1584" s="85"/>
      <c r="CJ1584" s="85"/>
      <c r="CK1584" s="85"/>
      <c r="CL1584" s="85"/>
      <c r="CM1584" s="85"/>
      <c r="CN1584" s="85"/>
      <c r="CO1584" s="85"/>
      <c r="CP1584" s="85"/>
      <c r="CQ1584" s="85"/>
      <c r="CR1584" s="85"/>
    </row>
    <row r="1585" spans="59:96">
      <c r="BG1585" s="85"/>
      <c r="BH1585" s="85"/>
      <c r="BI1585" s="85"/>
      <c r="BJ1585" s="85"/>
      <c r="BK1585" s="85"/>
      <c r="BL1585" s="85"/>
      <c r="BM1585" s="85"/>
      <c r="BN1585" s="85"/>
      <c r="BO1585" s="85"/>
      <c r="BP1585" s="85"/>
      <c r="BQ1585" s="85"/>
      <c r="BR1585" s="85"/>
      <c r="BS1585" s="85"/>
      <c r="BT1585" s="85"/>
      <c r="BU1585" s="85"/>
      <c r="BV1585" s="85"/>
      <c r="BW1585" s="85"/>
      <c r="BX1585" s="85"/>
      <c r="BY1585" s="85"/>
      <c r="BZ1585" s="85"/>
      <c r="CA1585" s="85"/>
      <c r="CB1585" s="85"/>
      <c r="CC1585" s="85"/>
      <c r="CD1585" s="85"/>
      <c r="CE1585" s="85"/>
      <c r="CF1585" s="85"/>
      <c r="CG1585" s="85"/>
      <c r="CH1585" s="85"/>
      <c r="CI1585" s="85"/>
      <c r="CJ1585" s="85"/>
      <c r="CK1585" s="85"/>
      <c r="CL1585" s="85"/>
      <c r="CM1585" s="85"/>
      <c r="CN1585" s="85"/>
      <c r="CO1585" s="85"/>
      <c r="CP1585" s="85"/>
      <c r="CQ1585" s="85"/>
      <c r="CR1585" s="85"/>
    </row>
    <row r="1586" spans="59:96">
      <c r="BG1586" s="85"/>
      <c r="BH1586" s="85"/>
      <c r="BI1586" s="85"/>
      <c r="BJ1586" s="85"/>
      <c r="BK1586" s="85"/>
      <c r="BL1586" s="85"/>
      <c r="BM1586" s="85"/>
      <c r="BN1586" s="85"/>
      <c r="BO1586" s="85"/>
      <c r="BP1586" s="85"/>
      <c r="BQ1586" s="85"/>
      <c r="BR1586" s="85"/>
      <c r="BS1586" s="85"/>
      <c r="BT1586" s="85"/>
      <c r="BU1586" s="85"/>
      <c r="BV1586" s="85"/>
      <c r="BW1586" s="85"/>
      <c r="BX1586" s="85"/>
      <c r="BY1586" s="85"/>
      <c r="BZ1586" s="85"/>
      <c r="CA1586" s="85"/>
      <c r="CB1586" s="85"/>
      <c r="CC1586" s="85"/>
      <c r="CD1586" s="85"/>
      <c r="CE1586" s="85"/>
      <c r="CF1586" s="85"/>
      <c r="CG1586" s="85"/>
      <c r="CH1586" s="85"/>
      <c r="CI1586" s="85"/>
      <c r="CJ1586" s="85"/>
      <c r="CK1586" s="85"/>
      <c r="CL1586" s="85"/>
      <c r="CM1586" s="85"/>
      <c r="CN1586" s="85"/>
      <c r="CO1586" s="85"/>
      <c r="CP1586" s="85"/>
      <c r="CQ1586" s="85"/>
      <c r="CR1586" s="85"/>
    </row>
    <row r="1587" spans="59:96">
      <c r="BG1587" s="85"/>
      <c r="BH1587" s="85"/>
      <c r="BI1587" s="85"/>
      <c r="BJ1587" s="85"/>
      <c r="BK1587" s="85"/>
      <c r="BL1587" s="85"/>
      <c r="BM1587" s="85"/>
      <c r="BN1587" s="85"/>
      <c r="BO1587" s="85"/>
      <c r="BP1587" s="85"/>
      <c r="BQ1587" s="85"/>
      <c r="BR1587" s="85"/>
      <c r="BS1587" s="85"/>
      <c r="BT1587" s="85"/>
      <c r="BU1587" s="85"/>
      <c r="BV1587" s="85"/>
      <c r="BW1587" s="85"/>
      <c r="BX1587" s="85"/>
      <c r="BY1587" s="85"/>
      <c r="BZ1587" s="85"/>
      <c r="CA1587" s="85"/>
      <c r="CB1587" s="85"/>
      <c r="CC1587" s="85"/>
      <c r="CD1587" s="85"/>
      <c r="CE1587" s="85"/>
      <c r="CF1587" s="85"/>
      <c r="CG1587" s="85"/>
      <c r="CH1587" s="85"/>
      <c r="CI1587" s="85"/>
      <c r="CJ1587" s="85"/>
      <c r="CK1587" s="85"/>
      <c r="CL1587" s="85"/>
      <c r="CM1587" s="85"/>
      <c r="CN1587" s="85"/>
      <c r="CO1587" s="85"/>
      <c r="CP1587" s="85"/>
      <c r="CQ1587" s="85"/>
      <c r="CR1587" s="85"/>
    </row>
    <row r="1588" spans="59:96">
      <c r="BG1588" s="85"/>
      <c r="BH1588" s="85"/>
      <c r="BI1588" s="85"/>
      <c r="BJ1588" s="85"/>
      <c r="BK1588" s="85"/>
      <c r="BL1588" s="85"/>
      <c r="BM1588" s="85"/>
      <c r="BN1588" s="85"/>
      <c r="BO1588" s="85"/>
      <c r="BP1588" s="85"/>
      <c r="BQ1588" s="85"/>
      <c r="BR1588" s="85"/>
      <c r="BS1588" s="85"/>
      <c r="BT1588" s="85"/>
      <c r="BU1588" s="85"/>
      <c r="BV1588" s="85"/>
      <c r="BW1588" s="85"/>
      <c r="BX1588" s="85"/>
      <c r="BY1588" s="85"/>
      <c r="BZ1588" s="85"/>
      <c r="CA1588" s="85"/>
      <c r="CB1588" s="85"/>
      <c r="CC1588" s="85"/>
      <c r="CD1588" s="85"/>
      <c r="CE1588" s="85"/>
      <c r="CF1588" s="85"/>
      <c r="CG1588" s="85"/>
      <c r="CH1588" s="85"/>
      <c r="CI1588" s="85"/>
      <c r="CJ1588" s="85"/>
      <c r="CK1588" s="85"/>
      <c r="CL1588" s="85"/>
      <c r="CM1588" s="85"/>
      <c r="CN1588" s="85"/>
      <c r="CO1588" s="85"/>
      <c r="CP1588" s="85"/>
      <c r="CQ1588" s="85"/>
      <c r="CR1588" s="85"/>
    </row>
    <row r="1589" spans="59:96">
      <c r="BG1589" s="85"/>
      <c r="BH1589" s="85"/>
      <c r="BI1589" s="85"/>
      <c r="BJ1589" s="85"/>
      <c r="BK1589" s="85"/>
      <c r="BL1589" s="85"/>
      <c r="BM1589" s="85"/>
      <c r="BN1589" s="85"/>
      <c r="BO1589" s="85"/>
      <c r="BP1589" s="85"/>
      <c r="BQ1589" s="85"/>
      <c r="BR1589" s="85"/>
      <c r="BS1589" s="85"/>
      <c r="BT1589" s="85"/>
      <c r="BU1589" s="85"/>
      <c r="BV1589" s="85"/>
      <c r="BW1589" s="85"/>
      <c r="BX1589" s="85"/>
      <c r="BY1589" s="85"/>
      <c r="BZ1589" s="85"/>
      <c r="CA1589" s="85"/>
      <c r="CB1589" s="85"/>
      <c r="CC1589" s="85"/>
      <c r="CD1589" s="85"/>
      <c r="CE1589" s="85"/>
      <c r="CF1589" s="85"/>
      <c r="CG1589" s="85"/>
      <c r="CH1589" s="85"/>
      <c r="CI1589" s="85"/>
      <c r="CJ1589" s="85"/>
      <c r="CK1589" s="85"/>
      <c r="CL1589" s="85"/>
      <c r="CM1589" s="85"/>
      <c r="CN1589" s="85"/>
      <c r="CO1589" s="85"/>
      <c r="CP1589" s="85"/>
      <c r="CQ1589" s="85"/>
      <c r="CR1589" s="85"/>
    </row>
    <row r="1590" spans="59:96">
      <c r="BG1590" s="85"/>
      <c r="BH1590" s="85"/>
      <c r="BI1590" s="85"/>
      <c r="BJ1590" s="85"/>
      <c r="BK1590" s="85"/>
      <c r="BL1590" s="85"/>
      <c r="BM1590" s="85"/>
      <c r="BN1590" s="85"/>
      <c r="BO1590" s="85"/>
      <c r="BP1590" s="85"/>
      <c r="BQ1590" s="85"/>
      <c r="BR1590" s="85"/>
      <c r="BS1590" s="85"/>
      <c r="BT1590" s="85"/>
      <c r="BU1590" s="85"/>
      <c r="BV1590" s="85"/>
      <c r="BW1590" s="85"/>
      <c r="BX1590" s="85"/>
      <c r="BY1590" s="85"/>
      <c r="BZ1590" s="85"/>
      <c r="CA1590" s="85"/>
      <c r="CB1590" s="85"/>
      <c r="CC1590" s="85"/>
      <c r="CD1590" s="85"/>
      <c r="CE1590" s="85"/>
      <c r="CF1590" s="85"/>
      <c r="CG1590" s="85"/>
      <c r="CH1590" s="85"/>
      <c r="CI1590" s="85"/>
      <c r="CJ1590" s="85"/>
      <c r="CK1590" s="85"/>
      <c r="CL1590" s="85"/>
      <c r="CM1590" s="85"/>
      <c r="CN1590" s="85"/>
      <c r="CO1590" s="85"/>
      <c r="CP1590" s="85"/>
      <c r="CQ1590" s="85"/>
      <c r="CR1590" s="85"/>
    </row>
    <row r="1591" spans="59:96">
      <c r="BG1591" s="85"/>
      <c r="BH1591" s="85"/>
      <c r="BI1591" s="85"/>
      <c r="BJ1591" s="85"/>
      <c r="BK1591" s="85"/>
      <c r="BL1591" s="85"/>
      <c r="BM1591" s="85"/>
      <c r="BN1591" s="85"/>
      <c r="BO1591" s="85"/>
      <c r="BP1591" s="85"/>
      <c r="BQ1591" s="85"/>
      <c r="BR1591" s="85"/>
      <c r="BS1591" s="85"/>
      <c r="BT1591" s="85"/>
      <c r="BU1591" s="85"/>
      <c r="BV1591" s="85"/>
      <c r="BW1591" s="85"/>
      <c r="BX1591" s="85"/>
      <c r="BY1591" s="85"/>
      <c r="BZ1591" s="85"/>
      <c r="CA1591" s="85"/>
      <c r="CB1591" s="85"/>
      <c r="CC1591" s="85"/>
      <c r="CD1591" s="85"/>
      <c r="CE1591" s="85"/>
      <c r="CF1591" s="85"/>
      <c r="CG1591" s="85"/>
      <c r="CH1591" s="85"/>
      <c r="CI1591" s="85"/>
      <c r="CJ1591" s="85"/>
      <c r="CK1591" s="85"/>
      <c r="CL1591" s="85"/>
      <c r="CM1591" s="85"/>
      <c r="CN1591" s="85"/>
      <c r="CO1591" s="85"/>
      <c r="CP1591" s="85"/>
      <c r="CQ1591" s="85"/>
      <c r="CR1591" s="85"/>
    </row>
    <row r="1592" spans="59:96">
      <c r="BG1592" s="85"/>
      <c r="BH1592" s="85"/>
      <c r="BI1592" s="85"/>
      <c r="BJ1592" s="85"/>
      <c r="BK1592" s="85"/>
      <c r="BL1592" s="85"/>
      <c r="BM1592" s="85"/>
      <c r="BN1592" s="85"/>
      <c r="BO1592" s="85"/>
      <c r="BP1592" s="85"/>
      <c r="BQ1592" s="85"/>
      <c r="BR1592" s="85"/>
      <c r="BS1592" s="85"/>
      <c r="BT1592" s="85"/>
      <c r="BU1592" s="85"/>
      <c r="BV1592" s="85"/>
      <c r="BW1592" s="85"/>
      <c r="BX1592" s="85"/>
      <c r="BY1592" s="85"/>
      <c r="BZ1592" s="85"/>
      <c r="CA1592" s="85"/>
      <c r="CB1592" s="85"/>
      <c r="CC1592" s="85"/>
      <c r="CD1592" s="85"/>
      <c r="CE1592" s="85"/>
      <c r="CF1592" s="85"/>
      <c r="CG1592" s="85"/>
      <c r="CH1592" s="85"/>
      <c r="CI1592" s="85"/>
      <c r="CJ1592" s="85"/>
      <c r="CK1592" s="85"/>
      <c r="CL1592" s="85"/>
      <c r="CM1592" s="85"/>
      <c r="CN1592" s="85"/>
      <c r="CO1592" s="85"/>
      <c r="CP1592" s="85"/>
      <c r="CQ1592" s="85"/>
      <c r="CR1592" s="85"/>
    </row>
    <row r="1593" spans="59:96">
      <c r="BG1593" s="85"/>
      <c r="BH1593" s="85"/>
      <c r="BI1593" s="85"/>
      <c r="BJ1593" s="85"/>
      <c r="BK1593" s="85"/>
      <c r="BL1593" s="85"/>
      <c r="BM1593" s="85"/>
      <c r="BN1593" s="85"/>
      <c r="BO1593" s="85"/>
      <c r="BP1593" s="85"/>
      <c r="BQ1593" s="85"/>
      <c r="BR1593" s="85"/>
      <c r="BS1593" s="85"/>
      <c r="BT1593" s="85"/>
      <c r="BU1593" s="85"/>
      <c r="BV1593" s="85"/>
      <c r="BW1593" s="85"/>
      <c r="BX1593" s="85"/>
      <c r="BY1593" s="85"/>
      <c r="BZ1593" s="85"/>
      <c r="CA1593" s="85"/>
      <c r="CB1593" s="85"/>
      <c r="CC1593" s="85"/>
      <c r="CD1593" s="85"/>
      <c r="CE1593" s="85"/>
      <c r="CF1593" s="85"/>
      <c r="CG1593" s="85"/>
      <c r="CH1593" s="85"/>
      <c r="CI1593" s="85"/>
      <c r="CJ1593" s="85"/>
      <c r="CK1593" s="85"/>
      <c r="CL1593" s="85"/>
      <c r="CM1593" s="85"/>
      <c r="CN1593" s="85"/>
      <c r="CO1593" s="85"/>
      <c r="CP1593" s="85"/>
      <c r="CQ1593" s="85"/>
      <c r="CR1593" s="85"/>
    </row>
    <row r="1594" spans="59:96">
      <c r="BG1594" s="85"/>
      <c r="BH1594" s="85"/>
      <c r="BI1594" s="85"/>
      <c r="BJ1594" s="85"/>
      <c r="BK1594" s="85"/>
      <c r="BL1594" s="85"/>
      <c r="BM1594" s="85"/>
      <c r="BN1594" s="85"/>
      <c r="BO1594" s="85"/>
      <c r="BP1594" s="85"/>
      <c r="BQ1594" s="85"/>
      <c r="BR1594" s="85"/>
      <c r="BS1594" s="85"/>
      <c r="BT1594" s="85"/>
      <c r="BU1594" s="85"/>
      <c r="BV1594" s="85"/>
      <c r="BW1594" s="85"/>
      <c r="BX1594" s="85"/>
      <c r="BY1594" s="85"/>
      <c r="BZ1594" s="85"/>
      <c r="CA1594" s="85"/>
      <c r="CB1594" s="85"/>
      <c r="CC1594" s="85"/>
      <c r="CD1594" s="85"/>
      <c r="CE1594" s="85"/>
      <c r="CF1594" s="85"/>
      <c r="CG1594" s="85"/>
      <c r="CH1594" s="85"/>
      <c r="CI1594" s="85"/>
      <c r="CJ1594" s="85"/>
      <c r="CK1594" s="85"/>
      <c r="CL1594" s="85"/>
      <c r="CM1594" s="85"/>
      <c r="CN1594" s="85"/>
      <c r="CO1594" s="85"/>
      <c r="CP1594" s="85"/>
      <c r="CQ1594" s="85"/>
      <c r="CR1594" s="85"/>
    </row>
    <row r="1595" spans="59:96">
      <c r="BG1595" s="85"/>
      <c r="BH1595" s="85"/>
      <c r="BI1595" s="85"/>
      <c r="BJ1595" s="85"/>
      <c r="BK1595" s="85"/>
      <c r="BL1595" s="85"/>
      <c r="BM1595" s="85"/>
      <c r="BN1595" s="85"/>
      <c r="BO1595" s="85"/>
      <c r="BP1595" s="85"/>
      <c r="BQ1595" s="85"/>
      <c r="BR1595" s="85"/>
      <c r="BS1595" s="85"/>
      <c r="BT1595" s="85"/>
      <c r="BU1595" s="85"/>
      <c r="BV1595" s="85"/>
      <c r="BW1595" s="85"/>
      <c r="BX1595" s="85"/>
      <c r="BY1595" s="85"/>
      <c r="BZ1595" s="85"/>
      <c r="CA1595" s="85"/>
      <c r="CB1595" s="85"/>
      <c r="CC1595" s="85"/>
      <c r="CD1595" s="85"/>
      <c r="CE1595" s="85"/>
      <c r="CF1595" s="85"/>
      <c r="CG1595" s="85"/>
      <c r="CH1595" s="85"/>
      <c r="CI1595" s="85"/>
      <c r="CJ1595" s="85"/>
      <c r="CK1595" s="85"/>
      <c r="CL1595" s="85"/>
      <c r="CM1595" s="85"/>
      <c r="CN1595" s="85"/>
      <c r="CO1595" s="85"/>
      <c r="CP1595" s="85"/>
      <c r="CQ1595" s="85"/>
      <c r="CR1595" s="85"/>
    </row>
    <row r="1596" spans="59:96">
      <c r="BG1596" s="85"/>
      <c r="BH1596" s="85"/>
      <c r="BI1596" s="85"/>
      <c r="BJ1596" s="85"/>
      <c r="BK1596" s="85"/>
      <c r="BL1596" s="85"/>
      <c r="BM1596" s="85"/>
      <c r="BN1596" s="85"/>
      <c r="BO1596" s="85"/>
      <c r="BP1596" s="85"/>
      <c r="BQ1596" s="85"/>
      <c r="BR1596" s="85"/>
      <c r="BS1596" s="85"/>
      <c r="BT1596" s="85"/>
      <c r="BU1596" s="85"/>
      <c r="BV1596" s="85"/>
      <c r="BW1596" s="85"/>
      <c r="BX1596" s="85"/>
      <c r="BY1596" s="85"/>
      <c r="BZ1596" s="85"/>
      <c r="CA1596" s="85"/>
      <c r="CB1596" s="85"/>
      <c r="CC1596" s="85"/>
      <c r="CD1596" s="85"/>
      <c r="CE1596" s="85"/>
      <c r="CF1596" s="85"/>
      <c r="CG1596" s="85"/>
      <c r="CH1596" s="85"/>
      <c r="CI1596" s="85"/>
      <c r="CJ1596" s="85"/>
      <c r="CK1596" s="85"/>
      <c r="CL1596" s="85"/>
      <c r="CM1596" s="85"/>
      <c r="CN1596" s="85"/>
      <c r="CO1596" s="85"/>
      <c r="CP1596" s="85"/>
      <c r="CQ1596" s="85"/>
      <c r="CR1596" s="85"/>
    </row>
    <row r="1597" spans="59:96">
      <c r="BG1597" s="85"/>
      <c r="BH1597" s="85"/>
      <c r="BI1597" s="85"/>
      <c r="BJ1597" s="85"/>
      <c r="BK1597" s="85"/>
      <c r="BL1597" s="85"/>
      <c r="BM1597" s="85"/>
      <c r="BN1597" s="85"/>
      <c r="BO1597" s="85"/>
      <c r="BP1597" s="85"/>
      <c r="BQ1597" s="85"/>
      <c r="BR1597" s="85"/>
      <c r="BS1597" s="85"/>
      <c r="BT1597" s="85"/>
      <c r="BU1597" s="85"/>
      <c r="BV1597" s="85"/>
      <c r="BW1597" s="85"/>
      <c r="BX1597" s="85"/>
      <c r="BY1597" s="85"/>
      <c r="BZ1597" s="85"/>
      <c r="CA1597" s="85"/>
      <c r="CB1597" s="85"/>
      <c r="CC1597" s="85"/>
      <c r="CD1597" s="85"/>
      <c r="CE1597" s="85"/>
      <c r="CF1597" s="85"/>
      <c r="CG1597" s="85"/>
      <c r="CH1597" s="85"/>
      <c r="CI1597" s="85"/>
      <c r="CJ1597" s="85"/>
      <c r="CK1597" s="85"/>
      <c r="CL1597" s="85"/>
      <c r="CM1597" s="85"/>
      <c r="CN1597" s="85"/>
      <c r="CO1597" s="85"/>
      <c r="CP1597" s="85"/>
      <c r="CQ1597" s="85"/>
      <c r="CR1597" s="85"/>
    </row>
    <row r="1598" spans="59:96">
      <c r="BG1598" s="85"/>
      <c r="BH1598" s="85"/>
      <c r="BI1598" s="85"/>
      <c r="BJ1598" s="85"/>
      <c r="BK1598" s="85"/>
      <c r="BL1598" s="85"/>
      <c r="BM1598" s="85"/>
      <c r="BN1598" s="85"/>
      <c r="BO1598" s="85"/>
      <c r="BP1598" s="85"/>
      <c r="BQ1598" s="85"/>
      <c r="BR1598" s="85"/>
      <c r="BS1598" s="85"/>
      <c r="BT1598" s="85"/>
      <c r="BU1598" s="85"/>
      <c r="BV1598" s="85"/>
      <c r="BW1598" s="85"/>
      <c r="BX1598" s="85"/>
      <c r="BY1598" s="85"/>
      <c r="BZ1598" s="85"/>
      <c r="CA1598" s="85"/>
      <c r="CB1598" s="85"/>
      <c r="CC1598" s="85"/>
      <c r="CD1598" s="85"/>
      <c r="CE1598" s="85"/>
      <c r="CF1598" s="85"/>
      <c r="CG1598" s="85"/>
      <c r="CH1598" s="85"/>
      <c r="CI1598" s="85"/>
      <c r="CJ1598" s="85"/>
      <c r="CK1598" s="85"/>
      <c r="CL1598" s="85"/>
      <c r="CM1598" s="85"/>
      <c r="CN1598" s="85"/>
      <c r="CO1598" s="85"/>
      <c r="CP1598" s="85"/>
      <c r="CQ1598" s="85"/>
      <c r="CR1598" s="85"/>
    </row>
    <row r="1599" spans="59:96">
      <c r="BG1599" s="85"/>
      <c r="BH1599" s="85"/>
      <c r="BI1599" s="85"/>
      <c r="BJ1599" s="85"/>
      <c r="BK1599" s="85"/>
      <c r="BL1599" s="85"/>
      <c r="BM1599" s="85"/>
      <c r="BN1599" s="85"/>
      <c r="BO1599" s="85"/>
      <c r="BP1599" s="85"/>
      <c r="BQ1599" s="85"/>
      <c r="BR1599" s="85"/>
      <c r="BS1599" s="85"/>
      <c r="BT1599" s="85"/>
      <c r="BU1599" s="85"/>
      <c r="BV1599" s="85"/>
      <c r="BW1599" s="85"/>
      <c r="BX1599" s="85"/>
      <c r="BY1599" s="85"/>
      <c r="BZ1599" s="85"/>
      <c r="CA1599" s="85"/>
      <c r="CB1599" s="85"/>
      <c r="CC1599" s="85"/>
      <c r="CD1599" s="85"/>
      <c r="CE1599" s="85"/>
      <c r="CF1599" s="85"/>
      <c r="CG1599" s="85"/>
      <c r="CH1599" s="85"/>
      <c r="CI1599" s="85"/>
      <c r="CJ1599" s="85"/>
      <c r="CK1599" s="85"/>
      <c r="CL1599" s="85"/>
      <c r="CM1599" s="85"/>
      <c r="CN1599" s="85"/>
      <c r="CO1599" s="85"/>
      <c r="CP1599" s="85"/>
      <c r="CQ1599" s="85"/>
      <c r="CR1599" s="85"/>
    </row>
    <row r="1600" spans="59:96">
      <c r="BG1600" s="85"/>
      <c r="BH1600" s="85"/>
      <c r="BI1600" s="85"/>
      <c r="BJ1600" s="85"/>
      <c r="BK1600" s="85"/>
      <c r="BL1600" s="85"/>
      <c r="BM1600" s="85"/>
      <c r="BN1600" s="85"/>
      <c r="BO1600" s="85"/>
      <c r="BP1600" s="85"/>
      <c r="BQ1600" s="85"/>
      <c r="BR1600" s="85"/>
      <c r="BS1600" s="85"/>
      <c r="BT1600" s="85"/>
      <c r="BU1600" s="85"/>
      <c r="BV1600" s="85"/>
      <c r="BW1600" s="85"/>
      <c r="BX1600" s="85"/>
      <c r="BY1600" s="85"/>
      <c r="BZ1600" s="85"/>
      <c r="CA1600" s="85"/>
      <c r="CB1600" s="85"/>
      <c r="CC1600" s="85"/>
      <c r="CD1600" s="85"/>
      <c r="CE1600" s="85"/>
      <c r="CF1600" s="85"/>
      <c r="CG1600" s="85"/>
      <c r="CH1600" s="85"/>
      <c r="CI1600" s="85"/>
      <c r="CJ1600" s="85"/>
      <c r="CK1600" s="85"/>
      <c r="CL1600" s="85"/>
      <c r="CM1600" s="85"/>
      <c r="CN1600" s="85"/>
      <c r="CO1600" s="85"/>
      <c r="CP1600" s="85"/>
      <c r="CQ1600" s="85"/>
      <c r="CR1600" s="85"/>
    </row>
    <row r="1601" spans="59:96">
      <c r="BG1601" s="85"/>
      <c r="BH1601" s="85"/>
      <c r="BI1601" s="85"/>
      <c r="BJ1601" s="85"/>
      <c r="BK1601" s="85"/>
      <c r="BL1601" s="85"/>
      <c r="BM1601" s="85"/>
      <c r="BN1601" s="85"/>
      <c r="BO1601" s="85"/>
      <c r="BP1601" s="85"/>
      <c r="BQ1601" s="85"/>
      <c r="BR1601" s="85"/>
      <c r="BS1601" s="85"/>
      <c r="BT1601" s="85"/>
      <c r="BU1601" s="85"/>
      <c r="BV1601" s="85"/>
      <c r="BW1601" s="85"/>
      <c r="BX1601" s="85"/>
      <c r="BY1601" s="85"/>
      <c r="BZ1601" s="85"/>
      <c r="CA1601" s="85"/>
      <c r="CB1601" s="85"/>
      <c r="CC1601" s="85"/>
      <c r="CD1601" s="85"/>
      <c r="CE1601" s="85"/>
      <c r="CF1601" s="85"/>
      <c r="CG1601" s="85"/>
      <c r="CH1601" s="85"/>
      <c r="CI1601" s="85"/>
      <c r="CJ1601" s="85"/>
      <c r="CK1601" s="85"/>
      <c r="CL1601" s="85"/>
      <c r="CM1601" s="85"/>
      <c r="CN1601" s="85"/>
      <c r="CO1601" s="85"/>
      <c r="CP1601" s="85"/>
      <c r="CQ1601" s="85"/>
      <c r="CR1601" s="85"/>
    </row>
    <row r="1602" spans="59:96">
      <c r="BG1602" s="85"/>
      <c r="BH1602" s="85"/>
      <c r="BI1602" s="85"/>
      <c r="BJ1602" s="85"/>
      <c r="BK1602" s="85"/>
      <c r="BL1602" s="85"/>
      <c r="BM1602" s="85"/>
      <c r="BN1602" s="85"/>
      <c r="BO1602" s="85"/>
      <c r="BP1602" s="85"/>
      <c r="BQ1602" s="85"/>
      <c r="BR1602" s="85"/>
      <c r="BS1602" s="85"/>
      <c r="BT1602" s="85"/>
      <c r="BU1602" s="85"/>
      <c r="BV1602" s="85"/>
      <c r="BW1602" s="85"/>
      <c r="BX1602" s="85"/>
      <c r="BY1602" s="85"/>
      <c r="BZ1602" s="85"/>
      <c r="CA1602" s="85"/>
      <c r="CB1602" s="85"/>
      <c r="CC1602" s="85"/>
      <c r="CD1602" s="85"/>
      <c r="CE1602" s="85"/>
      <c r="CF1602" s="85"/>
      <c r="CG1602" s="85"/>
      <c r="CH1602" s="85"/>
      <c r="CI1602" s="85"/>
      <c r="CJ1602" s="85"/>
      <c r="CK1602" s="85"/>
      <c r="CL1602" s="85"/>
      <c r="CM1602" s="85"/>
      <c r="CN1602" s="85"/>
      <c r="CO1602" s="85"/>
      <c r="CP1602" s="85"/>
      <c r="CQ1602" s="85"/>
      <c r="CR1602" s="85"/>
    </row>
    <row r="1603" spans="59:96">
      <c r="BG1603" s="85"/>
      <c r="BH1603" s="85"/>
      <c r="BI1603" s="85"/>
      <c r="BJ1603" s="85"/>
      <c r="BK1603" s="85"/>
      <c r="BL1603" s="85"/>
      <c r="BM1603" s="85"/>
      <c r="BN1603" s="85"/>
      <c r="BO1603" s="85"/>
      <c r="BP1603" s="85"/>
      <c r="BQ1603" s="85"/>
      <c r="BR1603" s="85"/>
      <c r="BS1603" s="85"/>
      <c r="BT1603" s="85"/>
      <c r="BU1603" s="85"/>
      <c r="BV1603" s="85"/>
      <c r="BW1603" s="85"/>
      <c r="BX1603" s="85"/>
      <c r="BY1603" s="85"/>
      <c r="BZ1603" s="85"/>
      <c r="CA1603" s="85"/>
      <c r="CB1603" s="85"/>
      <c r="CC1603" s="85"/>
      <c r="CD1603" s="85"/>
      <c r="CE1603" s="85"/>
      <c r="CF1603" s="85"/>
      <c r="CG1603" s="85"/>
      <c r="CH1603" s="85"/>
      <c r="CI1603" s="85"/>
      <c r="CJ1603" s="85"/>
      <c r="CK1603" s="85"/>
      <c r="CL1603" s="85"/>
      <c r="CM1603" s="85"/>
      <c r="CN1603" s="85"/>
      <c r="CO1603" s="85"/>
      <c r="CP1603" s="85"/>
      <c r="CQ1603" s="85"/>
      <c r="CR1603" s="85"/>
    </row>
    <row r="1604" spans="59:96">
      <c r="BG1604" s="85"/>
      <c r="BH1604" s="85"/>
      <c r="BI1604" s="85"/>
      <c r="BJ1604" s="85"/>
      <c r="BK1604" s="85"/>
      <c r="BL1604" s="85"/>
      <c r="BM1604" s="85"/>
      <c r="BN1604" s="85"/>
      <c r="BO1604" s="85"/>
      <c r="BP1604" s="85"/>
      <c r="BQ1604" s="85"/>
      <c r="BR1604" s="85"/>
      <c r="BS1604" s="85"/>
      <c r="BT1604" s="85"/>
      <c r="BU1604" s="85"/>
      <c r="BV1604" s="85"/>
      <c r="BW1604" s="85"/>
      <c r="BX1604" s="85"/>
      <c r="BY1604" s="85"/>
      <c r="BZ1604" s="85"/>
      <c r="CA1604" s="85"/>
      <c r="CB1604" s="85"/>
      <c r="CC1604" s="85"/>
      <c r="CD1604" s="85"/>
      <c r="CE1604" s="85"/>
      <c r="CF1604" s="85"/>
      <c r="CG1604" s="85"/>
      <c r="CH1604" s="85"/>
      <c r="CI1604" s="85"/>
      <c r="CJ1604" s="85"/>
      <c r="CK1604" s="85"/>
      <c r="CL1604" s="85"/>
      <c r="CM1604" s="85"/>
      <c r="CN1604" s="85"/>
      <c r="CO1604" s="85"/>
      <c r="CP1604" s="85"/>
      <c r="CQ1604" s="85"/>
      <c r="CR1604" s="85"/>
    </row>
    <row r="1605" spans="59:96">
      <c r="BG1605" s="85"/>
      <c r="BH1605" s="85"/>
      <c r="BI1605" s="85"/>
      <c r="BJ1605" s="85"/>
      <c r="BK1605" s="85"/>
      <c r="BL1605" s="85"/>
      <c r="BM1605" s="85"/>
      <c r="BN1605" s="85"/>
      <c r="BO1605" s="85"/>
      <c r="BP1605" s="85"/>
      <c r="BQ1605" s="85"/>
      <c r="BR1605" s="85"/>
      <c r="BS1605" s="85"/>
      <c r="BT1605" s="85"/>
      <c r="BU1605" s="85"/>
      <c r="BV1605" s="85"/>
      <c r="BW1605" s="85"/>
      <c r="BX1605" s="85"/>
      <c r="BY1605" s="85"/>
      <c r="BZ1605" s="85"/>
      <c r="CA1605" s="85"/>
      <c r="CB1605" s="85"/>
      <c r="CC1605" s="85"/>
      <c r="CD1605" s="85"/>
      <c r="CE1605" s="85"/>
      <c r="CF1605" s="85"/>
      <c r="CG1605" s="85"/>
      <c r="CH1605" s="85"/>
      <c r="CI1605" s="85"/>
      <c r="CJ1605" s="85"/>
      <c r="CK1605" s="85"/>
      <c r="CL1605" s="85"/>
      <c r="CM1605" s="85"/>
      <c r="CN1605" s="85"/>
      <c r="CO1605" s="85"/>
      <c r="CP1605" s="85"/>
      <c r="CQ1605" s="85"/>
      <c r="CR1605" s="85"/>
    </row>
    <row r="1606" spans="59:96">
      <c r="BG1606" s="85"/>
      <c r="BH1606" s="85"/>
      <c r="BI1606" s="85"/>
      <c r="BJ1606" s="85"/>
      <c r="BK1606" s="85"/>
      <c r="BL1606" s="85"/>
      <c r="BM1606" s="85"/>
      <c r="BN1606" s="85"/>
      <c r="BO1606" s="85"/>
      <c r="BP1606" s="85"/>
      <c r="BQ1606" s="85"/>
      <c r="BR1606" s="85"/>
      <c r="BS1606" s="85"/>
      <c r="BT1606" s="85"/>
      <c r="BU1606" s="85"/>
      <c r="BV1606" s="85"/>
      <c r="BW1606" s="85"/>
      <c r="BX1606" s="85"/>
      <c r="BY1606" s="85"/>
      <c r="BZ1606" s="85"/>
      <c r="CA1606" s="85"/>
      <c r="CB1606" s="85"/>
      <c r="CC1606" s="85"/>
      <c r="CD1606" s="85"/>
      <c r="CE1606" s="85"/>
      <c r="CF1606" s="85"/>
      <c r="CG1606" s="85"/>
      <c r="CH1606" s="85"/>
      <c r="CI1606" s="85"/>
      <c r="CJ1606" s="85"/>
      <c r="CK1606" s="85"/>
      <c r="CL1606" s="85"/>
      <c r="CM1606" s="85"/>
      <c r="CN1606" s="85"/>
      <c r="CO1606" s="85"/>
      <c r="CP1606" s="85"/>
      <c r="CQ1606" s="85"/>
      <c r="CR1606" s="85"/>
    </row>
    <row r="1607" spans="59:96">
      <c r="BG1607" s="85"/>
      <c r="BH1607" s="85"/>
      <c r="BI1607" s="85"/>
      <c r="BJ1607" s="85"/>
      <c r="BK1607" s="85"/>
      <c r="BL1607" s="85"/>
      <c r="BM1607" s="85"/>
      <c r="BN1607" s="85"/>
      <c r="BO1607" s="85"/>
      <c r="BP1607" s="85"/>
      <c r="BQ1607" s="85"/>
      <c r="BR1607" s="85"/>
      <c r="BS1607" s="85"/>
      <c r="BT1607" s="85"/>
      <c r="BU1607" s="85"/>
      <c r="BV1607" s="85"/>
      <c r="BW1607" s="85"/>
      <c r="BX1607" s="85"/>
      <c r="BY1607" s="85"/>
      <c r="BZ1607" s="85"/>
      <c r="CA1607" s="85"/>
      <c r="CB1607" s="85"/>
      <c r="CC1607" s="85"/>
      <c r="CD1607" s="85"/>
      <c r="CE1607" s="85"/>
      <c r="CF1607" s="85"/>
      <c r="CG1607" s="85"/>
      <c r="CH1607" s="85"/>
      <c r="CI1607" s="85"/>
      <c r="CJ1607" s="85"/>
      <c r="CK1607" s="85"/>
      <c r="CL1607" s="85"/>
      <c r="CM1607" s="85"/>
      <c r="CN1607" s="85"/>
      <c r="CO1607" s="85"/>
      <c r="CP1607" s="85"/>
      <c r="CQ1607" s="85"/>
      <c r="CR1607" s="85"/>
    </row>
    <row r="1608" spans="59:96">
      <c r="BG1608" s="85"/>
      <c r="BH1608" s="85"/>
      <c r="BI1608" s="85"/>
      <c r="BJ1608" s="85"/>
      <c r="BK1608" s="85"/>
      <c r="BL1608" s="85"/>
      <c r="BM1608" s="85"/>
      <c r="BN1608" s="85"/>
      <c r="BO1608" s="85"/>
      <c r="BP1608" s="85"/>
      <c r="BQ1608" s="85"/>
      <c r="BR1608" s="85"/>
      <c r="BS1608" s="85"/>
      <c r="BT1608" s="85"/>
      <c r="BU1608" s="85"/>
      <c r="BV1608" s="85"/>
      <c r="BW1608" s="85"/>
      <c r="BX1608" s="85"/>
      <c r="BY1608" s="85"/>
      <c r="BZ1608" s="85"/>
      <c r="CA1608" s="85"/>
      <c r="CB1608" s="85"/>
      <c r="CC1608" s="85"/>
      <c r="CD1608" s="85"/>
      <c r="CE1608" s="85"/>
      <c r="CF1608" s="85"/>
      <c r="CG1608" s="85"/>
      <c r="CH1608" s="85"/>
      <c r="CI1608" s="85"/>
      <c r="CJ1608" s="85"/>
      <c r="CK1608" s="85"/>
      <c r="CL1608" s="85"/>
      <c r="CM1608" s="85"/>
      <c r="CN1608" s="85"/>
      <c r="CO1608" s="85"/>
      <c r="CP1608" s="85"/>
      <c r="CQ1608" s="85"/>
      <c r="CR1608" s="85"/>
    </row>
    <row r="1609" spans="59:96">
      <c r="BG1609" s="85"/>
      <c r="BH1609" s="85"/>
      <c r="BI1609" s="85"/>
      <c r="BJ1609" s="85"/>
      <c r="BK1609" s="85"/>
      <c r="BL1609" s="85"/>
      <c r="BM1609" s="85"/>
      <c r="BN1609" s="85"/>
      <c r="BO1609" s="85"/>
      <c r="BP1609" s="85"/>
      <c r="BQ1609" s="85"/>
      <c r="BR1609" s="85"/>
      <c r="BS1609" s="85"/>
      <c r="BT1609" s="85"/>
      <c r="BU1609" s="85"/>
      <c r="BV1609" s="85"/>
      <c r="BW1609" s="85"/>
      <c r="BX1609" s="85"/>
      <c r="BY1609" s="85"/>
      <c r="BZ1609" s="85"/>
      <c r="CA1609" s="85"/>
      <c r="CB1609" s="85"/>
      <c r="CC1609" s="85"/>
      <c r="CD1609" s="85"/>
      <c r="CE1609" s="85"/>
      <c r="CF1609" s="85"/>
      <c r="CG1609" s="85"/>
      <c r="CH1609" s="85"/>
      <c r="CI1609" s="85"/>
      <c r="CJ1609" s="85"/>
      <c r="CK1609" s="85"/>
      <c r="CL1609" s="85"/>
      <c r="CM1609" s="85"/>
      <c r="CN1609" s="85"/>
      <c r="CO1609" s="85"/>
      <c r="CP1609" s="85"/>
      <c r="CQ1609" s="85"/>
      <c r="CR1609" s="85"/>
    </row>
    <row r="1610" spans="59:96">
      <c r="BG1610" s="85"/>
      <c r="BH1610" s="85"/>
      <c r="BI1610" s="85"/>
      <c r="BJ1610" s="85"/>
      <c r="BK1610" s="85"/>
      <c r="BL1610" s="85"/>
      <c r="BM1610" s="85"/>
      <c r="BN1610" s="85"/>
      <c r="BO1610" s="85"/>
      <c r="BP1610" s="85"/>
      <c r="BQ1610" s="85"/>
      <c r="BR1610" s="85"/>
      <c r="BS1610" s="85"/>
      <c r="BT1610" s="85"/>
      <c r="BU1610" s="85"/>
      <c r="BV1610" s="85"/>
      <c r="BW1610" s="85"/>
      <c r="BX1610" s="85"/>
      <c r="BY1610" s="85"/>
      <c r="BZ1610" s="85"/>
      <c r="CA1610" s="85"/>
      <c r="CB1610" s="85"/>
      <c r="CC1610" s="85"/>
      <c r="CD1610" s="85"/>
      <c r="CE1610" s="85"/>
      <c r="CF1610" s="85"/>
      <c r="CG1610" s="85"/>
      <c r="CH1610" s="85"/>
      <c r="CI1610" s="85"/>
      <c r="CJ1610" s="85"/>
      <c r="CK1610" s="85"/>
      <c r="CL1610" s="85"/>
      <c r="CM1610" s="85"/>
      <c r="CN1610" s="85"/>
      <c r="CO1610" s="85"/>
      <c r="CP1610" s="85"/>
      <c r="CQ1610" s="85"/>
      <c r="CR1610" s="85"/>
    </row>
    <row r="1611" spans="59:96">
      <c r="BG1611" s="85"/>
      <c r="BH1611" s="85"/>
      <c r="BI1611" s="85"/>
      <c r="BJ1611" s="85"/>
      <c r="BK1611" s="85"/>
      <c r="BL1611" s="85"/>
      <c r="BM1611" s="85"/>
      <c r="BN1611" s="85"/>
      <c r="BO1611" s="85"/>
      <c r="BP1611" s="85"/>
      <c r="BQ1611" s="85"/>
      <c r="BR1611" s="85"/>
      <c r="BS1611" s="85"/>
      <c r="BT1611" s="85"/>
      <c r="BU1611" s="85"/>
      <c r="BV1611" s="85"/>
      <c r="BW1611" s="85"/>
      <c r="BX1611" s="85"/>
      <c r="BY1611" s="85"/>
      <c r="BZ1611" s="85"/>
      <c r="CA1611" s="85"/>
      <c r="CB1611" s="85"/>
      <c r="CC1611" s="85"/>
      <c r="CD1611" s="85"/>
      <c r="CE1611" s="85"/>
      <c r="CF1611" s="85"/>
      <c r="CG1611" s="85"/>
      <c r="CH1611" s="85"/>
      <c r="CI1611" s="85"/>
      <c r="CJ1611" s="85"/>
      <c r="CK1611" s="85"/>
      <c r="CL1611" s="85"/>
      <c r="CM1611" s="85"/>
      <c r="CN1611" s="85"/>
      <c r="CO1611" s="85"/>
      <c r="CP1611" s="85"/>
      <c r="CQ1611" s="85"/>
      <c r="CR1611" s="85"/>
    </row>
    <row r="1612" spans="59:96">
      <c r="BG1612" s="85"/>
      <c r="BH1612" s="85"/>
      <c r="BI1612" s="85"/>
      <c r="BJ1612" s="85"/>
      <c r="BK1612" s="85"/>
      <c r="BL1612" s="85"/>
      <c r="BM1612" s="85"/>
      <c r="BN1612" s="85"/>
      <c r="BO1612" s="85"/>
      <c r="BP1612" s="85"/>
      <c r="BQ1612" s="85"/>
      <c r="BR1612" s="85"/>
      <c r="BS1612" s="85"/>
      <c r="BT1612" s="85"/>
      <c r="BU1612" s="85"/>
      <c r="BV1612" s="85"/>
      <c r="BW1612" s="85"/>
      <c r="BX1612" s="85"/>
      <c r="BY1612" s="85"/>
      <c r="BZ1612" s="85"/>
      <c r="CA1612" s="85"/>
      <c r="CB1612" s="85"/>
      <c r="CC1612" s="85"/>
      <c r="CD1612" s="85"/>
      <c r="CE1612" s="85"/>
      <c r="CF1612" s="85"/>
      <c r="CG1612" s="85"/>
      <c r="CH1612" s="85"/>
      <c r="CI1612" s="85"/>
      <c r="CJ1612" s="85"/>
      <c r="CK1612" s="85"/>
      <c r="CL1612" s="85"/>
      <c r="CM1612" s="85"/>
      <c r="CN1612" s="85"/>
      <c r="CO1612" s="85"/>
      <c r="CP1612" s="85"/>
      <c r="CQ1612" s="85"/>
      <c r="CR1612" s="85"/>
    </row>
    <row r="1613" spans="59:96">
      <c r="BG1613" s="85"/>
      <c r="BH1613" s="85"/>
      <c r="BI1613" s="85"/>
      <c r="BJ1613" s="85"/>
      <c r="BK1613" s="85"/>
      <c r="BL1613" s="85"/>
      <c r="BM1613" s="85"/>
      <c r="BN1613" s="85"/>
      <c r="BO1613" s="85"/>
      <c r="BP1613" s="85"/>
      <c r="BQ1613" s="85"/>
      <c r="BR1613" s="85"/>
      <c r="BS1613" s="85"/>
      <c r="BT1613" s="85"/>
      <c r="BU1613" s="85"/>
      <c r="BV1613" s="85"/>
      <c r="BW1613" s="85"/>
      <c r="BX1613" s="85"/>
      <c r="BY1613" s="85"/>
      <c r="BZ1613" s="85"/>
      <c r="CA1613" s="85"/>
      <c r="CB1613" s="85"/>
      <c r="CC1613" s="85"/>
      <c r="CD1613" s="85"/>
      <c r="CE1613" s="85"/>
      <c r="CF1613" s="85"/>
      <c r="CG1613" s="85"/>
      <c r="CH1613" s="85"/>
      <c r="CI1613" s="85"/>
      <c r="CJ1613" s="85"/>
      <c r="CK1613" s="85"/>
      <c r="CL1613" s="85"/>
      <c r="CM1613" s="85"/>
      <c r="CN1613" s="85"/>
      <c r="CO1613" s="85"/>
      <c r="CP1613" s="85"/>
      <c r="CQ1613" s="85"/>
      <c r="CR1613" s="85"/>
    </row>
    <row r="1614" spans="59:96">
      <c r="BG1614" s="85"/>
      <c r="BH1614" s="85"/>
      <c r="BI1614" s="85"/>
      <c r="BJ1614" s="85"/>
      <c r="BK1614" s="85"/>
      <c r="BL1614" s="85"/>
      <c r="BM1614" s="85"/>
      <c r="BN1614" s="85"/>
      <c r="BO1614" s="85"/>
      <c r="BP1614" s="85"/>
      <c r="BQ1614" s="85"/>
      <c r="BR1614" s="85"/>
      <c r="BS1614" s="85"/>
      <c r="BT1614" s="85"/>
      <c r="BU1614" s="85"/>
      <c r="BV1614" s="85"/>
      <c r="BW1614" s="85"/>
      <c r="BX1614" s="85"/>
      <c r="BY1614" s="85"/>
      <c r="BZ1614" s="85"/>
      <c r="CA1614" s="85"/>
      <c r="CB1614" s="85"/>
      <c r="CC1614" s="85"/>
      <c r="CD1614" s="85"/>
      <c r="CE1614" s="85"/>
      <c r="CF1614" s="85"/>
      <c r="CG1614" s="85"/>
      <c r="CH1614" s="85"/>
      <c r="CI1614" s="85"/>
      <c r="CJ1614" s="85"/>
      <c r="CK1614" s="85"/>
      <c r="CL1614" s="85"/>
      <c r="CM1614" s="85"/>
      <c r="CN1614" s="85"/>
      <c r="CO1614" s="85"/>
      <c r="CP1614" s="85"/>
      <c r="CQ1614" s="85"/>
      <c r="CR1614" s="85"/>
    </row>
    <row r="1615" spans="59:96">
      <c r="BG1615" s="85"/>
      <c r="BH1615" s="85"/>
      <c r="BI1615" s="85"/>
      <c r="BJ1615" s="85"/>
      <c r="BK1615" s="85"/>
      <c r="BL1615" s="85"/>
      <c r="BM1615" s="85"/>
      <c r="BN1615" s="85"/>
      <c r="BO1615" s="85"/>
      <c r="BP1615" s="85"/>
      <c r="BQ1615" s="85"/>
      <c r="BR1615" s="85"/>
      <c r="BS1615" s="85"/>
      <c r="BT1615" s="85"/>
      <c r="BU1615" s="85"/>
      <c r="BV1615" s="85"/>
      <c r="BW1615" s="85"/>
      <c r="BX1615" s="85"/>
      <c r="BY1615" s="85"/>
      <c r="BZ1615" s="85"/>
      <c r="CA1615" s="85"/>
      <c r="CB1615" s="85"/>
      <c r="CC1615" s="85"/>
      <c r="CD1615" s="85"/>
      <c r="CE1615" s="85"/>
      <c r="CF1615" s="85"/>
      <c r="CG1615" s="85"/>
      <c r="CH1615" s="85"/>
      <c r="CI1615" s="85"/>
      <c r="CJ1615" s="85"/>
      <c r="CK1615" s="85"/>
      <c r="CL1615" s="85"/>
      <c r="CM1615" s="85"/>
      <c r="CN1615" s="85"/>
      <c r="CO1615" s="85"/>
      <c r="CP1615" s="85"/>
      <c r="CQ1615" s="85"/>
      <c r="CR1615" s="85"/>
    </row>
    <row r="1616" spans="59:96">
      <c r="BG1616" s="85"/>
      <c r="BH1616" s="85"/>
      <c r="BI1616" s="85"/>
      <c r="BJ1616" s="85"/>
      <c r="BK1616" s="85"/>
      <c r="BL1616" s="85"/>
      <c r="BM1616" s="85"/>
      <c r="BN1616" s="85"/>
      <c r="BO1616" s="85"/>
      <c r="BP1616" s="85"/>
      <c r="BQ1616" s="85"/>
      <c r="BR1616" s="85"/>
      <c r="BS1616" s="85"/>
      <c r="BT1616" s="85"/>
      <c r="BU1616" s="85"/>
      <c r="BV1616" s="85"/>
      <c r="BW1616" s="85"/>
      <c r="BX1616" s="85"/>
      <c r="BY1616" s="85"/>
      <c r="BZ1616" s="85"/>
      <c r="CA1616" s="85"/>
      <c r="CB1616" s="85"/>
      <c r="CC1616" s="85"/>
      <c r="CD1616" s="85"/>
      <c r="CE1616" s="85"/>
      <c r="CF1616" s="85"/>
      <c r="CG1616" s="85"/>
      <c r="CH1616" s="85"/>
      <c r="CI1616" s="85"/>
      <c r="CJ1616" s="85"/>
      <c r="CK1616" s="85"/>
      <c r="CL1616" s="85"/>
      <c r="CM1616" s="85"/>
      <c r="CN1616" s="85"/>
      <c r="CO1616" s="85"/>
      <c r="CP1616" s="85"/>
      <c r="CQ1616" s="85"/>
      <c r="CR1616" s="85"/>
    </row>
    <row r="1617" spans="59:96">
      <c r="BG1617" s="85"/>
      <c r="BH1617" s="85"/>
      <c r="BI1617" s="85"/>
      <c r="BJ1617" s="85"/>
      <c r="BK1617" s="85"/>
      <c r="BL1617" s="85"/>
      <c r="BM1617" s="85"/>
      <c r="BN1617" s="85"/>
      <c r="BO1617" s="85"/>
      <c r="BP1617" s="85"/>
      <c r="BQ1617" s="85"/>
      <c r="BR1617" s="85"/>
      <c r="BS1617" s="85"/>
      <c r="BT1617" s="85"/>
      <c r="BU1617" s="85"/>
      <c r="BV1617" s="85"/>
      <c r="BW1617" s="85"/>
      <c r="BX1617" s="85"/>
      <c r="BY1617" s="85"/>
      <c r="BZ1617" s="85"/>
      <c r="CA1617" s="85"/>
      <c r="CB1617" s="85"/>
      <c r="CC1617" s="85"/>
      <c r="CD1617" s="85"/>
      <c r="CE1617" s="85"/>
      <c r="CF1617" s="85"/>
      <c r="CG1617" s="85"/>
      <c r="CH1617" s="85"/>
      <c r="CI1617" s="85"/>
      <c r="CJ1617" s="85"/>
      <c r="CK1617" s="85"/>
      <c r="CL1617" s="85"/>
      <c r="CM1617" s="85"/>
      <c r="CN1617" s="85"/>
      <c r="CO1617" s="85"/>
      <c r="CP1617" s="85"/>
      <c r="CQ1617" s="85"/>
      <c r="CR1617" s="85"/>
    </row>
    <row r="1618" spans="59:96">
      <c r="BG1618" s="85"/>
      <c r="BH1618" s="85"/>
      <c r="BI1618" s="85"/>
      <c r="BJ1618" s="85"/>
      <c r="BK1618" s="85"/>
      <c r="BL1618" s="85"/>
      <c r="BM1618" s="85"/>
      <c r="BN1618" s="85"/>
      <c r="BO1618" s="85"/>
      <c r="BP1618" s="85"/>
      <c r="BQ1618" s="85"/>
      <c r="BR1618" s="85"/>
      <c r="BS1618" s="85"/>
      <c r="BT1618" s="85"/>
      <c r="BU1618" s="85"/>
      <c r="BV1618" s="85"/>
      <c r="BW1618" s="85"/>
      <c r="BX1618" s="85"/>
      <c r="BY1618" s="85"/>
      <c r="BZ1618" s="85"/>
      <c r="CA1618" s="85"/>
      <c r="CB1618" s="85"/>
      <c r="CC1618" s="85"/>
      <c r="CD1618" s="85"/>
      <c r="CE1618" s="85"/>
      <c r="CF1618" s="85"/>
      <c r="CG1618" s="85"/>
      <c r="CH1618" s="85"/>
      <c r="CI1618" s="85"/>
      <c r="CJ1618" s="85"/>
      <c r="CK1618" s="85"/>
      <c r="CL1618" s="85"/>
      <c r="CM1618" s="85"/>
      <c r="CN1618" s="85"/>
      <c r="CO1618" s="85"/>
      <c r="CP1618" s="85"/>
      <c r="CQ1618" s="85"/>
      <c r="CR1618" s="85"/>
    </row>
    <row r="1619" spans="59:96">
      <c r="BG1619" s="85"/>
      <c r="BH1619" s="85"/>
      <c r="BI1619" s="85"/>
      <c r="BJ1619" s="85"/>
      <c r="BK1619" s="85"/>
      <c r="BL1619" s="85"/>
      <c r="BM1619" s="85"/>
      <c r="BN1619" s="85"/>
      <c r="BO1619" s="85"/>
      <c r="BP1619" s="85"/>
      <c r="BQ1619" s="85"/>
      <c r="BR1619" s="85"/>
      <c r="BS1619" s="85"/>
      <c r="BT1619" s="85"/>
      <c r="BU1619" s="85"/>
      <c r="BV1619" s="85"/>
      <c r="BW1619" s="85"/>
      <c r="BX1619" s="85"/>
      <c r="BY1619" s="85"/>
      <c r="BZ1619" s="85"/>
      <c r="CA1619" s="85"/>
      <c r="CB1619" s="85"/>
      <c r="CC1619" s="85"/>
      <c r="CD1619" s="85"/>
      <c r="CE1619" s="85"/>
      <c r="CF1619" s="85"/>
      <c r="CG1619" s="85"/>
      <c r="CH1619" s="85"/>
      <c r="CI1619" s="85"/>
      <c r="CJ1619" s="85"/>
      <c r="CK1619" s="85"/>
      <c r="CL1619" s="85"/>
      <c r="CM1619" s="85"/>
      <c r="CN1619" s="85"/>
      <c r="CO1619" s="85"/>
      <c r="CP1619" s="85"/>
      <c r="CQ1619" s="85"/>
      <c r="CR1619" s="85"/>
    </row>
    <row r="1620" spans="59:96">
      <c r="BG1620" s="85"/>
      <c r="BH1620" s="85"/>
      <c r="BI1620" s="85"/>
      <c r="BJ1620" s="85"/>
      <c r="BK1620" s="85"/>
      <c r="BL1620" s="85"/>
      <c r="BM1620" s="85"/>
      <c r="BN1620" s="85"/>
      <c r="BO1620" s="85"/>
      <c r="BP1620" s="85"/>
      <c r="BQ1620" s="85"/>
      <c r="BR1620" s="85"/>
      <c r="BS1620" s="85"/>
      <c r="BT1620" s="85"/>
      <c r="BU1620" s="85"/>
      <c r="BV1620" s="85"/>
      <c r="BW1620" s="85"/>
      <c r="BX1620" s="85"/>
      <c r="BY1620" s="85"/>
      <c r="BZ1620" s="85"/>
      <c r="CA1620" s="85"/>
      <c r="CB1620" s="85"/>
      <c r="CC1620" s="85"/>
      <c r="CD1620" s="85"/>
      <c r="CE1620" s="85"/>
      <c r="CF1620" s="85"/>
      <c r="CG1620" s="85"/>
      <c r="CH1620" s="85"/>
      <c r="CI1620" s="85"/>
      <c r="CJ1620" s="85"/>
      <c r="CK1620" s="85"/>
      <c r="CL1620" s="85"/>
      <c r="CM1620" s="85"/>
      <c r="CN1620" s="85"/>
      <c r="CO1620" s="85"/>
      <c r="CP1620" s="85"/>
      <c r="CQ1620" s="85"/>
      <c r="CR1620" s="85"/>
    </row>
    <row r="1621" spans="59:96">
      <c r="BG1621" s="85"/>
      <c r="BH1621" s="85"/>
      <c r="BI1621" s="85"/>
      <c r="BJ1621" s="85"/>
      <c r="BK1621" s="85"/>
      <c r="BL1621" s="85"/>
      <c r="BM1621" s="85"/>
      <c r="BN1621" s="85"/>
      <c r="BO1621" s="85"/>
      <c r="BP1621" s="85"/>
      <c r="BQ1621" s="85"/>
      <c r="BR1621" s="85"/>
      <c r="BS1621" s="85"/>
      <c r="BT1621" s="85"/>
      <c r="BU1621" s="85"/>
      <c r="BV1621" s="85"/>
      <c r="BW1621" s="85"/>
      <c r="BX1621" s="85"/>
      <c r="BY1621" s="85"/>
      <c r="BZ1621" s="85"/>
      <c r="CA1621" s="85"/>
      <c r="CB1621" s="85"/>
      <c r="CC1621" s="85"/>
      <c r="CD1621" s="85"/>
      <c r="CE1621" s="85"/>
      <c r="CF1621" s="85"/>
      <c r="CG1621" s="85"/>
      <c r="CH1621" s="85"/>
      <c r="CI1621" s="85"/>
      <c r="CJ1621" s="85"/>
      <c r="CK1621" s="85"/>
      <c r="CL1621" s="85"/>
      <c r="CM1621" s="85"/>
      <c r="CN1621" s="85"/>
      <c r="CO1621" s="85"/>
      <c r="CP1621" s="85"/>
      <c r="CQ1621" s="85"/>
      <c r="CR1621" s="85"/>
    </row>
    <row r="1622" spans="59:96">
      <c r="BG1622" s="85"/>
      <c r="BH1622" s="85"/>
      <c r="BI1622" s="85"/>
      <c r="BJ1622" s="85"/>
      <c r="BK1622" s="85"/>
      <c r="BL1622" s="85"/>
      <c r="BM1622" s="85"/>
      <c r="BN1622" s="85"/>
      <c r="BO1622" s="85"/>
      <c r="BP1622" s="85"/>
      <c r="BQ1622" s="85"/>
      <c r="BR1622" s="85"/>
      <c r="BS1622" s="85"/>
      <c r="BT1622" s="85"/>
      <c r="BU1622" s="85"/>
      <c r="BV1622" s="85"/>
      <c r="BW1622" s="85"/>
      <c r="BX1622" s="85"/>
      <c r="BY1622" s="85"/>
      <c r="BZ1622" s="85"/>
      <c r="CA1622" s="85"/>
      <c r="CB1622" s="85"/>
      <c r="CC1622" s="85"/>
      <c r="CD1622" s="85"/>
      <c r="CE1622" s="85"/>
      <c r="CF1622" s="85"/>
      <c r="CG1622" s="85"/>
      <c r="CH1622" s="85"/>
      <c r="CI1622" s="85"/>
      <c r="CJ1622" s="85"/>
      <c r="CK1622" s="85"/>
      <c r="CL1622" s="85"/>
      <c r="CM1622" s="85"/>
      <c r="CN1622" s="85"/>
      <c r="CO1622" s="85"/>
      <c r="CP1622" s="85"/>
      <c r="CQ1622" s="85"/>
      <c r="CR1622" s="85"/>
    </row>
    <row r="1623" spans="59:96">
      <c r="BG1623" s="85"/>
      <c r="BH1623" s="85"/>
      <c r="BI1623" s="85"/>
      <c r="BJ1623" s="85"/>
      <c r="BK1623" s="85"/>
      <c r="BL1623" s="85"/>
      <c r="BM1623" s="85"/>
      <c r="BN1623" s="85"/>
      <c r="BO1623" s="85"/>
      <c r="BP1623" s="85"/>
      <c r="BQ1623" s="85"/>
      <c r="BR1623" s="85"/>
      <c r="BS1623" s="85"/>
      <c r="BT1623" s="85"/>
      <c r="BU1623" s="85"/>
      <c r="BV1623" s="85"/>
      <c r="BW1623" s="85"/>
      <c r="BX1623" s="85"/>
      <c r="BY1623" s="85"/>
      <c r="BZ1623" s="85"/>
      <c r="CA1623" s="85"/>
      <c r="CB1623" s="85"/>
      <c r="CC1623" s="85"/>
      <c r="CD1623" s="85"/>
      <c r="CE1623" s="85"/>
      <c r="CF1623" s="85"/>
      <c r="CG1623" s="85"/>
      <c r="CH1623" s="85"/>
      <c r="CI1623" s="85"/>
      <c r="CJ1623" s="85"/>
      <c r="CK1623" s="85"/>
      <c r="CL1623" s="85"/>
      <c r="CM1623" s="85"/>
      <c r="CN1623" s="85"/>
      <c r="CO1623" s="85"/>
      <c r="CP1623" s="85"/>
      <c r="CQ1623" s="85"/>
      <c r="CR1623" s="85"/>
    </row>
    <row r="1624" spans="59:96">
      <c r="BG1624" s="85"/>
      <c r="BH1624" s="85"/>
      <c r="BI1624" s="85"/>
      <c r="BJ1624" s="85"/>
      <c r="BK1624" s="85"/>
      <c r="BL1624" s="85"/>
      <c r="BM1624" s="85"/>
      <c r="BN1624" s="85"/>
      <c r="BO1624" s="85"/>
      <c r="BP1624" s="85"/>
      <c r="BQ1624" s="85"/>
      <c r="BR1624" s="85"/>
      <c r="BS1624" s="85"/>
      <c r="BT1624" s="85"/>
      <c r="BU1624" s="85"/>
      <c r="BV1624" s="85"/>
      <c r="BW1624" s="85"/>
      <c r="BX1624" s="85"/>
      <c r="BY1624" s="85"/>
      <c r="BZ1624" s="85"/>
      <c r="CA1624" s="85"/>
      <c r="CB1624" s="85"/>
      <c r="CC1624" s="85"/>
      <c r="CD1624" s="85"/>
      <c r="CE1624" s="85"/>
      <c r="CF1624" s="85"/>
      <c r="CG1624" s="85"/>
      <c r="CH1624" s="85"/>
      <c r="CI1624" s="85"/>
      <c r="CJ1624" s="85"/>
      <c r="CK1624" s="85"/>
      <c r="CL1624" s="85"/>
      <c r="CM1624" s="85"/>
      <c r="CN1624" s="85"/>
      <c r="CO1624" s="85"/>
      <c r="CP1624" s="85"/>
      <c r="CQ1624" s="85"/>
      <c r="CR1624" s="85"/>
    </row>
    <row r="1625" spans="59:96">
      <c r="BG1625" s="85"/>
      <c r="BH1625" s="85"/>
      <c r="BI1625" s="85"/>
      <c r="BJ1625" s="85"/>
      <c r="BK1625" s="85"/>
      <c r="BL1625" s="85"/>
      <c r="BM1625" s="85"/>
      <c r="BN1625" s="85"/>
      <c r="BO1625" s="85"/>
      <c r="BP1625" s="85"/>
      <c r="BQ1625" s="85"/>
      <c r="BR1625" s="85"/>
      <c r="BS1625" s="85"/>
      <c r="BT1625" s="85"/>
      <c r="BU1625" s="85"/>
      <c r="BV1625" s="85"/>
      <c r="BW1625" s="85"/>
      <c r="BX1625" s="85"/>
      <c r="BY1625" s="85"/>
      <c r="BZ1625" s="85"/>
      <c r="CA1625" s="85"/>
      <c r="CB1625" s="85"/>
      <c r="CC1625" s="85"/>
      <c r="CD1625" s="85"/>
      <c r="CE1625" s="85"/>
      <c r="CF1625" s="85"/>
      <c r="CG1625" s="85"/>
      <c r="CH1625" s="85"/>
      <c r="CI1625" s="85"/>
      <c r="CJ1625" s="85"/>
      <c r="CK1625" s="85"/>
      <c r="CL1625" s="85"/>
      <c r="CM1625" s="85"/>
      <c r="CN1625" s="85"/>
      <c r="CO1625" s="85"/>
      <c r="CP1625" s="85"/>
      <c r="CQ1625" s="85"/>
      <c r="CR1625" s="85"/>
    </row>
    <row r="1626" spans="59:96">
      <c r="BG1626" s="85"/>
      <c r="BH1626" s="85"/>
      <c r="BI1626" s="85"/>
      <c r="BJ1626" s="85"/>
      <c r="BK1626" s="85"/>
      <c r="BL1626" s="85"/>
      <c r="BM1626" s="85"/>
      <c r="BN1626" s="85"/>
      <c r="BO1626" s="85"/>
      <c r="BP1626" s="85"/>
      <c r="BQ1626" s="85"/>
      <c r="BR1626" s="85"/>
      <c r="BS1626" s="85"/>
      <c r="BT1626" s="85"/>
      <c r="BU1626" s="85"/>
      <c r="BV1626" s="85"/>
      <c r="BW1626" s="85"/>
      <c r="BX1626" s="85"/>
      <c r="BY1626" s="85"/>
      <c r="BZ1626" s="85"/>
      <c r="CA1626" s="85"/>
      <c r="CB1626" s="85"/>
      <c r="CC1626" s="85"/>
      <c r="CD1626" s="85"/>
      <c r="CE1626" s="85"/>
      <c r="CF1626" s="85"/>
      <c r="CG1626" s="85"/>
      <c r="CH1626" s="85"/>
      <c r="CI1626" s="85"/>
      <c r="CJ1626" s="85"/>
      <c r="CK1626" s="85"/>
      <c r="CL1626" s="85"/>
      <c r="CM1626" s="85"/>
      <c r="CN1626" s="85"/>
      <c r="CO1626" s="85"/>
      <c r="CP1626" s="85"/>
      <c r="CQ1626" s="85"/>
      <c r="CR1626" s="85"/>
    </row>
    <row r="1627" spans="59:96">
      <c r="BG1627" s="85"/>
      <c r="BH1627" s="85"/>
      <c r="BI1627" s="85"/>
      <c r="BJ1627" s="85"/>
      <c r="BK1627" s="85"/>
      <c r="BL1627" s="85"/>
      <c r="BM1627" s="85"/>
      <c r="BN1627" s="85"/>
      <c r="BO1627" s="85"/>
      <c r="BP1627" s="85"/>
      <c r="BQ1627" s="85"/>
      <c r="BR1627" s="85"/>
      <c r="BS1627" s="85"/>
      <c r="BT1627" s="85"/>
      <c r="BU1627" s="85"/>
      <c r="BV1627" s="85"/>
      <c r="BW1627" s="85"/>
      <c r="BX1627" s="85"/>
      <c r="BY1627" s="85"/>
      <c r="BZ1627" s="85"/>
      <c r="CA1627" s="85"/>
      <c r="CB1627" s="85"/>
      <c r="CC1627" s="85"/>
      <c r="CD1627" s="85"/>
      <c r="CE1627" s="85"/>
      <c r="CF1627" s="85"/>
      <c r="CG1627" s="85"/>
      <c r="CH1627" s="85"/>
      <c r="CI1627" s="85"/>
      <c r="CJ1627" s="85"/>
      <c r="CK1627" s="85"/>
      <c r="CL1627" s="85"/>
      <c r="CM1627" s="85"/>
      <c r="CN1627" s="85"/>
      <c r="CO1627" s="85"/>
      <c r="CP1627" s="85"/>
      <c r="CQ1627" s="85"/>
      <c r="CR1627" s="85"/>
    </row>
    <row r="1628" spans="59:96">
      <c r="BG1628" s="85"/>
      <c r="BH1628" s="85"/>
      <c r="BI1628" s="85"/>
      <c r="BJ1628" s="85"/>
      <c r="BK1628" s="85"/>
      <c r="BL1628" s="85"/>
      <c r="BM1628" s="85"/>
      <c r="BN1628" s="85"/>
      <c r="BO1628" s="85"/>
      <c r="BP1628" s="85"/>
      <c r="BQ1628" s="85"/>
      <c r="BR1628" s="85"/>
      <c r="BS1628" s="85"/>
      <c r="BT1628" s="85"/>
      <c r="BU1628" s="85"/>
      <c r="BV1628" s="85"/>
      <c r="BW1628" s="85"/>
      <c r="BX1628" s="85"/>
      <c r="BY1628" s="85"/>
      <c r="BZ1628" s="85"/>
      <c r="CA1628" s="85"/>
      <c r="CB1628" s="85"/>
      <c r="CC1628" s="85"/>
      <c r="CD1628" s="85"/>
      <c r="CE1628" s="85"/>
      <c r="CF1628" s="85"/>
      <c r="CG1628" s="85"/>
      <c r="CH1628" s="85"/>
      <c r="CI1628" s="85"/>
      <c r="CJ1628" s="85"/>
      <c r="CK1628" s="85"/>
      <c r="CL1628" s="85"/>
      <c r="CM1628" s="85"/>
      <c r="CN1628" s="85"/>
      <c r="CO1628" s="85"/>
      <c r="CP1628" s="85"/>
      <c r="CQ1628" s="85"/>
      <c r="CR1628" s="85"/>
    </row>
    <row r="1629" spans="59:96">
      <c r="BG1629" s="85"/>
      <c r="BH1629" s="85"/>
      <c r="BI1629" s="85"/>
      <c r="BJ1629" s="85"/>
      <c r="BK1629" s="85"/>
      <c r="BL1629" s="85"/>
      <c r="BM1629" s="85"/>
      <c r="BN1629" s="85"/>
      <c r="BO1629" s="85"/>
      <c r="BP1629" s="85"/>
      <c r="BQ1629" s="85"/>
      <c r="BR1629" s="85"/>
      <c r="BS1629" s="85"/>
      <c r="BT1629" s="85"/>
      <c r="BU1629" s="85"/>
      <c r="BV1629" s="85"/>
      <c r="BW1629" s="85"/>
      <c r="BX1629" s="85"/>
      <c r="BY1629" s="85"/>
      <c r="BZ1629" s="85"/>
      <c r="CA1629" s="85"/>
      <c r="CB1629" s="85"/>
      <c r="CC1629" s="85"/>
      <c r="CD1629" s="85"/>
      <c r="CE1629" s="85"/>
      <c r="CF1629" s="85"/>
      <c r="CG1629" s="85"/>
      <c r="CH1629" s="85"/>
      <c r="CI1629" s="85"/>
      <c r="CJ1629" s="85"/>
      <c r="CK1629" s="85"/>
      <c r="CL1629" s="85"/>
      <c r="CM1629" s="85"/>
      <c r="CN1629" s="85"/>
      <c r="CO1629" s="85"/>
      <c r="CP1629" s="85"/>
      <c r="CQ1629" s="85"/>
      <c r="CR1629" s="85"/>
    </row>
    <row r="1630" spans="59:96">
      <c r="BG1630" s="85"/>
      <c r="BH1630" s="85"/>
      <c r="BI1630" s="85"/>
      <c r="BJ1630" s="85"/>
      <c r="BK1630" s="85"/>
      <c r="BL1630" s="85"/>
      <c r="BM1630" s="85"/>
      <c r="BN1630" s="85"/>
      <c r="BO1630" s="85"/>
      <c r="BP1630" s="85"/>
      <c r="BQ1630" s="85"/>
      <c r="BR1630" s="85"/>
      <c r="BS1630" s="85"/>
      <c r="BT1630" s="85"/>
      <c r="BU1630" s="85"/>
      <c r="BV1630" s="85"/>
      <c r="BW1630" s="85"/>
      <c r="BX1630" s="85"/>
      <c r="BY1630" s="85"/>
      <c r="BZ1630" s="85"/>
      <c r="CA1630" s="85"/>
      <c r="CB1630" s="85"/>
      <c r="CC1630" s="85"/>
      <c r="CD1630" s="85"/>
      <c r="CE1630" s="85"/>
      <c r="CF1630" s="85"/>
      <c r="CG1630" s="85"/>
      <c r="CH1630" s="85"/>
      <c r="CI1630" s="85"/>
      <c r="CJ1630" s="85"/>
      <c r="CK1630" s="85"/>
      <c r="CL1630" s="85"/>
      <c r="CM1630" s="85"/>
      <c r="CN1630" s="85"/>
      <c r="CO1630" s="85"/>
      <c r="CP1630" s="85"/>
      <c r="CQ1630" s="85"/>
      <c r="CR1630" s="85"/>
    </row>
    <row r="1631" spans="59:96">
      <c r="BG1631" s="85"/>
      <c r="BH1631" s="85"/>
      <c r="BI1631" s="85"/>
      <c r="BJ1631" s="85"/>
      <c r="BK1631" s="85"/>
      <c r="BL1631" s="85"/>
      <c r="BM1631" s="85"/>
      <c r="BN1631" s="85"/>
      <c r="BO1631" s="85"/>
      <c r="BP1631" s="85"/>
      <c r="BQ1631" s="85"/>
      <c r="BR1631" s="85"/>
      <c r="BS1631" s="85"/>
      <c r="BT1631" s="85"/>
      <c r="BU1631" s="85"/>
      <c r="BV1631" s="85"/>
      <c r="BW1631" s="85"/>
      <c r="BX1631" s="85"/>
      <c r="BY1631" s="85"/>
      <c r="BZ1631" s="85"/>
      <c r="CA1631" s="85"/>
      <c r="CB1631" s="85"/>
      <c r="CC1631" s="85"/>
      <c r="CD1631" s="85"/>
      <c r="CE1631" s="85"/>
      <c r="CF1631" s="85"/>
      <c r="CG1631" s="85"/>
      <c r="CH1631" s="85"/>
      <c r="CI1631" s="85"/>
      <c r="CJ1631" s="85"/>
      <c r="CK1631" s="85"/>
      <c r="CL1631" s="85"/>
      <c r="CM1631" s="85"/>
      <c r="CN1631" s="85"/>
      <c r="CO1631" s="85"/>
      <c r="CP1631" s="85"/>
      <c r="CQ1631" s="85"/>
      <c r="CR1631" s="85"/>
    </row>
    <row r="1632" spans="59:96">
      <c r="BG1632" s="85"/>
      <c r="BH1632" s="85"/>
      <c r="BI1632" s="85"/>
      <c r="BJ1632" s="85"/>
      <c r="BK1632" s="85"/>
      <c r="BL1632" s="85"/>
      <c r="BM1632" s="85"/>
      <c r="BN1632" s="85"/>
      <c r="BO1632" s="85"/>
      <c r="BP1632" s="85"/>
      <c r="BQ1632" s="85"/>
      <c r="BR1632" s="85"/>
      <c r="BS1632" s="85"/>
      <c r="BT1632" s="85"/>
      <c r="BU1632" s="85"/>
      <c r="BV1632" s="85"/>
      <c r="BW1632" s="85"/>
      <c r="BX1632" s="85"/>
      <c r="BY1632" s="85"/>
      <c r="BZ1632" s="85"/>
      <c r="CA1632" s="85"/>
      <c r="CB1632" s="85"/>
      <c r="CC1632" s="85"/>
      <c r="CD1632" s="85"/>
      <c r="CE1632" s="85"/>
      <c r="CF1632" s="85"/>
      <c r="CG1632" s="85"/>
      <c r="CH1632" s="85"/>
      <c r="CI1632" s="85"/>
      <c r="CJ1632" s="85"/>
      <c r="CK1632" s="85"/>
      <c r="CL1632" s="85"/>
      <c r="CM1632" s="85"/>
      <c r="CN1632" s="85"/>
      <c r="CO1632" s="85"/>
      <c r="CP1632" s="85"/>
      <c r="CQ1632" s="85"/>
      <c r="CR1632" s="85"/>
    </row>
    <row r="1633" spans="59:96">
      <c r="BG1633" s="85"/>
      <c r="BH1633" s="85"/>
      <c r="BI1633" s="85"/>
      <c r="BJ1633" s="85"/>
      <c r="BK1633" s="85"/>
      <c r="BL1633" s="85"/>
      <c r="BM1633" s="85"/>
      <c r="BN1633" s="85"/>
      <c r="BO1633" s="85"/>
      <c r="BP1633" s="85"/>
      <c r="BQ1633" s="85"/>
      <c r="BR1633" s="85"/>
      <c r="BS1633" s="85"/>
      <c r="BT1633" s="85"/>
      <c r="BU1633" s="85"/>
      <c r="BV1633" s="85"/>
      <c r="BW1633" s="85"/>
      <c r="BX1633" s="85"/>
      <c r="BY1633" s="85"/>
      <c r="BZ1633" s="85"/>
      <c r="CA1633" s="85"/>
      <c r="CB1633" s="85"/>
      <c r="CC1633" s="85"/>
      <c r="CD1633" s="85"/>
      <c r="CE1633" s="85"/>
      <c r="CF1633" s="85"/>
      <c r="CG1633" s="85"/>
      <c r="CH1633" s="85"/>
      <c r="CI1633" s="85"/>
      <c r="CJ1633" s="85"/>
      <c r="CK1633" s="85"/>
      <c r="CL1633" s="85"/>
      <c r="CM1633" s="85"/>
      <c r="CN1633" s="85"/>
      <c r="CO1633" s="85"/>
      <c r="CP1633" s="85"/>
      <c r="CQ1633" s="85"/>
      <c r="CR1633" s="85"/>
    </row>
    <row r="1634" spans="59:96">
      <c r="BG1634" s="85"/>
      <c r="BH1634" s="85"/>
      <c r="BI1634" s="85"/>
      <c r="BJ1634" s="85"/>
      <c r="BK1634" s="85"/>
      <c r="BL1634" s="85"/>
      <c r="BM1634" s="85"/>
      <c r="BN1634" s="85"/>
      <c r="BO1634" s="85"/>
      <c r="BP1634" s="85"/>
      <c r="BQ1634" s="85"/>
      <c r="BR1634" s="85"/>
      <c r="BS1634" s="85"/>
      <c r="BT1634" s="85"/>
      <c r="BU1634" s="85"/>
      <c r="BV1634" s="85"/>
      <c r="BW1634" s="85"/>
      <c r="BX1634" s="85"/>
      <c r="BY1634" s="85"/>
      <c r="BZ1634" s="85"/>
      <c r="CA1634" s="85"/>
      <c r="CB1634" s="85"/>
      <c r="CC1634" s="85"/>
      <c r="CD1634" s="85"/>
      <c r="CE1634" s="85"/>
      <c r="CF1634" s="85"/>
      <c r="CG1634" s="85"/>
      <c r="CH1634" s="85"/>
      <c r="CI1634" s="85"/>
      <c r="CJ1634" s="85"/>
      <c r="CK1634" s="85"/>
      <c r="CL1634" s="85"/>
      <c r="CM1634" s="85"/>
      <c r="CN1634" s="85"/>
      <c r="CO1634" s="85"/>
      <c r="CP1634" s="85"/>
      <c r="CQ1634" s="85"/>
      <c r="CR1634" s="85"/>
    </row>
    <row r="1635" spans="59:96">
      <c r="BG1635" s="85"/>
      <c r="BH1635" s="85"/>
      <c r="BI1635" s="85"/>
      <c r="BJ1635" s="85"/>
      <c r="BK1635" s="85"/>
      <c r="BL1635" s="85"/>
      <c r="BM1635" s="85"/>
      <c r="BN1635" s="85"/>
      <c r="BO1635" s="85"/>
      <c r="BP1635" s="85"/>
      <c r="BQ1635" s="85"/>
      <c r="BR1635" s="85"/>
      <c r="BS1635" s="85"/>
      <c r="BT1635" s="85"/>
      <c r="BU1635" s="85"/>
      <c r="BV1635" s="85"/>
      <c r="BW1635" s="85"/>
      <c r="BX1635" s="85"/>
      <c r="BY1635" s="85"/>
      <c r="BZ1635" s="85"/>
      <c r="CA1635" s="85"/>
      <c r="CB1635" s="85"/>
      <c r="CC1635" s="85"/>
      <c r="CD1635" s="85"/>
      <c r="CE1635" s="85"/>
      <c r="CF1635" s="85"/>
      <c r="CG1635" s="85"/>
      <c r="CH1635" s="85"/>
      <c r="CI1635" s="85"/>
      <c r="CJ1635" s="85"/>
      <c r="CK1635" s="85"/>
      <c r="CL1635" s="85"/>
      <c r="CM1635" s="85"/>
      <c r="CN1635" s="85"/>
      <c r="CO1635" s="85"/>
      <c r="CP1635" s="85"/>
      <c r="CQ1635" s="85"/>
      <c r="CR1635" s="85"/>
    </row>
    <row r="1636" spans="59:96">
      <c r="BG1636" s="85"/>
      <c r="BH1636" s="85"/>
      <c r="BI1636" s="85"/>
      <c r="BJ1636" s="85"/>
      <c r="BK1636" s="85"/>
      <c r="BL1636" s="85"/>
      <c r="BM1636" s="85"/>
      <c r="BN1636" s="85"/>
      <c r="BO1636" s="85"/>
      <c r="BP1636" s="85"/>
      <c r="BQ1636" s="85"/>
      <c r="BR1636" s="85"/>
      <c r="BS1636" s="85"/>
      <c r="BT1636" s="85"/>
      <c r="BU1636" s="85"/>
      <c r="BV1636" s="85"/>
      <c r="BW1636" s="85"/>
      <c r="BX1636" s="85"/>
      <c r="BY1636" s="85"/>
      <c r="BZ1636" s="85"/>
      <c r="CA1636" s="85"/>
      <c r="CB1636" s="85"/>
      <c r="CC1636" s="85"/>
      <c r="CD1636" s="85"/>
      <c r="CE1636" s="85"/>
      <c r="CF1636" s="85"/>
      <c r="CG1636" s="85"/>
      <c r="CH1636" s="85"/>
      <c r="CI1636" s="85"/>
      <c r="CJ1636" s="85"/>
      <c r="CK1636" s="85"/>
      <c r="CL1636" s="85"/>
      <c r="CM1636" s="85"/>
      <c r="CN1636" s="85"/>
      <c r="CO1636" s="85"/>
      <c r="CP1636" s="85"/>
      <c r="CQ1636" s="85"/>
      <c r="CR1636" s="85"/>
    </row>
    <row r="1637" spans="59:96">
      <c r="BG1637" s="85"/>
      <c r="BH1637" s="85"/>
      <c r="BI1637" s="85"/>
      <c r="BJ1637" s="85"/>
      <c r="BK1637" s="85"/>
      <c r="BL1637" s="85"/>
      <c r="BM1637" s="85"/>
      <c r="BN1637" s="85"/>
      <c r="BO1637" s="85"/>
      <c r="BP1637" s="85"/>
      <c r="BQ1637" s="85"/>
      <c r="BR1637" s="85"/>
      <c r="BS1637" s="85"/>
      <c r="BT1637" s="85"/>
      <c r="BU1637" s="85"/>
      <c r="BV1637" s="85"/>
      <c r="BW1637" s="85"/>
      <c r="BX1637" s="85"/>
      <c r="BY1637" s="85"/>
      <c r="BZ1637" s="85"/>
      <c r="CA1637" s="85"/>
      <c r="CB1637" s="85"/>
      <c r="CC1637" s="85"/>
      <c r="CD1637" s="85"/>
      <c r="CE1637" s="85"/>
      <c r="CF1637" s="85"/>
      <c r="CG1637" s="85"/>
      <c r="CH1637" s="85"/>
      <c r="CI1637" s="85"/>
      <c r="CJ1637" s="85"/>
      <c r="CK1637" s="85"/>
      <c r="CL1637" s="85"/>
      <c r="CM1637" s="85"/>
      <c r="CN1637" s="85"/>
      <c r="CO1637" s="85"/>
      <c r="CP1637" s="85"/>
      <c r="CQ1637" s="85"/>
      <c r="CR1637" s="85"/>
    </row>
    <row r="1638" spans="59:96">
      <c r="BG1638" s="85"/>
      <c r="BH1638" s="85"/>
      <c r="BI1638" s="85"/>
      <c r="BJ1638" s="85"/>
      <c r="BK1638" s="85"/>
      <c r="BL1638" s="85"/>
      <c r="BM1638" s="85"/>
      <c r="BN1638" s="85"/>
      <c r="BO1638" s="85"/>
      <c r="BP1638" s="85"/>
      <c r="BQ1638" s="85"/>
      <c r="BR1638" s="85"/>
      <c r="BS1638" s="85"/>
      <c r="BT1638" s="85"/>
      <c r="BU1638" s="85"/>
      <c r="BV1638" s="85"/>
      <c r="BW1638" s="85"/>
      <c r="BX1638" s="85"/>
      <c r="BY1638" s="85"/>
      <c r="BZ1638" s="85"/>
      <c r="CA1638" s="85"/>
      <c r="CB1638" s="85"/>
      <c r="CC1638" s="85"/>
      <c r="CD1638" s="85"/>
      <c r="CE1638" s="85"/>
      <c r="CF1638" s="85"/>
      <c r="CG1638" s="85"/>
      <c r="CH1638" s="85"/>
      <c r="CI1638" s="85"/>
      <c r="CJ1638" s="85"/>
      <c r="CK1638" s="85"/>
      <c r="CL1638" s="85"/>
      <c r="CM1638" s="85"/>
      <c r="CN1638" s="85"/>
      <c r="CO1638" s="85"/>
      <c r="CP1638" s="85"/>
      <c r="CQ1638" s="85"/>
      <c r="CR1638" s="85"/>
    </row>
    <row r="1639" spans="59:96">
      <c r="BG1639" s="85"/>
      <c r="BH1639" s="85"/>
      <c r="BI1639" s="85"/>
      <c r="BJ1639" s="85"/>
      <c r="BK1639" s="85"/>
      <c r="BL1639" s="85"/>
      <c r="BM1639" s="85"/>
      <c r="BN1639" s="85"/>
      <c r="BO1639" s="85"/>
      <c r="BP1639" s="85"/>
      <c r="BQ1639" s="85"/>
      <c r="BR1639" s="85"/>
      <c r="BS1639" s="85"/>
      <c r="BT1639" s="85"/>
      <c r="BU1639" s="85"/>
      <c r="BV1639" s="85"/>
      <c r="BW1639" s="85"/>
      <c r="BX1639" s="85"/>
      <c r="BY1639" s="85"/>
      <c r="BZ1639" s="85"/>
      <c r="CA1639" s="85"/>
      <c r="CB1639" s="85"/>
      <c r="CC1639" s="85"/>
      <c r="CD1639" s="85"/>
      <c r="CE1639" s="85"/>
      <c r="CF1639" s="85"/>
      <c r="CG1639" s="85"/>
      <c r="CH1639" s="85"/>
      <c r="CI1639" s="85"/>
      <c r="CJ1639" s="85"/>
      <c r="CK1639" s="85"/>
      <c r="CL1639" s="85"/>
      <c r="CM1639" s="85"/>
      <c r="CN1639" s="85"/>
      <c r="CO1639" s="85"/>
      <c r="CP1639" s="85"/>
      <c r="CQ1639" s="85"/>
      <c r="CR1639" s="85"/>
    </row>
    <row r="1640" spans="59:96">
      <c r="BG1640" s="85"/>
      <c r="BH1640" s="85"/>
      <c r="BI1640" s="85"/>
      <c r="BJ1640" s="85"/>
      <c r="BK1640" s="85"/>
      <c r="BL1640" s="85"/>
      <c r="BM1640" s="85"/>
      <c r="BN1640" s="85"/>
      <c r="BO1640" s="85"/>
      <c r="BP1640" s="85"/>
      <c r="BQ1640" s="85"/>
      <c r="BR1640" s="85"/>
      <c r="BS1640" s="85"/>
      <c r="BT1640" s="85"/>
      <c r="BU1640" s="85"/>
      <c r="BV1640" s="85"/>
      <c r="BW1640" s="85"/>
      <c r="BX1640" s="85"/>
      <c r="BY1640" s="85"/>
      <c r="BZ1640" s="85"/>
      <c r="CA1640" s="85"/>
      <c r="CB1640" s="85"/>
      <c r="CC1640" s="85"/>
      <c r="CD1640" s="85"/>
      <c r="CE1640" s="85"/>
      <c r="CF1640" s="85"/>
      <c r="CG1640" s="85"/>
      <c r="CH1640" s="85"/>
      <c r="CI1640" s="85"/>
      <c r="CJ1640" s="85"/>
      <c r="CK1640" s="85"/>
      <c r="CL1640" s="85"/>
      <c r="CM1640" s="85"/>
      <c r="CN1640" s="85"/>
      <c r="CO1640" s="85"/>
      <c r="CP1640" s="85"/>
      <c r="CQ1640" s="85"/>
      <c r="CR1640" s="85"/>
    </row>
    <row r="1641" spans="59:96">
      <c r="BG1641" s="85"/>
      <c r="BH1641" s="85"/>
      <c r="BI1641" s="85"/>
      <c r="BJ1641" s="85"/>
      <c r="BK1641" s="85"/>
      <c r="BL1641" s="85"/>
      <c r="BM1641" s="85"/>
      <c r="BN1641" s="85"/>
      <c r="BO1641" s="85"/>
      <c r="BP1641" s="85"/>
      <c r="BQ1641" s="85"/>
      <c r="BR1641" s="85"/>
      <c r="BS1641" s="85"/>
      <c r="BT1641" s="85"/>
      <c r="BU1641" s="85"/>
      <c r="BV1641" s="85"/>
      <c r="BW1641" s="85"/>
      <c r="BX1641" s="85"/>
      <c r="BY1641" s="85"/>
      <c r="BZ1641" s="85"/>
      <c r="CA1641" s="85"/>
      <c r="CB1641" s="85"/>
      <c r="CC1641" s="85"/>
      <c r="CD1641" s="85"/>
      <c r="CE1641" s="85"/>
      <c r="CF1641" s="85"/>
      <c r="CG1641" s="85"/>
      <c r="CH1641" s="85"/>
      <c r="CI1641" s="85"/>
      <c r="CJ1641" s="85"/>
      <c r="CK1641" s="85"/>
      <c r="CL1641" s="85"/>
      <c r="CM1641" s="85"/>
      <c r="CN1641" s="85"/>
      <c r="CO1641" s="85"/>
      <c r="CP1641" s="85"/>
      <c r="CQ1641" s="85"/>
      <c r="CR1641" s="85"/>
    </row>
    <row r="1642" spans="59:96">
      <c r="BG1642" s="85"/>
      <c r="BH1642" s="85"/>
      <c r="BI1642" s="85"/>
      <c r="BJ1642" s="85"/>
      <c r="BK1642" s="85"/>
      <c r="BL1642" s="85"/>
      <c r="BM1642" s="85"/>
      <c r="BN1642" s="85"/>
      <c r="BO1642" s="85"/>
      <c r="BP1642" s="85"/>
      <c r="BQ1642" s="85"/>
      <c r="BR1642" s="85"/>
      <c r="BS1642" s="85"/>
      <c r="BT1642" s="85"/>
      <c r="BU1642" s="85"/>
      <c r="BV1642" s="85"/>
      <c r="BW1642" s="85"/>
      <c r="BX1642" s="85"/>
      <c r="BY1642" s="85"/>
      <c r="BZ1642" s="85"/>
      <c r="CA1642" s="85"/>
      <c r="CB1642" s="85"/>
      <c r="CC1642" s="85"/>
      <c r="CD1642" s="85"/>
      <c r="CE1642" s="85"/>
      <c r="CF1642" s="85"/>
      <c r="CG1642" s="85"/>
      <c r="CH1642" s="85"/>
      <c r="CI1642" s="85"/>
      <c r="CJ1642" s="85"/>
      <c r="CK1642" s="85"/>
      <c r="CL1642" s="85"/>
      <c r="CM1642" s="85"/>
      <c r="CN1642" s="85"/>
      <c r="CO1642" s="85"/>
      <c r="CP1642" s="85"/>
      <c r="CQ1642" s="85"/>
      <c r="CR1642" s="85"/>
    </row>
    <row r="1643" spans="59:96">
      <c r="BG1643" s="85"/>
      <c r="BH1643" s="85"/>
      <c r="BI1643" s="85"/>
      <c r="BJ1643" s="85"/>
      <c r="BK1643" s="85"/>
      <c r="BL1643" s="85"/>
      <c r="BM1643" s="85"/>
      <c r="BN1643" s="85"/>
      <c r="BO1643" s="85"/>
      <c r="BP1643" s="85"/>
      <c r="BQ1643" s="85"/>
      <c r="BR1643" s="85"/>
      <c r="BS1643" s="85"/>
      <c r="BT1643" s="85"/>
      <c r="BU1643" s="85"/>
      <c r="BV1643" s="85"/>
      <c r="BW1643" s="85"/>
      <c r="BX1643" s="85"/>
      <c r="BY1643" s="85"/>
      <c r="BZ1643" s="85"/>
      <c r="CA1643" s="85"/>
      <c r="CB1643" s="85"/>
      <c r="CC1643" s="85"/>
      <c r="CD1643" s="85"/>
      <c r="CE1643" s="85"/>
      <c r="CF1643" s="85"/>
      <c r="CG1643" s="85"/>
      <c r="CH1643" s="85"/>
      <c r="CI1643" s="85"/>
      <c r="CJ1643" s="85"/>
      <c r="CK1643" s="85"/>
      <c r="CL1643" s="85"/>
      <c r="CM1643" s="85"/>
      <c r="CN1643" s="85"/>
      <c r="CO1643" s="85"/>
      <c r="CP1643" s="85"/>
      <c r="CQ1643" s="85"/>
      <c r="CR1643" s="85"/>
    </row>
    <row r="1644" spans="59:96">
      <c r="BG1644" s="85"/>
      <c r="BH1644" s="85"/>
      <c r="BI1644" s="85"/>
      <c r="BJ1644" s="85"/>
      <c r="BK1644" s="85"/>
      <c r="BL1644" s="85"/>
      <c r="BM1644" s="85"/>
      <c r="BN1644" s="85"/>
      <c r="BO1644" s="85"/>
      <c r="BP1644" s="85"/>
      <c r="BQ1644" s="85"/>
      <c r="BR1644" s="85"/>
      <c r="BS1644" s="85"/>
      <c r="BT1644" s="85"/>
      <c r="BU1644" s="85"/>
      <c r="BV1644" s="85"/>
      <c r="BW1644" s="85"/>
      <c r="BX1644" s="85"/>
      <c r="BY1644" s="85"/>
      <c r="BZ1644" s="85"/>
      <c r="CA1644" s="85"/>
      <c r="CB1644" s="85"/>
      <c r="CC1644" s="85"/>
      <c r="CD1644" s="85"/>
      <c r="CE1644" s="85"/>
      <c r="CF1644" s="85"/>
      <c r="CG1644" s="85"/>
      <c r="CH1644" s="85"/>
      <c r="CI1644" s="85"/>
      <c r="CJ1644" s="85"/>
      <c r="CK1644" s="85"/>
      <c r="CL1644" s="85"/>
      <c r="CM1644" s="85"/>
      <c r="CN1644" s="85"/>
      <c r="CO1644" s="85"/>
      <c r="CP1644" s="85"/>
      <c r="CQ1644" s="85"/>
      <c r="CR1644" s="85"/>
    </row>
    <row r="1645" spans="59:96">
      <c r="BG1645" s="85"/>
      <c r="BH1645" s="85"/>
      <c r="BI1645" s="85"/>
      <c r="BJ1645" s="85"/>
      <c r="BK1645" s="85"/>
      <c r="BL1645" s="85"/>
      <c r="BM1645" s="85"/>
      <c r="BN1645" s="85"/>
      <c r="BO1645" s="85"/>
      <c r="BP1645" s="85"/>
      <c r="BQ1645" s="85"/>
      <c r="BR1645" s="85"/>
      <c r="BS1645" s="85"/>
      <c r="BT1645" s="85"/>
      <c r="BU1645" s="85"/>
      <c r="BV1645" s="85"/>
      <c r="BW1645" s="85"/>
      <c r="BX1645" s="85"/>
      <c r="BY1645" s="85"/>
      <c r="BZ1645" s="85"/>
      <c r="CA1645" s="85"/>
      <c r="CB1645" s="85"/>
      <c r="CC1645" s="85"/>
      <c r="CD1645" s="85"/>
      <c r="CE1645" s="85"/>
      <c r="CF1645" s="85"/>
      <c r="CG1645" s="85"/>
      <c r="CH1645" s="85"/>
      <c r="CI1645" s="85"/>
      <c r="CJ1645" s="85"/>
      <c r="CK1645" s="85"/>
      <c r="CL1645" s="85"/>
      <c r="CM1645" s="85"/>
      <c r="CN1645" s="85"/>
      <c r="CO1645" s="85"/>
      <c r="CP1645" s="85"/>
      <c r="CQ1645" s="85"/>
      <c r="CR1645" s="85"/>
    </row>
    <row r="1646" spans="59:96">
      <c r="BG1646" s="85"/>
      <c r="BH1646" s="85"/>
      <c r="BI1646" s="85"/>
      <c r="BJ1646" s="85"/>
      <c r="BK1646" s="85"/>
      <c r="BL1646" s="85"/>
      <c r="BM1646" s="85"/>
      <c r="BN1646" s="85"/>
      <c r="BO1646" s="85"/>
      <c r="BP1646" s="85"/>
      <c r="BQ1646" s="85"/>
      <c r="BR1646" s="85"/>
      <c r="BS1646" s="85"/>
      <c r="BT1646" s="85"/>
      <c r="BU1646" s="85"/>
      <c r="BV1646" s="85"/>
      <c r="BW1646" s="85"/>
      <c r="BX1646" s="85"/>
      <c r="BY1646" s="85"/>
      <c r="BZ1646" s="85"/>
      <c r="CA1646" s="85"/>
      <c r="CB1646" s="85"/>
      <c r="CC1646" s="85"/>
      <c r="CD1646" s="85"/>
      <c r="CE1646" s="85"/>
      <c r="CF1646" s="85"/>
      <c r="CG1646" s="85"/>
      <c r="CH1646" s="85"/>
      <c r="CI1646" s="85"/>
      <c r="CJ1646" s="85"/>
      <c r="CK1646" s="85"/>
      <c r="CL1646" s="85"/>
      <c r="CM1646" s="85"/>
      <c r="CN1646" s="85"/>
      <c r="CO1646" s="85"/>
      <c r="CP1646" s="85"/>
      <c r="CQ1646" s="85"/>
      <c r="CR1646" s="85"/>
    </row>
    <row r="1647" spans="59:96">
      <c r="BG1647" s="85"/>
      <c r="BH1647" s="85"/>
      <c r="BI1647" s="85"/>
      <c r="BJ1647" s="85"/>
      <c r="BK1647" s="85"/>
      <c r="BL1647" s="85"/>
      <c r="BM1647" s="85"/>
      <c r="BN1647" s="85"/>
      <c r="BO1647" s="85"/>
      <c r="BP1647" s="85"/>
      <c r="BQ1647" s="85"/>
      <c r="BR1647" s="85"/>
      <c r="BS1647" s="85"/>
      <c r="BT1647" s="85"/>
      <c r="BU1647" s="85"/>
      <c r="BV1647" s="85"/>
      <c r="BW1647" s="85"/>
      <c r="BX1647" s="85"/>
      <c r="BY1647" s="85"/>
      <c r="BZ1647" s="85"/>
      <c r="CA1647" s="85"/>
      <c r="CB1647" s="85"/>
      <c r="CC1647" s="85"/>
      <c r="CD1647" s="85"/>
      <c r="CE1647" s="85"/>
      <c r="CF1647" s="85"/>
      <c r="CG1647" s="85"/>
      <c r="CH1647" s="85"/>
      <c r="CI1647" s="85"/>
      <c r="CJ1647" s="85"/>
      <c r="CK1647" s="85"/>
      <c r="CL1647" s="85"/>
      <c r="CM1647" s="85"/>
      <c r="CN1647" s="85"/>
      <c r="CO1647" s="85"/>
      <c r="CP1647" s="85"/>
      <c r="CQ1647" s="85"/>
      <c r="CR1647" s="85"/>
    </row>
    <row r="1648" spans="59:96">
      <c r="BG1648" s="85"/>
      <c r="BH1648" s="85"/>
      <c r="BI1648" s="85"/>
      <c r="BJ1648" s="85"/>
      <c r="BK1648" s="85"/>
      <c r="BL1648" s="85"/>
      <c r="BM1648" s="85"/>
      <c r="BN1648" s="85"/>
      <c r="BO1648" s="85"/>
      <c r="BP1648" s="85"/>
      <c r="BQ1648" s="85"/>
      <c r="BR1648" s="85"/>
      <c r="BS1648" s="85"/>
      <c r="BT1648" s="85"/>
      <c r="BU1648" s="85"/>
      <c r="BV1648" s="85"/>
      <c r="BW1648" s="85"/>
      <c r="BX1648" s="85"/>
      <c r="BY1648" s="85"/>
      <c r="BZ1648" s="85"/>
      <c r="CA1648" s="85"/>
      <c r="CB1648" s="85"/>
      <c r="CC1648" s="85"/>
      <c r="CD1648" s="85"/>
      <c r="CE1648" s="85"/>
      <c r="CF1648" s="85"/>
      <c r="CG1648" s="85"/>
      <c r="CH1648" s="85"/>
      <c r="CI1648" s="85"/>
      <c r="CJ1648" s="85"/>
      <c r="CK1648" s="85"/>
      <c r="CL1648" s="85"/>
      <c r="CM1648" s="85"/>
      <c r="CN1648" s="85"/>
      <c r="CO1648" s="85"/>
      <c r="CP1648" s="85"/>
      <c r="CQ1648" s="85"/>
      <c r="CR1648" s="85"/>
    </row>
    <row r="1649" spans="59:96">
      <c r="BG1649" s="85"/>
      <c r="BH1649" s="85"/>
      <c r="BI1649" s="85"/>
      <c r="BJ1649" s="85"/>
      <c r="BK1649" s="85"/>
      <c r="BL1649" s="85"/>
      <c r="BM1649" s="85"/>
      <c r="BN1649" s="85"/>
      <c r="BO1649" s="85"/>
      <c r="BP1649" s="85"/>
      <c r="BQ1649" s="85"/>
      <c r="BR1649" s="85"/>
      <c r="BS1649" s="85"/>
      <c r="BT1649" s="85"/>
      <c r="BU1649" s="85"/>
      <c r="BV1649" s="85"/>
      <c r="BW1649" s="85"/>
      <c r="BX1649" s="85"/>
      <c r="BY1649" s="85"/>
      <c r="BZ1649" s="85"/>
      <c r="CA1649" s="85"/>
      <c r="CB1649" s="85"/>
      <c r="CC1649" s="85"/>
      <c r="CD1649" s="85"/>
      <c r="CE1649" s="85"/>
      <c r="CF1649" s="85"/>
      <c r="CG1649" s="85"/>
      <c r="CH1649" s="85"/>
      <c r="CI1649" s="85"/>
      <c r="CJ1649" s="85"/>
      <c r="CK1649" s="85"/>
      <c r="CL1649" s="85"/>
      <c r="CM1649" s="85"/>
      <c r="CN1649" s="85"/>
      <c r="CO1649" s="85"/>
      <c r="CP1649" s="85"/>
      <c r="CQ1649" s="85"/>
      <c r="CR1649" s="85"/>
    </row>
    <row r="1650" spans="59:96">
      <c r="BG1650" s="85"/>
      <c r="BH1650" s="85"/>
      <c r="BI1650" s="85"/>
      <c r="BJ1650" s="85"/>
      <c r="BK1650" s="85"/>
      <c r="BL1650" s="85"/>
      <c r="BM1650" s="85"/>
      <c r="BN1650" s="85"/>
      <c r="BO1650" s="85"/>
      <c r="BP1650" s="85"/>
      <c r="BQ1650" s="85"/>
      <c r="BR1650" s="85"/>
      <c r="BS1650" s="85"/>
      <c r="BT1650" s="85"/>
      <c r="BU1650" s="85"/>
      <c r="BV1650" s="85"/>
      <c r="BW1650" s="85"/>
      <c r="BX1650" s="85"/>
      <c r="BY1650" s="85"/>
      <c r="BZ1650" s="85"/>
      <c r="CA1650" s="85"/>
      <c r="CB1650" s="85"/>
      <c r="CC1650" s="85"/>
      <c r="CD1650" s="85"/>
      <c r="CE1650" s="85"/>
      <c r="CF1650" s="85"/>
      <c r="CG1650" s="85"/>
      <c r="CH1650" s="85"/>
      <c r="CI1650" s="85"/>
      <c r="CJ1650" s="85"/>
      <c r="CK1650" s="85"/>
      <c r="CL1650" s="85"/>
      <c r="CM1650" s="85"/>
      <c r="CN1650" s="85"/>
      <c r="CO1650" s="85"/>
      <c r="CP1650" s="85"/>
      <c r="CQ1650" s="85"/>
      <c r="CR1650" s="85"/>
    </row>
    <row r="1651" spans="59:96">
      <c r="BG1651" s="85"/>
      <c r="BH1651" s="85"/>
      <c r="BI1651" s="85"/>
      <c r="BJ1651" s="85"/>
      <c r="BK1651" s="85"/>
      <c r="BL1651" s="85"/>
      <c r="BM1651" s="85"/>
      <c r="BN1651" s="85"/>
      <c r="BO1651" s="85"/>
      <c r="BP1651" s="85"/>
      <c r="BQ1651" s="85"/>
      <c r="BR1651" s="85"/>
      <c r="BS1651" s="85"/>
      <c r="BT1651" s="85"/>
      <c r="BU1651" s="85"/>
      <c r="BV1651" s="85"/>
      <c r="BW1651" s="85"/>
      <c r="BX1651" s="85"/>
      <c r="BY1651" s="85"/>
      <c r="BZ1651" s="85"/>
      <c r="CA1651" s="85"/>
      <c r="CB1651" s="85"/>
      <c r="CC1651" s="85"/>
      <c r="CD1651" s="85"/>
      <c r="CE1651" s="85"/>
      <c r="CF1651" s="85"/>
      <c r="CG1651" s="85"/>
      <c r="CH1651" s="85"/>
      <c r="CI1651" s="85"/>
      <c r="CJ1651" s="85"/>
      <c r="CK1651" s="85"/>
      <c r="CL1651" s="85"/>
      <c r="CM1651" s="85"/>
      <c r="CN1651" s="85"/>
      <c r="CO1651" s="85"/>
      <c r="CP1651" s="85"/>
      <c r="CQ1651" s="85"/>
      <c r="CR1651" s="85"/>
    </row>
    <row r="1652" spans="59:96">
      <c r="BG1652" s="85"/>
      <c r="BH1652" s="85"/>
      <c r="BI1652" s="85"/>
      <c r="BJ1652" s="85"/>
      <c r="BK1652" s="85"/>
      <c r="BL1652" s="85"/>
      <c r="BM1652" s="85"/>
      <c r="BN1652" s="85"/>
      <c r="BO1652" s="85"/>
      <c r="BP1652" s="85"/>
      <c r="BQ1652" s="85"/>
      <c r="BR1652" s="85"/>
      <c r="BS1652" s="85"/>
      <c r="BT1652" s="85"/>
      <c r="BU1652" s="85"/>
      <c r="BV1652" s="85"/>
      <c r="BW1652" s="85"/>
      <c r="BX1652" s="85"/>
      <c r="BY1652" s="85"/>
      <c r="BZ1652" s="85"/>
      <c r="CA1652" s="85"/>
      <c r="CB1652" s="85"/>
      <c r="CC1652" s="85"/>
      <c r="CD1652" s="85"/>
      <c r="CE1652" s="85"/>
      <c r="CF1652" s="85"/>
      <c r="CG1652" s="85"/>
      <c r="CH1652" s="85"/>
      <c r="CI1652" s="85"/>
      <c r="CJ1652" s="85"/>
      <c r="CK1652" s="85"/>
      <c r="CL1652" s="85"/>
      <c r="CM1652" s="85"/>
      <c r="CN1652" s="85"/>
      <c r="CO1652" s="85"/>
      <c r="CP1652" s="85"/>
      <c r="CQ1652" s="85"/>
      <c r="CR1652" s="85"/>
    </row>
    <row r="1653" spans="59:96">
      <c r="BG1653" s="85"/>
      <c r="BH1653" s="85"/>
      <c r="BI1653" s="85"/>
      <c r="BJ1653" s="85"/>
      <c r="BK1653" s="85"/>
      <c r="BL1653" s="85"/>
      <c r="BM1653" s="85"/>
      <c r="BN1653" s="85"/>
      <c r="BO1653" s="85"/>
      <c r="BP1653" s="85"/>
      <c r="BQ1653" s="85"/>
      <c r="BR1653" s="85"/>
      <c r="BS1653" s="85"/>
      <c r="BT1653" s="85"/>
      <c r="BU1653" s="85"/>
      <c r="BV1653" s="85"/>
      <c r="BW1653" s="85"/>
      <c r="BX1653" s="85"/>
      <c r="BY1653" s="85"/>
      <c r="BZ1653" s="85"/>
      <c r="CA1653" s="85"/>
      <c r="CB1653" s="85"/>
      <c r="CC1653" s="85"/>
      <c r="CD1653" s="85"/>
      <c r="CE1653" s="85"/>
      <c r="CF1653" s="85"/>
      <c r="CG1653" s="85"/>
      <c r="CH1653" s="85"/>
      <c r="CI1653" s="85"/>
      <c r="CJ1653" s="85"/>
      <c r="CK1653" s="85"/>
      <c r="CL1653" s="85"/>
      <c r="CM1653" s="85"/>
      <c r="CN1653" s="85"/>
      <c r="CO1653" s="85"/>
      <c r="CP1653" s="85"/>
      <c r="CQ1653" s="85"/>
      <c r="CR1653" s="85"/>
    </row>
    <row r="1654" spans="59:96">
      <c r="BG1654" s="85"/>
      <c r="BH1654" s="85"/>
      <c r="BI1654" s="85"/>
      <c r="BJ1654" s="85"/>
      <c r="BK1654" s="85"/>
      <c r="BL1654" s="85"/>
      <c r="BM1654" s="85"/>
      <c r="BN1654" s="85"/>
      <c r="BO1654" s="85"/>
      <c r="BP1654" s="85"/>
      <c r="BQ1654" s="85"/>
      <c r="BR1654" s="85"/>
      <c r="BS1654" s="85"/>
      <c r="BT1654" s="85"/>
      <c r="BU1654" s="85"/>
      <c r="BV1654" s="85"/>
      <c r="BW1654" s="85"/>
      <c r="BX1654" s="85"/>
      <c r="BY1654" s="85"/>
      <c r="BZ1654" s="85"/>
      <c r="CA1654" s="85"/>
      <c r="CB1654" s="85"/>
      <c r="CC1654" s="85"/>
      <c r="CD1654" s="85"/>
      <c r="CE1654" s="85"/>
      <c r="CF1654" s="85"/>
      <c r="CG1654" s="85"/>
      <c r="CH1654" s="85"/>
      <c r="CI1654" s="85"/>
      <c r="CJ1654" s="85"/>
      <c r="CK1654" s="85"/>
      <c r="CL1654" s="85"/>
      <c r="CM1654" s="85"/>
      <c r="CN1654" s="85"/>
      <c r="CO1654" s="85"/>
      <c r="CP1654" s="85"/>
      <c r="CQ1654" s="85"/>
      <c r="CR1654" s="85"/>
    </row>
    <row r="1655" spans="59:96">
      <c r="BG1655" s="85"/>
      <c r="BH1655" s="85"/>
      <c r="BI1655" s="85"/>
      <c r="BJ1655" s="85"/>
      <c r="BK1655" s="85"/>
      <c r="BL1655" s="85"/>
      <c r="BM1655" s="85"/>
      <c r="BN1655" s="85"/>
      <c r="BO1655" s="85"/>
      <c r="BP1655" s="85"/>
      <c r="BQ1655" s="85"/>
      <c r="BR1655" s="85"/>
      <c r="BS1655" s="85"/>
      <c r="BT1655" s="85"/>
      <c r="BU1655" s="85"/>
      <c r="BV1655" s="85"/>
      <c r="BW1655" s="85"/>
      <c r="BX1655" s="85"/>
      <c r="BY1655" s="85"/>
      <c r="BZ1655" s="85"/>
      <c r="CA1655" s="85"/>
      <c r="CB1655" s="85"/>
      <c r="CC1655" s="85"/>
      <c r="CD1655" s="85"/>
      <c r="CE1655" s="85"/>
      <c r="CF1655" s="85"/>
      <c r="CG1655" s="85"/>
      <c r="CH1655" s="85"/>
      <c r="CI1655" s="85"/>
      <c r="CJ1655" s="85"/>
      <c r="CK1655" s="85"/>
      <c r="CL1655" s="85"/>
      <c r="CM1655" s="85"/>
      <c r="CN1655" s="85"/>
      <c r="CO1655" s="85"/>
      <c r="CP1655" s="85"/>
      <c r="CQ1655" s="85"/>
      <c r="CR1655" s="85"/>
    </row>
    <row r="1656" spans="59:96">
      <c r="BG1656" s="85"/>
      <c r="BH1656" s="85"/>
      <c r="BI1656" s="85"/>
      <c r="BJ1656" s="85"/>
      <c r="BK1656" s="85"/>
      <c r="BL1656" s="85"/>
      <c r="BM1656" s="85"/>
      <c r="BN1656" s="85"/>
      <c r="BO1656" s="85"/>
      <c r="BP1656" s="85"/>
      <c r="BQ1656" s="85"/>
      <c r="BR1656" s="85"/>
      <c r="BS1656" s="85"/>
      <c r="BT1656" s="85"/>
      <c r="BU1656" s="85"/>
      <c r="BV1656" s="85"/>
      <c r="BW1656" s="85"/>
      <c r="BX1656" s="85"/>
      <c r="BY1656" s="85"/>
      <c r="BZ1656" s="85"/>
      <c r="CA1656" s="85"/>
      <c r="CB1656" s="85"/>
      <c r="CC1656" s="85"/>
      <c r="CD1656" s="85"/>
      <c r="CE1656" s="85"/>
      <c r="CF1656" s="85"/>
      <c r="CG1656" s="85"/>
      <c r="CH1656" s="85"/>
      <c r="CI1656" s="85"/>
      <c r="CJ1656" s="85"/>
      <c r="CK1656" s="85"/>
      <c r="CL1656" s="85"/>
      <c r="CM1656" s="85"/>
      <c r="CN1656" s="85"/>
      <c r="CO1656" s="85"/>
      <c r="CP1656" s="85"/>
      <c r="CQ1656" s="85"/>
      <c r="CR1656" s="85"/>
    </row>
    <row r="1657" spans="59:96">
      <c r="BG1657" s="85"/>
      <c r="BH1657" s="85"/>
      <c r="BI1657" s="85"/>
      <c r="BJ1657" s="85"/>
      <c r="BK1657" s="85"/>
      <c r="BL1657" s="85"/>
      <c r="BM1657" s="85"/>
      <c r="BN1657" s="85"/>
      <c r="BO1657" s="85"/>
      <c r="BP1657" s="85"/>
      <c r="BQ1657" s="85"/>
      <c r="BR1657" s="85"/>
      <c r="BS1657" s="85"/>
      <c r="BT1657" s="85"/>
      <c r="BU1657" s="85"/>
      <c r="BV1657" s="85"/>
      <c r="BW1657" s="85"/>
      <c r="BX1657" s="85"/>
      <c r="BY1657" s="85"/>
      <c r="BZ1657" s="85"/>
      <c r="CA1657" s="85"/>
      <c r="CB1657" s="85"/>
      <c r="CC1657" s="85"/>
      <c r="CD1657" s="85"/>
      <c r="CE1657" s="85"/>
      <c r="CF1657" s="85"/>
      <c r="CG1657" s="85"/>
      <c r="CH1657" s="85"/>
      <c r="CI1657" s="85"/>
      <c r="CJ1657" s="85"/>
      <c r="CK1657" s="85"/>
      <c r="CL1657" s="85"/>
      <c r="CM1657" s="85"/>
      <c r="CN1657" s="85"/>
      <c r="CO1657" s="85"/>
      <c r="CP1657" s="85"/>
      <c r="CQ1657" s="85"/>
      <c r="CR1657" s="85"/>
    </row>
    <row r="1658" spans="59:96">
      <c r="BG1658" s="85"/>
      <c r="BH1658" s="85"/>
      <c r="BI1658" s="85"/>
      <c r="BJ1658" s="85"/>
      <c r="BK1658" s="85"/>
      <c r="BL1658" s="85"/>
      <c r="BM1658" s="85"/>
      <c r="BN1658" s="85"/>
      <c r="BO1658" s="85"/>
      <c r="BP1658" s="85"/>
      <c r="BQ1658" s="85"/>
      <c r="BR1658" s="85"/>
      <c r="BS1658" s="85"/>
      <c r="BT1658" s="85"/>
      <c r="BU1658" s="85"/>
      <c r="BV1658" s="85"/>
      <c r="BW1658" s="85"/>
      <c r="BX1658" s="85"/>
      <c r="BY1658" s="85"/>
      <c r="BZ1658" s="85"/>
      <c r="CA1658" s="85"/>
      <c r="CB1658" s="85"/>
      <c r="CC1658" s="85"/>
      <c r="CD1658" s="85"/>
      <c r="CE1658" s="85"/>
      <c r="CF1658" s="85"/>
      <c r="CG1658" s="85"/>
      <c r="CH1658" s="85"/>
      <c r="CI1658" s="85"/>
      <c r="CJ1658" s="85"/>
      <c r="CK1658" s="85"/>
      <c r="CL1658" s="85"/>
      <c r="CM1658" s="85"/>
      <c r="CN1658" s="85"/>
      <c r="CO1658" s="85"/>
      <c r="CP1658" s="85"/>
      <c r="CQ1658" s="85"/>
      <c r="CR1658" s="85"/>
    </row>
    <row r="1659" spans="59:96">
      <c r="BG1659" s="85"/>
      <c r="BH1659" s="85"/>
      <c r="BI1659" s="85"/>
      <c r="BJ1659" s="85"/>
      <c r="BK1659" s="85"/>
      <c r="BL1659" s="85"/>
      <c r="BM1659" s="85"/>
      <c r="BN1659" s="85"/>
      <c r="BO1659" s="85"/>
      <c r="BP1659" s="85"/>
      <c r="BQ1659" s="85"/>
      <c r="BR1659" s="85"/>
      <c r="BS1659" s="85"/>
      <c r="BT1659" s="85"/>
      <c r="BU1659" s="85"/>
      <c r="BV1659" s="85"/>
      <c r="BW1659" s="85"/>
      <c r="BX1659" s="85"/>
      <c r="BY1659" s="85"/>
      <c r="BZ1659" s="85"/>
      <c r="CA1659" s="85"/>
      <c r="CB1659" s="85"/>
      <c r="CC1659" s="85"/>
      <c r="CD1659" s="85"/>
      <c r="CE1659" s="85"/>
      <c r="CF1659" s="85"/>
      <c r="CG1659" s="85"/>
      <c r="CH1659" s="85"/>
      <c r="CI1659" s="85"/>
      <c r="CJ1659" s="85"/>
      <c r="CK1659" s="85"/>
      <c r="CL1659" s="85"/>
      <c r="CM1659" s="85"/>
      <c r="CN1659" s="85"/>
      <c r="CO1659" s="85"/>
      <c r="CP1659" s="85"/>
      <c r="CQ1659" s="85"/>
      <c r="CR1659" s="85"/>
    </row>
    <row r="1660" spans="59:96">
      <c r="BG1660" s="85"/>
      <c r="BH1660" s="85"/>
      <c r="BI1660" s="85"/>
      <c r="BJ1660" s="85"/>
      <c r="BK1660" s="85"/>
      <c r="BL1660" s="85"/>
      <c r="BM1660" s="85"/>
      <c r="BN1660" s="85"/>
      <c r="BO1660" s="85"/>
      <c r="BP1660" s="85"/>
      <c r="BQ1660" s="85"/>
      <c r="BR1660" s="85"/>
      <c r="BS1660" s="85"/>
      <c r="BT1660" s="85"/>
      <c r="BU1660" s="85"/>
      <c r="BV1660" s="85"/>
      <c r="BW1660" s="85"/>
      <c r="BX1660" s="85"/>
      <c r="BY1660" s="85"/>
      <c r="BZ1660" s="85"/>
      <c r="CA1660" s="85"/>
      <c r="CB1660" s="85"/>
      <c r="CC1660" s="85"/>
      <c r="CD1660" s="85"/>
      <c r="CE1660" s="85"/>
      <c r="CF1660" s="85"/>
      <c r="CG1660" s="85"/>
      <c r="CH1660" s="85"/>
      <c r="CI1660" s="85"/>
      <c r="CJ1660" s="85"/>
      <c r="CK1660" s="85"/>
      <c r="CL1660" s="85"/>
      <c r="CM1660" s="85"/>
      <c r="CN1660" s="85"/>
      <c r="CO1660" s="85"/>
      <c r="CP1660" s="85"/>
      <c r="CQ1660" s="85"/>
      <c r="CR1660" s="85"/>
    </row>
    <row r="1661" spans="59:96">
      <c r="BG1661" s="85"/>
      <c r="BH1661" s="85"/>
      <c r="BI1661" s="85"/>
      <c r="BJ1661" s="85"/>
      <c r="BK1661" s="85"/>
      <c r="BL1661" s="85"/>
      <c r="BM1661" s="85"/>
      <c r="BN1661" s="85"/>
      <c r="BO1661" s="85"/>
      <c r="BP1661" s="85"/>
      <c r="BQ1661" s="85"/>
      <c r="BR1661" s="85"/>
      <c r="BS1661" s="85"/>
      <c r="BT1661" s="85"/>
      <c r="BU1661" s="85"/>
      <c r="BV1661" s="85"/>
      <c r="BW1661" s="85"/>
      <c r="BX1661" s="85"/>
      <c r="BY1661" s="85"/>
      <c r="BZ1661" s="85"/>
      <c r="CA1661" s="85"/>
      <c r="CB1661" s="85"/>
      <c r="CC1661" s="85"/>
      <c r="CD1661" s="85"/>
      <c r="CE1661" s="85"/>
      <c r="CF1661" s="85"/>
      <c r="CG1661" s="85"/>
      <c r="CH1661" s="85"/>
      <c r="CI1661" s="85"/>
      <c r="CJ1661" s="85"/>
      <c r="CK1661" s="85"/>
      <c r="CL1661" s="85"/>
      <c r="CM1661" s="85"/>
      <c r="CN1661" s="85"/>
      <c r="CO1661" s="85"/>
      <c r="CP1661" s="85"/>
      <c r="CQ1661" s="85"/>
      <c r="CR1661" s="85"/>
    </row>
    <row r="1662" spans="59:96">
      <c r="BG1662" s="85"/>
      <c r="BH1662" s="85"/>
      <c r="BI1662" s="85"/>
      <c r="BJ1662" s="85"/>
      <c r="BK1662" s="85"/>
      <c r="BL1662" s="85"/>
      <c r="BM1662" s="85"/>
      <c r="BN1662" s="85"/>
      <c r="BO1662" s="85"/>
      <c r="BP1662" s="85"/>
      <c r="BQ1662" s="85"/>
      <c r="BR1662" s="85"/>
      <c r="BS1662" s="85"/>
      <c r="BT1662" s="85"/>
      <c r="BU1662" s="85"/>
      <c r="BV1662" s="85"/>
      <c r="BW1662" s="85"/>
      <c r="BX1662" s="85"/>
      <c r="BY1662" s="85"/>
      <c r="BZ1662" s="85"/>
      <c r="CA1662" s="85"/>
      <c r="CB1662" s="85"/>
      <c r="CC1662" s="85"/>
      <c r="CD1662" s="85"/>
      <c r="CE1662" s="85"/>
      <c r="CF1662" s="85"/>
      <c r="CG1662" s="85"/>
      <c r="CH1662" s="85"/>
      <c r="CI1662" s="85"/>
      <c r="CJ1662" s="85"/>
      <c r="CK1662" s="85"/>
      <c r="CL1662" s="85"/>
      <c r="CM1662" s="85"/>
      <c r="CN1662" s="85"/>
      <c r="CO1662" s="85"/>
      <c r="CP1662" s="85"/>
      <c r="CQ1662" s="85"/>
      <c r="CR1662" s="85"/>
    </row>
    <row r="1663" spans="59:96">
      <c r="BG1663" s="85"/>
      <c r="BH1663" s="85"/>
      <c r="BI1663" s="85"/>
      <c r="BJ1663" s="85"/>
      <c r="BK1663" s="85"/>
      <c r="BL1663" s="85"/>
      <c r="BM1663" s="85"/>
      <c r="BN1663" s="85"/>
      <c r="BO1663" s="85"/>
      <c r="BP1663" s="85"/>
      <c r="BQ1663" s="85"/>
      <c r="BR1663" s="85"/>
      <c r="BS1663" s="85"/>
      <c r="BT1663" s="85"/>
      <c r="BU1663" s="85"/>
      <c r="BV1663" s="85"/>
      <c r="BW1663" s="85"/>
      <c r="BX1663" s="85"/>
      <c r="BY1663" s="85"/>
      <c r="BZ1663" s="85"/>
      <c r="CA1663" s="85"/>
      <c r="CB1663" s="85"/>
      <c r="CC1663" s="85"/>
      <c r="CD1663" s="85"/>
      <c r="CE1663" s="85"/>
      <c r="CF1663" s="85"/>
      <c r="CG1663" s="85"/>
      <c r="CH1663" s="85"/>
      <c r="CI1663" s="85"/>
      <c r="CJ1663" s="85"/>
      <c r="CK1663" s="85"/>
      <c r="CL1663" s="85"/>
      <c r="CM1663" s="85"/>
      <c r="CN1663" s="85"/>
      <c r="CO1663" s="85"/>
      <c r="CP1663" s="85"/>
      <c r="CQ1663" s="85"/>
      <c r="CR1663" s="85"/>
    </row>
    <row r="1664" spans="59:96">
      <c r="BG1664" s="85"/>
      <c r="BH1664" s="85"/>
      <c r="BI1664" s="85"/>
      <c r="BJ1664" s="85"/>
      <c r="BK1664" s="85"/>
      <c r="BL1664" s="85"/>
      <c r="BM1664" s="85"/>
      <c r="BN1664" s="85"/>
      <c r="BO1664" s="85"/>
      <c r="BP1664" s="85"/>
      <c r="BQ1664" s="85"/>
      <c r="BR1664" s="85"/>
      <c r="BS1664" s="85"/>
      <c r="BT1664" s="85"/>
      <c r="BU1664" s="85"/>
      <c r="BV1664" s="85"/>
      <c r="BW1664" s="85"/>
      <c r="BX1664" s="85"/>
      <c r="BY1664" s="85"/>
      <c r="BZ1664" s="85"/>
      <c r="CA1664" s="85"/>
      <c r="CB1664" s="85"/>
      <c r="CC1664" s="85"/>
      <c r="CD1664" s="85"/>
      <c r="CE1664" s="85"/>
      <c r="CF1664" s="85"/>
      <c r="CG1664" s="85"/>
      <c r="CH1664" s="85"/>
      <c r="CI1664" s="85"/>
      <c r="CJ1664" s="85"/>
      <c r="CK1664" s="85"/>
      <c r="CL1664" s="85"/>
      <c r="CM1664" s="85"/>
      <c r="CN1664" s="85"/>
      <c r="CO1664" s="85"/>
      <c r="CP1664" s="85"/>
      <c r="CQ1664" s="85"/>
      <c r="CR1664" s="85"/>
    </row>
    <row r="1665" spans="59:96">
      <c r="BG1665" s="85"/>
      <c r="BH1665" s="85"/>
      <c r="BI1665" s="85"/>
      <c r="BJ1665" s="85"/>
      <c r="BK1665" s="85"/>
      <c r="BL1665" s="85"/>
      <c r="BM1665" s="85"/>
      <c r="BN1665" s="85"/>
      <c r="BO1665" s="85"/>
      <c r="BP1665" s="85"/>
      <c r="BQ1665" s="85"/>
      <c r="BR1665" s="85"/>
      <c r="BS1665" s="85"/>
      <c r="BT1665" s="85"/>
      <c r="BU1665" s="85"/>
      <c r="BV1665" s="85"/>
      <c r="BW1665" s="85"/>
      <c r="BX1665" s="85"/>
      <c r="BY1665" s="85"/>
      <c r="BZ1665" s="85"/>
      <c r="CA1665" s="85"/>
      <c r="CB1665" s="85"/>
      <c r="CC1665" s="85"/>
      <c r="CD1665" s="85"/>
      <c r="CE1665" s="85"/>
      <c r="CF1665" s="85"/>
      <c r="CG1665" s="85"/>
      <c r="CH1665" s="85"/>
      <c r="CI1665" s="85"/>
      <c r="CJ1665" s="85"/>
      <c r="CK1665" s="85"/>
      <c r="CL1665" s="85"/>
      <c r="CM1665" s="85"/>
      <c r="CN1665" s="85"/>
      <c r="CO1665" s="85"/>
      <c r="CP1665" s="85"/>
      <c r="CQ1665" s="85"/>
      <c r="CR1665" s="85"/>
    </row>
    <row r="1666" spans="59:96">
      <c r="BG1666" s="85"/>
      <c r="BH1666" s="85"/>
      <c r="BI1666" s="85"/>
      <c r="BJ1666" s="85"/>
      <c r="BK1666" s="85"/>
      <c r="BL1666" s="85"/>
      <c r="BM1666" s="85"/>
      <c r="BN1666" s="85"/>
      <c r="BO1666" s="85"/>
      <c r="BP1666" s="85"/>
      <c r="BQ1666" s="85"/>
      <c r="BR1666" s="85"/>
      <c r="BS1666" s="85"/>
      <c r="BT1666" s="85"/>
      <c r="BU1666" s="85"/>
      <c r="BV1666" s="85"/>
      <c r="BW1666" s="85"/>
      <c r="BX1666" s="85"/>
      <c r="BY1666" s="85"/>
      <c r="BZ1666" s="85"/>
      <c r="CA1666" s="85"/>
      <c r="CB1666" s="85"/>
      <c r="CC1666" s="85"/>
      <c r="CD1666" s="85"/>
      <c r="CE1666" s="85"/>
      <c r="CF1666" s="85"/>
      <c r="CG1666" s="85"/>
      <c r="CH1666" s="85"/>
      <c r="CI1666" s="85"/>
      <c r="CJ1666" s="85"/>
      <c r="CK1666" s="85"/>
      <c r="CL1666" s="85"/>
      <c r="CM1666" s="85"/>
      <c r="CN1666" s="85"/>
      <c r="CO1666" s="85"/>
      <c r="CP1666" s="85"/>
      <c r="CQ1666" s="85"/>
      <c r="CR1666" s="85"/>
    </row>
    <row r="1667" spans="59:96">
      <c r="BG1667" s="85"/>
      <c r="BH1667" s="85"/>
      <c r="BI1667" s="85"/>
      <c r="BJ1667" s="85"/>
      <c r="BK1667" s="85"/>
      <c r="BL1667" s="85"/>
      <c r="BM1667" s="85"/>
      <c r="BN1667" s="85"/>
      <c r="BO1667" s="85"/>
      <c r="BP1667" s="85"/>
      <c r="BQ1667" s="85"/>
      <c r="BR1667" s="85"/>
      <c r="BS1667" s="85"/>
      <c r="BT1667" s="85"/>
      <c r="BU1667" s="85"/>
      <c r="BV1667" s="85"/>
      <c r="BW1667" s="85"/>
      <c r="BX1667" s="85"/>
      <c r="BY1667" s="85"/>
      <c r="BZ1667" s="85"/>
      <c r="CA1667" s="85"/>
      <c r="CB1667" s="85"/>
      <c r="CC1667" s="85"/>
      <c r="CD1667" s="85"/>
      <c r="CE1667" s="85"/>
      <c r="CF1667" s="85"/>
      <c r="CG1667" s="85"/>
      <c r="CH1667" s="85"/>
      <c r="CI1667" s="85"/>
      <c r="CJ1667" s="85"/>
      <c r="CK1667" s="85"/>
      <c r="CL1667" s="85"/>
      <c r="CM1667" s="85"/>
      <c r="CN1667" s="85"/>
      <c r="CO1667" s="85"/>
      <c r="CP1667" s="85"/>
      <c r="CQ1667" s="85"/>
      <c r="CR1667" s="85"/>
    </row>
    <row r="1668" spans="59:96">
      <c r="BG1668" s="85"/>
      <c r="BH1668" s="85"/>
      <c r="BI1668" s="85"/>
      <c r="BJ1668" s="85"/>
      <c r="BK1668" s="85"/>
      <c r="BL1668" s="85"/>
      <c r="BM1668" s="85"/>
      <c r="BN1668" s="85"/>
      <c r="BO1668" s="85"/>
      <c r="BP1668" s="85"/>
      <c r="BQ1668" s="85"/>
      <c r="BR1668" s="85"/>
      <c r="BS1668" s="85"/>
      <c r="BT1668" s="85"/>
      <c r="BU1668" s="85"/>
      <c r="BV1668" s="85"/>
      <c r="BW1668" s="85"/>
      <c r="BX1668" s="85"/>
      <c r="BY1668" s="85"/>
      <c r="BZ1668" s="85"/>
      <c r="CA1668" s="85"/>
      <c r="CB1668" s="85"/>
      <c r="CC1668" s="85"/>
      <c r="CD1668" s="85"/>
      <c r="CE1668" s="85"/>
      <c r="CF1668" s="85"/>
      <c r="CG1668" s="85"/>
      <c r="CH1668" s="85"/>
      <c r="CI1668" s="85"/>
      <c r="CJ1668" s="85"/>
      <c r="CK1668" s="85"/>
      <c r="CL1668" s="85"/>
      <c r="CM1668" s="85"/>
      <c r="CN1668" s="85"/>
      <c r="CO1668" s="85"/>
      <c r="CP1668" s="85"/>
      <c r="CQ1668" s="85"/>
      <c r="CR1668" s="85"/>
    </row>
    <row r="1669" spans="59:96">
      <c r="BG1669" s="85"/>
      <c r="BH1669" s="85"/>
      <c r="BI1669" s="85"/>
      <c r="BJ1669" s="85"/>
      <c r="BK1669" s="85"/>
      <c r="BL1669" s="85"/>
      <c r="BM1669" s="85"/>
      <c r="BN1669" s="85"/>
      <c r="BO1669" s="85"/>
      <c r="BP1669" s="85"/>
      <c r="BQ1669" s="85"/>
      <c r="BR1669" s="85"/>
      <c r="BS1669" s="85"/>
      <c r="BT1669" s="85"/>
      <c r="BU1669" s="85"/>
      <c r="BV1669" s="85"/>
      <c r="BW1669" s="85"/>
      <c r="BX1669" s="85"/>
      <c r="BY1669" s="85"/>
      <c r="BZ1669" s="85"/>
      <c r="CA1669" s="85"/>
      <c r="CB1669" s="85"/>
      <c r="CC1669" s="85"/>
      <c r="CD1669" s="85"/>
      <c r="CE1669" s="85"/>
      <c r="CF1669" s="85"/>
      <c r="CG1669" s="85"/>
      <c r="CH1669" s="85"/>
      <c r="CI1669" s="85"/>
      <c r="CJ1669" s="85"/>
      <c r="CK1669" s="85"/>
      <c r="CL1669" s="85"/>
      <c r="CM1669" s="85"/>
      <c r="CN1669" s="85"/>
      <c r="CO1669" s="85"/>
      <c r="CP1669" s="85"/>
      <c r="CQ1669" s="85"/>
      <c r="CR1669" s="85"/>
    </row>
    <row r="1670" spans="59:96">
      <c r="BG1670" s="85"/>
      <c r="BH1670" s="85"/>
      <c r="BI1670" s="85"/>
      <c r="BJ1670" s="85"/>
      <c r="BK1670" s="85"/>
      <c r="BL1670" s="85"/>
      <c r="BM1670" s="85"/>
      <c r="BN1670" s="85"/>
      <c r="BO1670" s="85"/>
      <c r="BP1670" s="85"/>
      <c r="BQ1670" s="85"/>
      <c r="BR1670" s="85"/>
      <c r="BS1670" s="85"/>
      <c r="BT1670" s="85"/>
      <c r="BU1670" s="85"/>
      <c r="BV1670" s="85"/>
      <c r="BW1670" s="85"/>
      <c r="BX1670" s="85"/>
      <c r="BY1670" s="85"/>
      <c r="BZ1670" s="85"/>
      <c r="CA1670" s="85"/>
      <c r="CB1670" s="85"/>
      <c r="CC1670" s="85"/>
      <c r="CD1670" s="85"/>
      <c r="CE1670" s="85"/>
      <c r="CF1670" s="85"/>
      <c r="CG1670" s="85"/>
      <c r="CH1670" s="85"/>
      <c r="CI1670" s="85"/>
      <c r="CJ1670" s="85"/>
      <c r="CK1670" s="85"/>
      <c r="CL1670" s="85"/>
      <c r="CM1670" s="85"/>
      <c r="CN1670" s="85"/>
      <c r="CO1670" s="85"/>
      <c r="CP1670" s="85"/>
      <c r="CQ1670" s="85"/>
      <c r="CR1670" s="85"/>
    </row>
    <row r="1671" spans="59:96">
      <c r="BG1671" s="85"/>
      <c r="BH1671" s="85"/>
      <c r="BI1671" s="85"/>
      <c r="BJ1671" s="85"/>
      <c r="BK1671" s="85"/>
      <c r="BL1671" s="85"/>
      <c r="BM1671" s="85"/>
      <c r="BN1671" s="85"/>
      <c r="BO1671" s="85"/>
      <c r="BP1671" s="85"/>
      <c r="BQ1671" s="85"/>
      <c r="BR1671" s="85"/>
      <c r="BS1671" s="85"/>
      <c r="BT1671" s="85"/>
      <c r="BU1671" s="85"/>
      <c r="BV1671" s="85"/>
      <c r="BW1671" s="85"/>
      <c r="BX1671" s="85"/>
      <c r="BY1671" s="85"/>
      <c r="BZ1671" s="85"/>
      <c r="CA1671" s="85"/>
      <c r="CB1671" s="85"/>
      <c r="CC1671" s="85"/>
      <c r="CD1671" s="85"/>
      <c r="CE1671" s="85"/>
      <c r="CF1671" s="85"/>
      <c r="CG1671" s="85"/>
      <c r="CH1671" s="85"/>
      <c r="CI1671" s="85"/>
      <c r="CJ1671" s="85"/>
      <c r="CK1671" s="85"/>
      <c r="CL1671" s="85"/>
      <c r="CM1671" s="85"/>
      <c r="CN1671" s="85"/>
      <c r="CO1671" s="85"/>
      <c r="CP1671" s="85"/>
      <c r="CQ1671" s="85"/>
      <c r="CR1671" s="85"/>
    </row>
    <row r="1672" spans="59:96">
      <c r="BG1672" s="85"/>
      <c r="BH1672" s="85"/>
      <c r="BI1672" s="85"/>
      <c r="BJ1672" s="85"/>
      <c r="BK1672" s="85"/>
      <c r="BL1672" s="85"/>
      <c r="BM1672" s="85"/>
      <c r="BN1672" s="85"/>
      <c r="BO1672" s="85"/>
      <c r="BP1672" s="85"/>
      <c r="BQ1672" s="85"/>
      <c r="BR1672" s="85"/>
      <c r="BS1672" s="85"/>
      <c r="BT1672" s="85"/>
      <c r="BU1672" s="85"/>
      <c r="BV1672" s="85"/>
      <c r="BW1672" s="85"/>
      <c r="BX1672" s="85"/>
      <c r="BY1672" s="85"/>
      <c r="BZ1672" s="85"/>
      <c r="CA1672" s="85"/>
      <c r="CB1672" s="85"/>
      <c r="CC1672" s="85"/>
      <c r="CD1672" s="85"/>
      <c r="CE1672" s="85"/>
      <c r="CF1672" s="85"/>
      <c r="CG1672" s="85"/>
      <c r="CH1672" s="85"/>
      <c r="CI1672" s="85"/>
      <c r="CJ1672" s="85"/>
      <c r="CK1672" s="85"/>
      <c r="CL1672" s="85"/>
      <c r="CM1672" s="85"/>
      <c r="CN1672" s="85"/>
      <c r="CO1672" s="85"/>
      <c r="CP1672" s="85"/>
      <c r="CQ1672" s="85"/>
      <c r="CR1672" s="85"/>
    </row>
    <row r="1673" spans="59:96">
      <c r="BG1673" s="85"/>
      <c r="BH1673" s="85"/>
      <c r="BI1673" s="85"/>
      <c r="BJ1673" s="85"/>
      <c r="BK1673" s="85"/>
      <c r="BL1673" s="85"/>
      <c r="BM1673" s="85"/>
      <c r="BN1673" s="85"/>
      <c r="BO1673" s="85"/>
      <c r="BP1673" s="85"/>
      <c r="BQ1673" s="85"/>
      <c r="BR1673" s="85"/>
      <c r="BS1673" s="85"/>
      <c r="BT1673" s="85"/>
      <c r="BU1673" s="85"/>
      <c r="BV1673" s="85"/>
      <c r="BW1673" s="85"/>
      <c r="BX1673" s="85"/>
      <c r="BY1673" s="85"/>
      <c r="BZ1673" s="85"/>
      <c r="CA1673" s="85"/>
      <c r="CB1673" s="85"/>
      <c r="CC1673" s="85"/>
      <c r="CD1673" s="85"/>
      <c r="CE1673" s="85"/>
      <c r="CF1673" s="85"/>
      <c r="CG1673" s="85"/>
      <c r="CH1673" s="85"/>
      <c r="CI1673" s="85"/>
      <c r="CJ1673" s="85"/>
      <c r="CK1673" s="85"/>
      <c r="CL1673" s="85"/>
      <c r="CM1673" s="85"/>
      <c r="CN1673" s="85"/>
      <c r="CO1673" s="85"/>
      <c r="CP1673" s="85"/>
      <c r="CQ1673" s="85"/>
      <c r="CR1673" s="85"/>
    </row>
    <row r="1674" spans="59:96">
      <c r="BG1674" s="85"/>
      <c r="BH1674" s="85"/>
      <c r="BI1674" s="85"/>
      <c r="BJ1674" s="85"/>
      <c r="BK1674" s="85"/>
      <c r="BL1674" s="85"/>
      <c r="BM1674" s="85"/>
      <c r="BN1674" s="85"/>
      <c r="BO1674" s="85"/>
      <c r="BP1674" s="85"/>
      <c r="BQ1674" s="85"/>
      <c r="BR1674" s="85"/>
      <c r="BS1674" s="85"/>
      <c r="BT1674" s="85"/>
      <c r="BU1674" s="85"/>
      <c r="BV1674" s="85"/>
      <c r="BW1674" s="85"/>
      <c r="BX1674" s="85"/>
      <c r="BY1674" s="85"/>
      <c r="BZ1674" s="85"/>
      <c r="CA1674" s="85"/>
      <c r="CB1674" s="85"/>
      <c r="CC1674" s="85"/>
      <c r="CD1674" s="85"/>
      <c r="CE1674" s="85"/>
      <c r="CF1674" s="85"/>
      <c r="CG1674" s="85"/>
      <c r="CH1674" s="85"/>
      <c r="CI1674" s="85"/>
      <c r="CJ1674" s="85"/>
      <c r="CK1674" s="85"/>
      <c r="CL1674" s="85"/>
      <c r="CM1674" s="85"/>
      <c r="CN1674" s="85"/>
      <c r="CO1674" s="85"/>
      <c r="CP1674" s="85"/>
      <c r="CQ1674" s="85"/>
      <c r="CR1674" s="85"/>
    </row>
    <row r="1675" spans="59:96">
      <c r="BG1675" s="85"/>
      <c r="BH1675" s="85"/>
      <c r="BI1675" s="85"/>
      <c r="BJ1675" s="85"/>
      <c r="BK1675" s="85"/>
      <c r="BL1675" s="85"/>
      <c r="BM1675" s="85"/>
      <c r="BN1675" s="85"/>
      <c r="BO1675" s="85"/>
      <c r="BP1675" s="85"/>
      <c r="BQ1675" s="85"/>
      <c r="BR1675" s="85"/>
      <c r="BS1675" s="85"/>
      <c r="BT1675" s="85"/>
      <c r="BU1675" s="85"/>
      <c r="BV1675" s="85"/>
      <c r="BW1675" s="85"/>
      <c r="BX1675" s="85"/>
      <c r="BY1675" s="85"/>
      <c r="BZ1675" s="85"/>
      <c r="CA1675" s="85"/>
      <c r="CB1675" s="85"/>
      <c r="CC1675" s="85"/>
      <c r="CD1675" s="85"/>
      <c r="CE1675" s="85"/>
      <c r="CF1675" s="85"/>
      <c r="CG1675" s="85"/>
      <c r="CH1675" s="85"/>
      <c r="CI1675" s="85"/>
      <c r="CJ1675" s="85"/>
      <c r="CK1675" s="85"/>
      <c r="CL1675" s="85"/>
      <c r="CM1675" s="85"/>
      <c r="CN1675" s="85"/>
      <c r="CO1675" s="85"/>
      <c r="CP1675" s="85"/>
      <c r="CQ1675" s="85"/>
      <c r="CR1675" s="85"/>
    </row>
    <row r="1676" spans="59:96">
      <c r="BG1676" s="85"/>
      <c r="BH1676" s="85"/>
      <c r="BI1676" s="85"/>
      <c r="BJ1676" s="85"/>
      <c r="BK1676" s="85"/>
      <c r="BL1676" s="85"/>
      <c r="BM1676" s="85"/>
      <c r="BN1676" s="85"/>
      <c r="BO1676" s="85"/>
      <c r="BP1676" s="85"/>
      <c r="BQ1676" s="85"/>
      <c r="BR1676" s="85"/>
      <c r="BS1676" s="85"/>
      <c r="BT1676" s="85"/>
      <c r="BU1676" s="85"/>
      <c r="BV1676" s="85"/>
      <c r="BW1676" s="85"/>
      <c r="BX1676" s="85"/>
      <c r="BY1676" s="85"/>
      <c r="BZ1676" s="85"/>
      <c r="CA1676" s="85"/>
      <c r="CB1676" s="85"/>
      <c r="CC1676" s="85"/>
      <c r="CD1676" s="85"/>
      <c r="CE1676" s="85"/>
      <c r="CF1676" s="85"/>
      <c r="CG1676" s="85"/>
      <c r="CH1676" s="85"/>
      <c r="CI1676" s="85"/>
      <c r="CJ1676" s="85"/>
      <c r="CK1676" s="85"/>
      <c r="CL1676" s="85"/>
      <c r="CM1676" s="85"/>
      <c r="CN1676" s="85"/>
      <c r="CO1676" s="85"/>
      <c r="CP1676" s="85"/>
      <c r="CQ1676" s="85"/>
      <c r="CR1676" s="85"/>
    </row>
    <row r="1677" spans="59:96">
      <c r="BG1677" s="85"/>
      <c r="BH1677" s="85"/>
      <c r="BI1677" s="85"/>
      <c r="BJ1677" s="85"/>
      <c r="BK1677" s="85"/>
      <c r="BL1677" s="85"/>
      <c r="BM1677" s="85"/>
      <c r="BN1677" s="85"/>
      <c r="BO1677" s="85"/>
      <c r="BP1677" s="85"/>
      <c r="BQ1677" s="85"/>
      <c r="BR1677" s="85"/>
      <c r="BS1677" s="85"/>
      <c r="BT1677" s="85"/>
      <c r="BU1677" s="85"/>
      <c r="BV1677" s="85"/>
      <c r="BW1677" s="85"/>
      <c r="BX1677" s="85"/>
      <c r="BY1677" s="85"/>
      <c r="BZ1677" s="85"/>
      <c r="CA1677" s="85"/>
      <c r="CB1677" s="85"/>
      <c r="CC1677" s="85"/>
      <c r="CD1677" s="85"/>
      <c r="CE1677" s="85"/>
      <c r="CF1677" s="85"/>
      <c r="CG1677" s="85"/>
      <c r="CH1677" s="85"/>
      <c r="CI1677" s="85"/>
      <c r="CJ1677" s="85"/>
      <c r="CK1677" s="85"/>
      <c r="CL1677" s="85"/>
      <c r="CM1677" s="85"/>
      <c r="CN1677" s="85"/>
      <c r="CO1677" s="85"/>
      <c r="CP1677" s="85"/>
      <c r="CQ1677" s="85"/>
      <c r="CR1677" s="85"/>
    </row>
    <row r="1678" spans="59:96">
      <c r="BG1678" s="85"/>
      <c r="BH1678" s="85"/>
      <c r="BI1678" s="85"/>
      <c r="BJ1678" s="85"/>
      <c r="BK1678" s="85"/>
      <c r="BL1678" s="85"/>
      <c r="BM1678" s="85"/>
      <c r="BN1678" s="85"/>
      <c r="BO1678" s="85"/>
      <c r="BP1678" s="85"/>
      <c r="BQ1678" s="85"/>
      <c r="BR1678" s="85"/>
      <c r="BS1678" s="85"/>
      <c r="BT1678" s="85"/>
      <c r="BU1678" s="85"/>
      <c r="BV1678" s="85"/>
      <c r="BW1678" s="85"/>
      <c r="BX1678" s="85"/>
      <c r="BY1678" s="85"/>
      <c r="BZ1678" s="85"/>
      <c r="CA1678" s="85"/>
      <c r="CB1678" s="85"/>
      <c r="CC1678" s="85"/>
      <c r="CD1678" s="85"/>
      <c r="CE1678" s="85"/>
      <c r="CF1678" s="85"/>
      <c r="CG1678" s="85"/>
      <c r="CH1678" s="85"/>
      <c r="CI1678" s="85"/>
      <c r="CJ1678" s="85"/>
      <c r="CK1678" s="85"/>
      <c r="CL1678" s="85"/>
      <c r="CM1678" s="85"/>
      <c r="CN1678" s="85"/>
      <c r="CO1678" s="85"/>
      <c r="CP1678" s="85"/>
      <c r="CQ1678" s="85"/>
      <c r="CR1678" s="85"/>
    </row>
    <row r="1679" spans="59:96">
      <c r="BG1679" s="85"/>
      <c r="BH1679" s="85"/>
      <c r="BI1679" s="85"/>
      <c r="BJ1679" s="85"/>
      <c r="BK1679" s="85"/>
      <c r="BL1679" s="85"/>
      <c r="BM1679" s="85"/>
      <c r="BN1679" s="85"/>
      <c r="BO1679" s="85"/>
      <c r="BP1679" s="85"/>
      <c r="BQ1679" s="85"/>
      <c r="BR1679" s="85"/>
      <c r="BS1679" s="85"/>
      <c r="BT1679" s="85"/>
      <c r="BU1679" s="85"/>
      <c r="BV1679" s="85"/>
      <c r="BW1679" s="85"/>
      <c r="BX1679" s="85"/>
      <c r="BY1679" s="85"/>
      <c r="BZ1679" s="85"/>
      <c r="CA1679" s="85"/>
      <c r="CB1679" s="85"/>
      <c r="CC1679" s="85"/>
      <c r="CD1679" s="85"/>
      <c r="CE1679" s="85"/>
      <c r="CF1679" s="85"/>
      <c r="CG1679" s="85"/>
      <c r="CH1679" s="85"/>
      <c r="CI1679" s="85"/>
      <c r="CJ1679" s="85"/>
      <c r="CK1679" s="85"/>
      <c r="CL1679" s="85"/>
      <c r="CM1679" s="85"/>
      <c r="CN1679" s="85"/>
      <c r="CO1679" s="85"/>
      <c r="CP1679" s="85"/>
      <c r="CQ1679" s="85"/>
      <c r="CR1679" s="85"/>
    </row>
    <row r="1680" spans="59:96">
      <c r="BG1680" s="85"/>
      <c r="BH1680" s="85"/>
      <c r="BI1680" s="85"/>
      <c r="BJ1680" s="85"/>
      <c r="BK1680" s="85"/>
      <c r="BL1680" s="85"/>
      <c r="BM1680" s="85"/>
      <c r="BN1680" s="85"/>
      <c r="BO1680" s="85"/>
      <c r="BP1680" s="85"/>
      <c r="BQ1680" s="85"/>
      <c r="BR1680" s="85"/>
      <c r="BS1680" s="85"/>
      <c r="BT1680" s="85"/>
      <c r="BU1680" s="85"/>
      <c r="BV1680" s="85"/>
      <c r="BW1680" s="85"/>
      <c r="BX1680" s="85"/>
      <c r="BY1680" s="85"/>
      <c r="BZ1680" s="85"/>
      <c r="CA1680" s="85"/>
      <c r="CB1680" s="85"/>
      <c r="CC1680" s="85"/>
      <c r="CD1680" s="85"/>
      <c r="CE1680" s="85"/>
      <c r="CF1680" s="85"/>
      <c r="CG1680" s="85"/>
      <c r="CH1680" s="85"/>
      <c r="CI1680" s="85"/>
      <c r="CJ1680" s="85"/>
      <c r="CK1680" s="85"/>
      <c r="CL1680" s="85"/>
      <c r="CM1680" s="85"/>
      <c r="CN1680" s="85"/>
      <c r="CO1680" s="85"/>
      <c r="CP1680" s="85"/>
      <c r="CQ1680" s="85"/>
      <c r="CR1680" s="85"/>
    </row>
    <row r="1681" spans="59:96">
      <c r="BG1681" s="85"/>
      <c r="BH1681" s="85"/>
      <c r="BI1681" s="85"/>
      <c r="BJ1681" s="85"/>
      <c r="BK1681" s="85"/>
      <c r="BL1681" s="85"/>
      <c r="BM1681" s="85"/>
      <c r="BN1681" s="85"/>
      <c r="BO1681" s="85"/>
      <c r="BP1681" s="85"/>
      <c r="BQ1681" s="85"/>
      <c r="BR1681" s="85"/>
      <c r="BS1681" s="85"/>
      <c r="BT1681" s="85"/>
      <c r="BU1681" s="85"/>
      <c r="BV1681" s="85"/>
      <c r="BW1681" s="85"/>
      <c r="BX1681" s="85"/>
      <c r="BY1681" s="85"/>
      <c r="BZ1681" s="85"/>
      <c r="CA1681" s="85"/>
      <c r="CB1681" s="85"/>
      <c r="CC1681" s="85"/>
      <c r="CD1681" s="85"/>
      <c r="CE1681" s="85"/>
      <c r="CF1681" s="85"/>
      <c r="CG1681" s="85"/>
      <c r="CH1681" s="85"/>
      <c r="CI1681" s="85"/>
      <c r="CJ1681" s="85"/>
      <c r="CK1681" s="85"/>
      <c r="CL1681" s="85"/>
      <c r="CM1681" s="85"/>
      <c r="CN1681" s="85"/>
      <c r="CO1681" s="85"/>
      <c r="CP1681" s="85"/>
      <c r="CQ1681" s="85"/>
      <c r="CR1681" s="85"/>
    </row>
    <row r="1682" spans="59:96">
      <c r="BG1682" s="85"/>
      <c r="BH1682" s="85"/>
      <c r="BI1682" s="85"/>
      <c r="BJ1682" s="85"/>
      <c r="BK1682" s="85"/>
      <c r="BL1682" s="85"/>
      <c r="BM1682" s="85"/>
      <c r="BN1682" s="85"/>
      <c r="BO1682" s="85"/>
      <c r="BP1682" s="85"/>
      <c r="BQ1682" s="85"/>
      <c r="BR1682" s="85"/>
      <c r="BS1682" s="85"/>
      <c r="BT1682" s="85"/>
      <c r="BU1682" s="85"/>
      <c r="BV1682" s="85"/>
      <c r="BW1682" s="85"/>
      <c r="BX1682" s="85"/>
      <c r="BY1682" s="85"/>
      <c r="BZ1682" s="85"/>
      <c r="CA1682" s="85"/>
      <c r="CB1682" s="85"/>
      <c r="CC1682" s="85"/>
      <c r="CD1682" s="85"/>
      <c r="CE1682" s="85"/>
      <c r="CF1682" s="85"/>
      <c r="CG1682" s="85"/>
      <c r="CH1682" s="85"/>
      <c r="CI1682" s="85"/>
      <c r="CJ1682" s="85"/>
      <c r="CK1682" s="85"/>
      <c r="CL1682" s="85"/>
      <c r="CM1682" s="85"/>
      <c r="CN1682" s="85"/>
      <c r="CO1682" s="85"/>
      <c r="CP1682" s="85"/>
      <c r="CQ1682" s="85"/>
      <c r="CR1682" s="85"/>
    </row>
    <row r="1683" spans="59:96">
      <c r="BG1683" s="85"/>
      <c r="BH1683" s="85"/>
      <c r="BI1683" s="85"/>
      <c r="BJ1683" s="85"/>
      <c r="BK1683" s="85"/>
      <c r="BL1683" s="85"/>
      <c r="BM1683" s="85"/>
      <c r="BN1683" s="85"/>
      <c r="BO1683" s="85"/>
      <c r="BP1683" s="85"/>
      <c r="BQ1683" s="85"/>
      <c r="BR1683" s="85"/>
      <c r="BS1683" s="85"/>
      <c r="BT1683" s="85"/>
      <c r="BU1683" s="85"/>
      <c r="BV1683" s="85"/>
      <c r="BW1683" s="85"/>
      <c r="BX1683" s="85"/>
      <c r="BY1683" s="85"/>
      <c r="BZ1683" s="85"/>
      <c r="CA1683" s="85"/>
      <c r="CB1683" s="85"/>
      <c r="CC1683" s="85"/>
      <c r="CD1683" s="85"/>
      <c r="CE1683" s="85"/>
      <c r="CF1683" s="85"/>
      <c r="CG1683" s="85"/>
      <c r="CH1683" s="85"/>
      <c r="CI1683" s="85"/>
      <c r="CJ1683" s="85"/>
      <c r="CK1683" s="85"/>
      <c r="CL1683" s="85"/>
      <c r="CM1683" s="85"/>
      <c r="CN1683" s="85"/>
      <c r="CO1683" s="85"/>
      <c r="CP1683" s="85"/>
      <c r="CQ1683" s="85"/>
      <c r="CR1683" s="85"/>
    </row>
    <row r="1684" spans="59:96">
      <c r="BG1684" s="85"/>
      <c r="BH1684" s="85"/>
      <c r="BI1684" s="85"/>
      <c r="BJ1684" s="85"/>
      <c r="BK1684" s="85"/>
      <c r="BL1684" s="85"/>
      <c r="BM1684" s="85"/>
      <c r="BN1684" s="85"/>
      <c r="BO1684" s="85"/>
      <c r="BP1684" s="85"/>
      <c r="BQ1684" s="85"/>
      <c r="BR1684" s="85"/>
      <c r="BS1684" s="85"/>
      <c r="BT1684" s="85"/>
      <c r="BU1684" s="85"/>
      <c r="BV1684" s="85"/>
      <c r="BW1684" s="85"/>
      <c r="BX1684" s="85"/>
      <c r="BY1684" s="85"/>
      <c r="BZ1684" s="85"/>
      <c r="CA1684" s="85"/>
      <c r="CB1684" s="85"/>
      <c r="CC1684" s="85"/>
      <c r="CD1684" s="85"/>
      <c r="CE1684" s="85"/>
      <c r="CF1684" s="85"/>
      <c r="CG1684" s="85"/>
      <c r="CH1684" s="85"/>
      <c r="CI1684" s="85"/>
      <c r="CJ1684" s="85"/>
      <c r="CK1684" s="85"/>
      <c r="CL1684" s="85"/>
      <c r="CM1684" s="85"/>
      <c r="CN1684" s="85"/>
      <c r="CO1684" s="85"/>
      <c r="CP1684" s="85"/>
      <c r="CQ1684" s="85"/>
      <c r="CR1684" s="85"/>
    </row>
    <row r="1685" spans="59:96">
      <c r="BG1685" s="85"/>
      <c r="BH1685" s="85"/>
      <c r="BI1685" s="85"/>
      <c r="BJ1685" s="85"/>
      <c r="BK1685" s="85"/>
      <c r="BL1685" s="85"/>
      <c r="BM1685" s="85"/>
      <c r="BN1685" s="85"/>
      <c r="BO1685" s="85"/>
      <c r="BP1685" s="85"/>
      <c r="BQ1685" s="85"/>
      <c r="BR1685" s="85"/>
      <c r="BS1685" s="85"/>
      <c r="BT1685" s="85"/>
      <c r="BU1685" s="85"/>
      <c r="BV1685" s="85"/>
      <c r="BW1685" s="85"/>
      <c r="BX1685" s="85"/>
      <c r="BY1685" s="85"/>
      <c r="BZ1685" s="85"/>
      <c r="CA1685" s="85"/>
      <c r="CB1685" s="85"/>
      <c r="CC1685" s="85"/>
      <c r="CD1685" s="85"/>
      <c r="CE1685" s="85"/>
      <c r="CF1685" s="85"/>
      <c r="CG1685" s="85"/>
      <c r="CH1685" s="85"/>
      <c r="CI1685" s="85"/>
      <c r="CJ1685" s="85"/>
      <c r="CK1685" s="85"/>
      <c r="CL1685" s="85"/>
      <c r="CM1685" s="85"/>
      <c r="CN1685" s="85"/>
      <c r="CO1685" s="85"/>
      <c r="CP1685" s="85"/>
      <c r="CQ1685" s="85"/>
      <c r="CR1685" s="85"/>
    </row>
    <row r="1686" spans="59:96">
      <c r="BG1686" s="85"/>
      <c r="BH1686" s="85"/>
      <c r="BI1686" s="85"/>
      <c r="BJ1686" s="85"/>
      <c r="BK1686" s="85"/>
      <c r="BL1686" s="85"/>
      <c r="BM1686" s="85"/>
      <c r="BN1686" s="85"/>
      <c r="BO1686" s="85"/>
      <c r="BP1686" s="85"/>
      <c r="BQ1686" s="85"/>
      <c r="BR1686" s="85"/>
      <c r="BS1686" s="85"/>
      <c r="BT1686" s="85"/>
      <c r="BU1686" s="85"/>
      <c r="BV1686" s="85"/>
      <c r="BW1686" s="85"/>
      <c r="BX1686" s="85"/>
      <c r="BY1686" s="85"/>
      <c r="BZ1686" s="85"/>
      <c r="CA1686" s="85"/>
      <c r="CB1686" s="85"/>
      <c r="CC1686" s="85"/>
      <c r="CD1686" s="85"/>
      <c r="CE1686" s="85"/>
      <c r="CF1686" s="85"/>
      <c r="CG1686" s="85"/>
      <c r="CH1686" s="85"/>
      <c r="CI1686" s="85"/>
      <c r="CJ1686" s="85"/>
      <c r="CK1686" s="85"/>
      <c r="CL1686" s="85"/>
      <c r="CM1686" s="85"/>
      <c r="CN1686" s="85"/>
      <c r="CO1686" s="85"/>
      <c r="CP1686" s="85"/>
      <c r="CQ1686" s="85"/>
      <c r="CR1686" s="85"/>
    </row>
    <row r="1687" spans="59:96">
      <c r="BG1687" s="85"/>
      <c r="BH1687" s="85"/>
      <c r="BI1687" s="85"/>
      <c r="BJ1687" s="85"/>
      <c r="BK1687" s="85"/>
      <c r="BL1687" s="85"/>
      <c r="BM1687" s="85"/>
      <c r="BN1687" s="85"/>
      <c r="BO1687" s="85"/>
      <c r="BP1687" s="85"/>
      <c r="BQ1687" s="85"/>
      <c r="BR1687" s="85"/>
      <c r="BS1687" s="85"/>
      <c r="BT1687" s="85"/>
      <c r="BU1687" s="85"/>
      <c r="BV1687" s="85"/>
      <c r="BW1687" s="85"/>
      <c r="BX1687" s="85"/>
      <c r="BY1687" s="85"/>
      <c r="BZ1687" s="85"/>
      <c r="CA1687" s="85"/>
      <c r="CB1687" s="85"/>
      <c r="CC1687" s="85"/>
      <c r="CD1687" s="85"/>
      <c r="CE1687" s="85"/>
      <c r="CF1687" s="85"/>
      <c r="CG1687" s="85"/>
      <c r="CH1687" s="85"/>
      <c r="CI1687" s="85"/>
      <c r="CJ1687" s="85"/>
      <c r="CK1687" s="85"/>
      <c r="CL1687" s="85"/>
      <c r="CM1687" s="85"/>
      <c r="CN1687" s="85"/>
      <c r="CO1687" s="85"/>
      <c r="CP1687" s="85"/>
      <c r="CQ1687" s="85"/>
      <c r="CR1687" s="85"/>
    </row>
    <row r="1688" spans="59:96">
      <c r="BG1688" s="85"/>
      <c r="BH1688" s="85"/>
      <c r="BI1688" s="85"/>
      <c r="BJ1688" s="85"/>
      <c r="BK1688" s="85"/>
      <c r="BL1688" s="85"/>
      <c r="BM1688" s="85"/>
      <c r="BN1688" s="85"/>
      <c r="BO1688" s="85"/>
      <c r="BP1688" s="85"/>
      <c r="BQ1688" s="85"/>
      <c r="BR1688" s="85"/>
      <c r="BS1688" s="85"/>
      <c r="BT1688" s="85"/>
      <c r="BU1688" s="85"/>
      <c r="BV1688" s="85"/>
      <c r="BW1688" s="85"/>
      <c r="BX1688" s="85"/>
      <c r="BY1688" s="85"/>
      <c r="BZ1688" s="85"/>
      <c r="CA1688" s="85"/>
      <c r="CB1688" s="85"/>
      <c r="CC1688" s="85"/>
      <c r="CD1688" s="85"/>
      <c r="CE1688" s="85"/>
      <c r="CF1688" s="85"/>
      <c r="CG1688" s="85"/>
      <c r="CH1688" s="85"/>
      <c r="CI1688" s="85"/>
      <c r="CJ1688" s="85"/>
      <c r="CK1688" s="85"/>
      <c r="CL1688" s="85"/>
      <c r="CM1688" s="85"/>
      <c r="CN1688" s="85"/>
      <c r="CO1688" s="85"/>
      <c r="CP1688" s="85"/>
      <c r="CQ1688" s="85"/>
      <c r="CR1688" s="85"/>
    </row>
    <row r="1689" spans="59:96">
      <c r="BG1689" s="85"/>
      <c r="BH1689" s="85"/>
      <c r="BI1689" s="85"/>
      <c r="BJ1689" s="85"/>
      <c r="BK1689" s="85"/>
      <c r="BL1689" s="85"/>
      <c r="BM1689" s="85"/>
      <c r="BN1689" s="85"/>
      <c r="BO1689" s="85"/>
      <c r="BP1689" s="85"/>
      <c r="BQ1689" s="85"/>
      <c r="BR1689" s="85"/>
      <c r="BS1689" s="85"/>
      <c r="BT1689" s="85"/>
      <c r="BU1689" s="85"/>
      <c r="BV1689" s="85"/>
      <c r="BW1689" s="85"/>
      <c r="BX1689" s="85"/>
      <c r="BY1689" s="85"/>
      <c r="BZ1689" s="85"/>
      <c r="CA1689" s="85"/>
      <c r="CB1689" s="85"/>
      <c r="CC1689" s="85"/>
      <c r="CD1689" s="85"/>
      <c r="CE1689" s="85"/>
      <c r="CF1689" s="85"/>
      <c r="CG1689" s="85"/>
      <c r="CH1689" s="85"/>
      <c r="CI1689" s="85"/>
      <c r="CJ1689" s="85"/>
      <c r="CK1689" s="85"/>
      <c r="CL1689" s="85"/>
      <c r="CM1689" s="85"/>
      <c r="CN1689" s="85"/>
      <c r="CO1689" s="85"/>
      <c r="CP1689" s="85"/>
      <c r="CQ1689" s="85"/>
      <c r="CR1689" s="85"/>
    </row>
    <row r="1690" spans="59:96">
      <c r="BG1690" s="85"/>
      <c r="BH1690" s="85"/>
      <c r="BI1690" s="85"/>
      <c r="BJ1690" s="85"/>
      <c r="BK1690" s="85"/>
      <c r="BL1690" s="85"/>
      <c r="BM1690" s="85"/>
      <c r="BN1690" s="85"/>
      <c r="BO1690" s="85"/>
      <c r="BP1690" s="85"/>
      <c r="BQ1690" s="85"/>
      <c r="BR1690" s="85"/>
      <c r="BS1690" s="85"/>
      <c r="BT1690" s="85"/>
      <c r="BU1690" s="85"/>
      <c r="BV1690" s="85"/>
      <c r="BW1690" s="85"/>
      <c r="BX1690" s="85"/>
      <c r="BY1690" s="85"/>
      <c r="BZ1690" s="85"/>
      <c r="CA1690" s="85"/>
      <c r="CB1690" s="85"/>
      <c r="CC1690" s="85"/>
      <c r="CD1690" s="85"/>
      <c r="CE1690" s="85"/>
      <c r="CF1690" s="85"/>
      <c r="CG1690" s="85"/>
      <c r="CH1690" s="85"/>
      <c r="CI1690" s="85"/>
      <c r="CJ1690" s="85"/>
      <c r="CK1690" s="85"/>
      <c r="CL1690" s="85"/>
      <c r="CM1690" s="85"/>
      <c r="CN1690" s="85"/>
      <c r="CO1690" s="85"/>
      <c r="CP1690" s="85"/>
      <c r="CQ1690" s="85"/>
      <c r="CR1690" s="85"/>
    </row>
    <row r="1691" spans="59:96">
      <c r="BG1691" s="85"/>
      <c r="BH1691" s="85"/>
      <c r="BI1691" s="85"/>
      <c r="BJ1691" s="85"/>
      <c r="BK1691" s="85"/>
      <c r="BL1691" s="85"/>
      <c r="BM1691" s="85"/>
      <c r="BN1691" s="85"/>
      <c r="BO1691" s="85"/>
      <c r="BP1691" s="85"/>
      <c r="BQ1691" s="85"/>
      <c r="BR1691" s="85"/>
      <c r="BS1691" s="85"/>
      <c r="BT1691" s="85"/>
      <c r="BU1691" s="85"/>
      <c r="BV1691" s="85"/>
      <c r="BW1691" s="85"/>
      <c r="BX1691" s="85"/>
      <c r="BY1691" s="85"/>
      <c r="BZ1691" s="85"/>
      <c r="CA1691" s="85"/>
      <c r="CB1691" s="85"/>
      <c r="CC1691" s="85"/>
      <c r="CD1691" s="85"/>
      <c r="CE1691" s="85"/>
      <c r="CF1691" s="85"/>
      <c r="CG1691" s="85"/>
      <c r="CH1691" s="85"/>
      <c r="CI1691" s="85"/>
      <c r="CJ1691" s="85"/>
      <c r="CK1691" s="85"/>
      <c r="CL1691" s="85"/>
      <c r="CM1691" s="85"/>
      <c r="CN1691" s="85"/>
      <c r="CO1691" s="85"/>
      <c r="CP1691" s="85"/>
      <c r="CQ1691" s="85"/>
      <c r="CR1691" s="85"/>
    </row>
    <row r="1692" spans="59:96">
      <c r="BG1692" s="85"/>
      <c r="BH1692" s="85"/>
      <c r="BI1692" s="85"/>
      <c r="BJ1692" s="85"/>
      <c r="BK1692" s="85"/>
      <c r="BL1692" s="85"/>
      <c r="BM1692" s="85"/>
      <c r="BN1692" s="85"/>
      <c r="BO1692" s="85"/>
      <c r="BP1692" s="85"/>
      <c r="BQ1692" s="85"/>
      <c r="BR1692" s="85"/>
      <c r="BS1692" s="85"/>
      <c r="BT1692" s="85"/>
      <c r="BU1692" s="85"/>
      <c r="BV1692" s="85"/>
      <c r="BW1692" s="85"/>
      <c r="BX1692" s="85"/>
      <c r="BY1692" s="85"/>
      <c r="BZ1692" s="85"/>
      <c r="CA1692" s="85"/>
      <c r="CB1692" s="85"/>
      <c r="CC1692" s="85"/>
      <c r="CD1692" s="85"/>
      <c r="CE1692" s="85"/>
      <c r="CF1692" s="85"/>
      <c r="CG1692" s="85"/>
      <c r="CH1692" s="85"/>
      <c r="CI1692" s="85"/>
      <c r="CJ1692" s="85"/>
      <c r="CK1692" s="85"/>
      <c r="CL1692" s="85"/>
      <c r="CM1692" s="85"/>
      <c r="CN1692" s="85"/>
      <c r="CO1692" s="85"/>
      <c r="CP1692" s="85"/>
      <c r="CQ1692" s="85"/>
      <c r="CR1692" s="85"/>
    </row>
    <row r="1693" spans="59:96">
      <c r="BG1693" s="85"/>
      <c r="BH1693" s="85"/>
      <c r="BI1693" s="85"/>
      <c r="BJ1693" s="85"/>
      <c r="BK1693" s="85"/>
      <c r="BL1693" s="85"/>
      <c r="BM1693" s="85"/>
      <c r="BN1693" s="85"/>
      <c r="BO1693" s="85"/>
      <c r="BP1693" s="85"/>
      <c r="BQ1693" s="85"/>
      <c r="BR1693" s="85"/>
      <c r="BS1693" s="85"/>
      <c r="BT1693" s="85"/>
      <c r="BU1693" s="85"/>
      <c r="BV1693" s="85"/>
      <c r="BW1693" s="85"/>
      <c r="BX1693" s="85"/>
      <c r="BY1693" s="85"/>
      <c r="BZ1693" s="85"/>
      <c r="CA1693" s="85"/>
      <c r="CB1693" s="85"/>
      <c r="CC1693" s="85"/>
      <c r="CD1693" s="85"/>
      <c r="CE1693" s="85"/>
      <c r="CF1693" s="85"/>
      <c r="CG1693" s="85"/>
      <c r="CH1693" s="85"/>
      <c r="CI1693" s="85"/>
      <c r="CJ1693" s="85"/>
      <c r="CK1693" s="85"/>
      <c r="CL1693" s="85"/>
      <c r="CM1693" s="85"/>
      <c r="CN1693" s="85"/>
      <c r="CO1693" s="85"/>
      <c r="CP1693" s="85"/>
      <c r="CQ1693" s="85"/>
      <c r="CR1693" s="85"/>
    </row>
    <row r="1694" spans="59:96">
      <c r="BG1694" s="85"/>
      <c r="BH1694" s="85"/>
      <c r="BI1694" s="85"/>
      <c r="BJ1694" s="85"/>
      <c r="BK1694" s="85"/>
      <c r="BL1694" s="85"/>
      <c r="BM1694" s="85"/>
      <c r="BN1694" s="85"/>
      <c r="BO1694" s="85"/>
      <c r="BP1694" s="85"/>
      <c r="BQ1694" s="85"/>
      <c r="BR1694" s="85"/>
      <c r="BS1694" s="85"/>
      <c r="BT1694" s="85"/>
      <c r="BU1694" s="85"/>
      <c r="BV1694" s="85"/>
      <c r="BW1694" s="85"/>
      <c r="BX1694" s="85"/>
      <c r="BY1694" s="85"/>
      <c r="BZ1694" s="85"/>
      <c r="CA1694" s="85"/>
      <c r="CB1694" s="85"/>
      <c r="CC1694" s="85"/>
      <c r="CD1694" s="85"/>
      <c r="CE1694" s="85"/>
      <c r="CF1694" s="85"/>
      <c r="CG1694" s="85"/>
      <c r="CH1694" s="85"/>
      <c r="CI1694" s="85"/>
      <c r="CJ1694" s="85"/>
      <c r="CK1694" s="85"/>
      <c r="CL1694" s="85"/>
      <c r="CM1694" s="85"/>
      <c r="CN1694" s="85"/>
      <c r="CO1694" s="85"/>
      <c r="CP1694" s="85"/>
      <c r="CQ1694" s="85"/>
      <c r="CR1694" s="85"/>
    </row>
    <row r="1695" spans="59:96">
      <c r="BG1695" s="85"/>
      <c r="BH1695" s="85"/>
      <c r="BI1695" s="85"/>
      <c r="BJ1695" s="85"/>
      <c r="BK1695" s="85"/>
      <c r="BL1695" s="85"/>
      <c r="BM1695" s="85"/>
      <c r="BN1695" s="85"/>
      <c r="BO1695" s="85"/>
      <c r="BP1695" s="85"/>
      <c r="BQ1695" s="85"/>
      <c r="BR1695" s="85"/>
      <c r="BS1695" s="85"/>
      <c r="BT1695" s="85"/>
      <c r="BU1695" s="85"/>
      <c r="BV1695" s="85"/>
      <c r="BW1695" s="85"/>
      <c r="BX1695" s="85"/>
      <c r="BY1695" s="85"/>
      <c r="BZ1695" s="85"/>
      <c r="CA1695" s="85"/>
      <c r="CB1695" s="85"/>
      <c r="CC1695" s="85"/>
      <c r="CD1695" s="85"/>
      <c r="CE1695" s="85"/>
      <c r="CF1695" s="85"/>
      <c r="CG1695" s="85"/>
      <c r="CH1695" s="85"/>
      <c r="CI1695" s="85"/>
      <c r="CJ1695" s="85"/>
      <c r="CK1695" s="85"/>
      <c r="CL1695" s="85"/>
      <c r="CM1695" s="85"/>
      <c r="CN1695" s="85"/>
      <c r="CO1695" s="85"/>
      <c r="CP1695" s="85"/>
      <c r="CQ1695" s="85"/>
      <c r="CR1695" s="85"/>
    </row>
    <row r="1696" spans="59:96">
      <c r="BG1696" s="85"/>
      <c r="BH1696" s="85"/>
      <c r="BI1696" s="85"/>
      <c r="BJ1696" s="85"/>
      <c r="BK1696" s="85"/>
      <c r="BL1696" s="85"/>
      <c r="BM1696" s="85"/>
      <c r="BN1696" s="85"/>
      <c r="BO1696" s="85"/>
      <c r="BP1696" s="85"/>
      <c r="BQ1696" s="85"/>
      <c r="BR1696" s="85"/>
      <c r="BS1696" s="85"/>
      <c r="BT1696" s="85"/>
      <c r="BU1696" s="85"/>
      <c r="BV1696" s="85"/>
      <c r="BW1696" s="85"/>
      <c r="BX1696" s="85"/>
      <c r="BY1696" s="85"/>
      <c r="BZ1696" s="85"/>
      <c r="CA1696" s="85"/>
      <c r="CB1696" s="85"/>
      <c r="CC1696" s="85"/>
      <c r="CD1696" s="85"/>
      <c r="CE1696" s="85"/>
      <c r="CF1696" s="85"/>
      <c r="CG1696" s="85"/>
      <c r="CH1696" s="85"/>
      <c r="CI1696" s="85"/>
      <c r="CJ1696" s="85"/>
      <c r="CK1696" s="85"/>
      <c r="CL1696" s="85"/>
      <c r="CM1696" s="85"/>
      <c r="CN1696" s="85"/>
      <c r="CO1696" s="85"/>
      <c r="CP1696" s="85"/>
      <c r="CQ1696" s="85"/>
      <c r="CR1696" s="85"/>
    </row>
    <row r="1697" spans="59:96">
      <c r="BG1697" s="85"/>
      <c r="BH1697" s="85"/>
      <c r="BI1697" s="85"/>
      <c r="BJ1697" s="85"/>
      <c r="BK1697" s="85"/>
      <c r="BL1697" s="85"/>
      <c r="BM1697" s="85"/>
      <c r="BN1697" s="85"/>
      <c r="BO1697" s="85"/>
      <c r="BP1697" s="85"/>
      <c r="BQ1697" s="85"/>
      <c r="BR1697" s="85"/>
      <c r="BS1697" s="85"/>
      <c r="BT1697" s="85"/>
      <c r="BU1697" s="85"/>
      <c r="BV1697" s="85"/>
      <c r="BW1697" s="85"/>
      <c r="BX1697" s="85"/>
      <c r="BY1697" s="85"/>
      <c r="BZ1697" s="85"/>
      <c r="CA1697" s="85"/>
      <c r="CB1697" s="85"/>
      <c r="CC1697" s="85"/>
      <c r="CD1697" s="85"/>
      <c r="CE1697" s="85"/>
      <c r="CF1697" s="85"/>
      <c r="CG1697" s="85"/>
      <c r="CH1697" s="85"/>
      <c r="CI1697" s="85"/>
      <c r="CJ1697" s="85"/>
      <c r="CK1697" s="85"/>
      <c r="CL1697" s="85"/>
      <c r="CM1697" s="85"/>
      <c r="CN1697" s="85"/>
      <c r="CO1697" s="85"/>
      <c r="CP1697" s="85"/>
      <c r="CQ1697" s="85"/>
      <c r="CR1697" s="85"/>
    </row>
    <row r="1698" spans="59:96">
      <c r="BG1698" s="85"/>
      <c r="BH1698" s="85"/>
      <c r="BI1698" s="85"/>
      <c r="BJ1698" s="85"/>
      <c r="BK1698" s="85"/>
      <c r="BL1698" s="85"/>
      <c r="BM1698" s="85"/>
      <c r="BN1698" s="85"/>
      <c r="BO1698" s="85"/>
      <c r="BP1698" s="85"/>
      <c r="BQ1698" s="85"/>
      <c r="BR1698" s="85"/>
      <c r="BS1698" s="85"/>
      <c r="BT1698" s="85"/>
      <c r="BU1698" s="85"/>
      <c r="BV1698" s="85"/>
      <c r="BW1698" s="85"/>
      <c r="BX1698" s="85"/>
      <c r="BY1698" s="85"/>
      <c r="BZ1698" s="85"/>
      <c r="CA1698" s="85"/>
      <c r="CB1698" s="85"/>
      <c r="CC1698" s="85"/>
      <c r="CD1698" s="85"/>
      <c r="CE1698" s="85"/>
      <c r="CF1698" s="85"/>
      <c r="CG1698" s="85"/>
      <c r="CH1698" s="85"/>
      <c r="CI1698" s="85"/>
      <c r="CJ1698" s="85"/>
      <c r="CK1698" s="85"/>
      <c r="CL1698" s="85"/>
      <c r="CM1698" s="85"/>
      <c r="CN1698" s="85"/>
      <c r="CO1698" s="85"/>
      <c r="CP1698" s="85"/>
      <c r="CQ1698" s="85"/>
      <c r="CR1698" s="85"/>
    </row>
    <row r="1699" spans="59:96">
      <c r="BG1699" s="85"/>
      <c r="BH1699" s="85"/>
      <c r="BI1699" s="85"/>
      <c r="BJ1699" s="85"/>
      <c r="BK1699" s="85"/>
      <c r="BL1699" s="85"/>
      <c r="BM1699" s="85"/>
      <c r="BN1699" s="85"/>
      <c r="BO1699" s="85"/>
      <c r="BP1699" s="85"/>
      <c r="BQ1699" s="85"/>
      <c r="BR1699" s="85"/>
      <c r="BS1699" s="85"/>
      <c r="BT1699" s="85"/>
      <c r="BU1699" s="85"/>
      <c r="BV1699" s="85"/>
      <c r="BW1699" s="85"/>
      <c r="BX1699" s="85"/>
      <c r="BY1699" s="85"/>
      <c r="BZ1699" s="85"/>
      <c r="CA1699" s="85"/>
      <c r="CB1699" s="85"/>
      <c r="CC1699" s="85"/>
      <c r="CD1699" s="85"/>
      <c r="CE1699" s="85"/>
      <c r="CF1699" s="85"/>
      <c r="CG1699" s="85"/>
      <c r="CH1699" s="85"/>
      <c r="CI1699" s="85"/>
      <c r="CJ1699" s="85"/>
      <c r="CK1699" s="85"/>
      <c r="CL1699" s="85"/>
      <c r="CM1699" s="85"/>
      <c r="CN1699" s="85"/>
      <c r="CO1699" s="85"/>
      <c r="CP1699" s="85"/>
      <c r="CQ1699" s="85"/>
      <c r="CR1699" s="85"/>
    </row>
    <row r="1700" spans="59:96">
      <c r="BG1700" s="85"/>
      <c r="BH1700" s="85"/>
      <c r="BI1700" s="85"/>
      <c r="BJ1700" s="85"/>
      <c r="BK1700" s="85"/>
      <c r="BL1700" s="85"/>
      <c r="BM1700" s="85"/>
      <c r="BN1700" s="85"/>
      <c r="BO1700" s="85"/>
      <c r="BP1700" s="85"/>
      <c r="BQ1700" s="85"/>
      <c r="BR1700" s="85"/>
      <c r="BS1700" s="85"/>
      <c r="BT1700" s="85"/>
      <c r="BU1700" s="85"/>
      <c r="BV1700" s="85"/>
      <c r="BW1700" s="85"/>
      <c r="BX1700" s="85"/>
      <c r="BY1700" s="85"/>
      <c r="BZ1700" s="85"/>
      <c r="CA1700" s="85"/>
      <c r="CB1700" s="85"/>
      <c r="CC1700" s="85"/>
      <c r="CD1700" s="85"/>
      <c r="CE1700" s="85"/>
      <c r="CF1700" s="85"/>
      <c r="CG1700" s="85"/>
      <c r="CH1700" s="85"/>
      <c r="CI1700" s="85"/>
      <c r="CJ1700" s="85"/>
      <c r="CK1700" s="85"/>
      <c r="CL1700" s="85"/>
      <c r="CM1700" s="85"/>
      <c r="CN1700" s="85"/>
      <c r="CO1700" s="85"/>
      <c r="CP1700" s="85"/>
      <c r="CQ1700" s="85"/>
      <c r="CR1700" s="85"/>
    </row>
    <row r="1701" spans="59:96">
      <c r="BG1701" s="85"/>
      <c r="BH1701" s="85"/>
      <c r="BI1701" s="85"/>
      <c r="BJ1701" s="85"/>
      <c r="BK1701" s="85"/>
      <c r="BL1701" s="85"/>
      <c r="BM1701" s="85"/>
      <c r="BN1701" s="85"/>
      <c r="BO1701" s="85"/>
      <c r="BP1701" s="85"/>
      <c r="BQ1701" s="85"/>
      <c r="BR1701" s="85"/>
      <c r="BS1701" s="85"/>
      <c r="BT1701" s="85"/>
      <c r="BU1701" s="85"/>
      <c r="BV1701" s="85"/>
      <c r="BW1701" s="85"/>
      <c r="BX1701" s="85"/>
      <c r="BY1701" s="85"/>
      <c r="BZ1701" s="85"/>
      <c r="CA1701" s="85"/>
      <c r="CB1701" s="85"/>
      <c r="CC1701" s="85"/>
      <c r="CD1701" s="85"/>
      <c r="CE1701" s="85"/>
      <c r="CF1701" s="85"/>
      <c r="CG1701" s="85"/>
      <c r="CH1701" s="85"/>
      <c r="CI1701" s="85"/>
      <c r="CJ1701" s="85"/>
      <c r="CK1701" s="85"/>
      <c r="CL1701" s="85"/>
      <c r="CM1701" s="85"/>
      <c r="CN1701" s="85"/>
      <c r="CO1701" s="85"/>
      <c r="CP1701" s="85"/>
      <c r="CQ1701" s="85"/>
      <c r="CR1701" s="85"/>
    </row>
    <row r="1702" spans="59:96">
      <c r="BG1702" s="85"/>
      <c r="BH1702" s="85"/>
      <c r="BI1702" s="85"/>
      <c r="BJ1702" s="85"/>
      <c r="BK1702" s="85"/>
      <c r="BL1702" s="85"/>
      <c r="BM1702" s="85"/>
      <c r="BN1702" s="85"/>
      <c r="BO1702" s="85"/>
      <c r="BP1702" s="85"/>
      <c r="BQ1702" s="85"/>
      <c r="BR1702" s="85"/>
      <c r="BS1702" s="85"/>
      <c r="BT1702" s="85"/>
      <c r="BU1702" s="85"/>
      <c r="BV1702" s="85"/>
      <c r="BW1702" s="85"/>
      <c r="BX1702" s="85"/>
      <c r="BY1702" s="85"/>
      <c r="BZ1702" s="85"/>
      <c r="CA1702" s="85"/>
      <c r="CB1702" s="85"/>
      <c r="CC1702" s="85"/>
      <c r="CD1702" s="85"/>
      <c r="CE1702" s="85"/>
      <c r="CF1702" s="85"/>
      <c r="CG1702" s="85"/>
      <c r="CH1702" s="85"/>
      <c r="CI1702" s="85"/>
      <c r="CJ1702" s="85"/>
      <c r="CK1702" s="85"/>
      <c r="CL1702" s="85"/>
      <c r="CM1702" s="85"/>
      <c r="CN1702" s="85"/>
      <c r="CO1702" s="85"/>
      <c r="CP1702" s="85"/>
      <c r="CQ1702" s="85"/>
      <c r="CR1702" s="85"/>
    </row>
    <row r="1703" spans="59:96">
      <c r="BG1703" s="85"/>
      <c r="BH1703" s="85"/>
      <c r="BI1703" s="85"/>
      <c r="BJ1703" s="85"/>
      <c r="BK1703" s="85"/>
      <c r="BL1703" s="85"/>
      <c r="BM1703" s="85"/>
      <c r="BN1703" s="85"/>
      <c r="BO1703" s="85"/>
      <c r="BP1703" s="85"/>
      <c r="BQ1703" s="85"/>
      <c r="BR1703" s="85"/>
      <c r="BS1703" s="85"/>
      <c r="BT1703" s="85"/>
      <c r="BU1703" s="85"/>
      <c r="BV1703" s="85"/>
      <c r="BW1703" s="85"/>
      <c r="BX1703" s="85"/>
      <c r="BY1703" s="85"/>
      <c r="BZ1703" s="85"/>
      <c r="CA1703" s="85"/>
      <c r="CB1703" s="85"/>
      <c r="CC1703" s="85"/>
      <c r="CD1703" s="85"/>
      <c r="CE1703" s="85"/>
      <c r="CF1703" s="85"/>
      <c r="CG1703" s="85"/>
      <c r="CH1703" s="85"/>
      <c r="CI1703" s="85"/>
      <c r="CJ1703" s="85"/>
      <c r="CK1703" s="85"/>
      <c r="CL1703" s="85"/>
      <c r="CM1703" s="85"/>
      <c r="CN1703" s="85"/>
      <c r="CO1703" s="85"/>
      <c r="CP1703" s="85"/>
      <c r="CQ1703" s="85"/>
      <c r="CR1703" s="85"/>
    </row>
    <row r="1704" spans="59:96">
      <c r="BG1704" s="85"/>
      <c r="BH1704" s="85"/>
      <c r="BI1704" s="85"/>
      <c r="BJ1704" s="85"/>
      <c r="BK1704" s="85"/>
      <c r="BL1704" s="85"/>
      <c r="BM1704" s="85"/>
      <c r="BN1704" s="85"/>
      <c r="BO1704" s="85"/>
      <c r="BP1704" s="85"/>
      <c r="BQ1704" s="85"/>
      <c r="BR1704" s="85"/>
      <c r="BS1704" s="85"/>
      <c r="BT1704" s="85"/>
      <c r="BU1704" s="85"/>
      <c r="BV1704" s="85"/>
      <c r="BW1704" s="85"/>
      <c r="BX1704" s="85"/>
      <c r="BY1704" s="85"/>
      <c r="BZ1704" s="85"/>
      <c r="CA1704" s="85"/>
      <c r="CB1704" s="85"/>
      <c r="CC1704" s="85"/>
      <c r="CD1704" s="85"/>
      <c r="CE1704" s="85"/>
      <c r="CF1704" s="85"/>
      <c r="CG1704" s="85"/>
      <c r="CH1704" s="85"/>
      <c r="CI1704" s="85"/>
      <c r="CJ1704" s="85"/>
      <c r="CK1704" s="85"/>
      <c r="CL1704" s="85"/>
      <c r="CM1704" s="85"/>
      <c r="CN1704" s="85"/>
      <c r="CO1704" s="85"/>
      <c r="CP1704" s="85"/>
      <c r="CQ1704" s="85"/>
      <c r="CR1704" s="85"/>
    </row>
    <row r="1705" spans="59:96">
      <c r="BG1705" s="85"/>
      <c r="BH1705" s="85"/>
      <c r="BI1705" s="85"/>
      <c r="BJ1705" s="85"/>
      <c r="BK1705" s="85"/>
      <c r="BL1705" s="85"/>
      <c r="BM1705" s="85"/>
      <c r="BN1705" s="85"/>
      <c r="BO1705" s="85"/>
      <c r="BP1705" s="85"/>
      <c r="BQ1705" s="85"/>
      <c r="BR1705" s="85"/>
      <c r="BS1705" s="85"/>
      <c r="BT1705" s="85"/>
      <c r="BU1705" s="85"/>
      <c r="BV1705" s="85"/>
      <c r="BW1705" s="85"/>
      <c r="BX1705" s="85"/>
      <c r="BY1705" s="85"/>
      <c r="BZ1705" s="85"/>
      <c r="CA1705" s="85"/>
      <c r="CB1705" s="85"/>
      <c r="CC1705" s="85"/>
      <c r="CD1705" s="85"/>
      <c r="CE1705" s="85"/>
      <c r="CF1705" s="85"/>
      <c r="CG1705" s="85"/>
      <c r="CH1705" s="85"/>
      <c r="CI1705" s="85"/>
      <c r="CJ1705" s="85"/>
      <c r="CK1705" s="85"/>
      <c r="CL1705" s="85"/>
      <c r="CM1705" s="85"/>
      <c r="CN1705" s="85"/>
      <c r="CO1705" s="85"/>
      <c r="CP1705" s="85"/>
      <c r="CQ1705" s="85"/>
      <c r="CR1705" s="85"/>
    </row>
    <row r="1706" spans="59:96">
      <c r="BG1706" s="85"/>
      <c r="BH1706" s="85"/>
      <c r="BI1706" s="85"/>
      <c r="BJ1706" s="85"/>
      <c r="BK1706" s="85"/>
      <c r="BL1706" s="85"/>
      <c r="BM1706" s="85"/>
      <c r="BN1706" s="85"/>
      <c r="BO1706" s="85"/>
      <c r="BP1706" s="85"/>
      <c r="BQ1706" s="85"/>
      <c r="BR1706" s="85"/>
      <c r="BS1706" s="85"/>
      <c r="BT1706" s="85"/>
      <c r="BU1706" s="85"/>
      <c r="BV1706" s="85"/>
      <c r="BW1706" s="85"/>
      <c r="BX1706" s="85"/>
      <c r="BY1706" s="85"/>
      <c r="BZ1706" s="85"/>
      <c r="CA1706" s="85"/>
      <c r="CB1706" s="85"/>
      <c r="CC1706" s="85"/>
      <c r="CD1706" s="85"/>
      <c r="CE1706" s="85"/>
      <c r="CF1706" s="85"/>
      <c r="CG1706" s="85"/>
      <c r="CH1706" s="85"/>
      <c r="CI1706" s="85"/>
      <c r="CJ1706" s="85"/>
      <c r="CK1706" s="85"/>
      <c r="CL1706" s="85"/>
      <c r="CM1706" s="85"/>
      <c r="CN1706" s="85"/>
      <c r="CO1706" s="85"/>
      <c r="CP1706" s="85"/>
      <c r="CQ1706" s="85"/>
      <c r="CR1706" s="85"/>
    </row>
    <row r="1707" spans="59:96">
      <c r="BG1707" s="85"/>
      <c r="BH1707" s="85"/>
      <c r="BI1707" s="85"/>
      <c r="BJ1707" s="85"/>
      <c r="BK1707" s="85"/>
      <c r="BL1707" s="85"/>
      <c r="BM1707" s="85"/>
      <c r="BN1707" s="85"/>
      <c r="BO1707" s="85"/>
      <c r="BP1707" s="85"/>
      <c r="BQ1707" s="85"/>
      <c r="BR1707" s="85"/>
      <c r="BS1707" s="85"/>
      <c r="BT1707" s="85"/>
      <c r="BU1707" s="85"/>
      <c r="BV1707" s="85"/>
      <c r="BW1707" s="85"/>
      <c r="BX1707" s="85"/>
      <c r="BY1707" s="85"/>
      <c r="BZ1707" s="85"/>
      <c r="CA1707" s="85"/>
      <c r="CB1707" s="85"/>
      <c r="CC1707" s="85"/>
      <c r="CD1707" s="85"/>
      <c r="CE1707" s="85"/>
      <c r="CF1707" s="85"/>
      <c r="CG1707" s="85"/>
      <c r="CH1707" s="85"/>
      <c r="CI1707" s="85"/>
      <c r="CJ1707" s="85"/>
      <c r="CK1707" s="85"/>
      <c r="CL1707" s="85"/>
      <c r="CM1707" s="85"/>
      <c r="CN1707" s="85"/>
      <c r="CO1707" s="85"/>
      <c r="CP1707" s="85"/>
      <c r="CQ1707" s="85"/>
      <c r="CR1707" s="85"/>
    </row>
    <row r="1708" spans="59:96">
      <c r="BG1708" s="85"/>
      <c r="BH1708" s="85"/>
      <c r="BI1708" s="85"/>
      <c r="BJ1708" s="85"/>
      <c r="BK1708" s="85"/>
      <c r="BL1708" s="85"/>
      <c r="BM1708" s="85"/>
      <c r="BN1708" s="85"/>
      <c r="BO1708" s="85"/>
      <c r="BP1708" s="85"/>
      <c r="BQ1708" s="85"/>
      <c r="BR1708" s="85"/>
      <c r="BS1708" s="85"/>
      <c r="BT1708" s="85"/>
      <c r="BU1708" s="85"/>
      <c r="BV1708" s="85"/>
      <c r="BW1708" s="85"/>
      <c r="BX1708" s="85"/>
      <c r="BY1708" s="85"/>
      <c r="BZ1708" s="85"/>
      <c r="CA1708" s="85"/>
      <c r="CB1708" s="85"/>
      <c r="CC1708" s="85"/>
      <c r="CD1708" s="85"/>
      <c r="CE1708" s="85"/>
      <c r="CF1708" s="85"/>
      <c r="CG1708" s="85"/>
      <c r="CH1708" s="85"/>
      <c r="CI1708" s="85"/>
      <c r="CJ1708" s="85"/>
      <c r="CK1708" s="85"/>
      <c r="CL1708" s="85"/>
      <c r="CM1708" s="85"/>
      <c r="CN1708" s="85"/>
      <c r="CO1708" s="85"/>
      <c r="CP1708" s="85"/>
      <c r="CQ1708" s="85"/>
      <c r="CR1708" s="85"/>
    </row>
    <row r="1709" spans="59:96">
      <c r="BG1709" s="85"/>
      <c r="BH1709" s="85"/>
      <c r="BI1709" s="85"/>
      <c r="BJ1709" s="85"/>
      <c r="BK1709" s="85"/>
      <c r="BL1709" s="85"/>
      <c r="BM1709" s="85"/>
      <c r="BN1709" s="85"/>
      <c r="BO1709" s="85"/>
      <c r="BP1709" s="85"/>
      <c r="BQ1709" s="85"/>
      <c r="BR1709" s="85"/>
      <c r="BS1709" s="85"/>
      <c r="BT1709" s="85"/>
      <c r="BU1709" s="85"/>
      <c r="BV1709" s="85"/>
      <c r="BW1709" s="85"/>
      <c r="BX1709" s="85"/>
      <c r="BY1709" s="85"/>
      <c r="BZ1709" s="85"/>
      <c r="CA1709" s="85"/>
      <c r="CB1709" s="85"/>
      <c r="CC1709" s="85"/>
      <c r="CD1709" s="85"/>
      <c r="CE1709" s="85"/>
      <c r="CF1709" s="85"/>
      <c r="CG1709" s="85"/>
      <c r="CH1709" s="85"/>
      <c r="CI1709" s="85"/>
      <c r="CJ1709" s="85"/>
      <c r="CK1709" s="85"/>
      <c r="CL1709" s="85"/>
      <c r="CM1709" s="85"/>
      <c r="CN1709" s="85"/>
      <c r="CO1709" s="85"/>
      <c r="CP1709" s="85"/>
      <c r="CQ1709" s="85"/>
      <c r="CR1709" s="85"/>
    </row>
    <row r="1710" spans="59:96">
      <c r="BG1710" s="85"/>
      <c r="BH1710" s="85"/>
      <c r="BI1710" s="85"/>
      <c r="BJ1710" s="85"/>
      <c r="BK1710" s="85"/>
      <c r="BL1710" s="85"/>
      <c r="BM1710" s="85"/>
      <c r="BN1710" s="85"/>
      <c r="BO1710" s="85"/>
      <c r="BP1710" s="85"/>
      <c r="BQ1710" s="85"/>
      <c r="BR1710" s="85"/>
      <c r="BS1710" s="85"/>
      <c r="BT1710" s="85"/>
      <c r="BU1710" s="85"/>
      <c r="BV1710" s="85"/>
      <c r="BW1710" s="85"/>
      <c r="BX1710" s="85"/>
      <c r="BY1710" s="85"/>
      <c r="BZ1710" s="85"/>
      <c r="CA1710" s="85"/>
      <c r="CB1710" s="85"/>
      <c r="CC1710" s="85"/>
      <c r="CD1710" s="85"/>
      <c r="CE1710" s="85"/>
      <c r="CF1710" s="85"/>
      <c r="CG1710" s="85"/>
      <c r="CH1710" s="85"/>
      <c r="CI1710" s="85"/>
      <c r="CJ1710" s="85"/>
      <c r="CK1710" s="85"/>
      <c r="CL1710" s="85"/>
      <c r="CM1710" s="85"/>
      <c r="CN1710" s="85"/>
      <c r="CO1710" s="85"/>
      <c r="CP1710" s="85"/>
      <c r="CQ1710" s="85"/>
      <c r="CR1710" s="85"/>
    </row>
    <row r="1711" spans="59:96">
      <c r="BG1711" s="85"/>
      <c r="BH1711" s="85"/>
      <c r="BI1711" s="85"/>
      <c r="BJ1711" s="85"/>
      <c r="BK1711" s="85"/>
      <c r="BL1711" s="85"/>
      <c r="BM1711" s="85"/>
      <c r="BN1711" s="85"/>
      <c r="BO1711" s="85"/>
      <c r="BP1711" s="85"/>
      <c r="BQ1711" s="85"/>
      <c r="BR1711" s="85"/>
      <c r="BS1711" s="85"/>
      <c r="BT1711" s="85"/>
      <c r="BU1711" s="85"/>
      <c r="BV1711" s="85"/>
      <c r="BW1711" s="85"/>
      <c r="BX1711" s="85"/>
      <c r="BY1711" s="85"/>
      <c r="BZ1711" s="85"/>
      <c r="CA1711" s="85"/>
      <c r="CB1711" s="85"/>
      <c r="CC1711" s="85"/>
      <c r="CD1711" s="85"/>
      <c r="CE1711" s="85"/>
      <c r="CF1711" s="85"/>
      <c r="CG1711" s="85"/>
      <c r="CH1711" s="85"/>
      <c r="CI1711" s="85"/>
      <c r="CJ1711" s="85"/>
      <c r="CK1711" s="85"/>
      <c r="CL1711" s="85"/>
      <c r="CM1711" s="85"/>
      <c r="CN1711" s="85"/>
      <c r="CO1711" s="85"/>
      <c r="CP1711" s="85"/>
      <c r="CQ1711" s="85"/>
      <c r="CR1711" s="85"/>
    </row>
    <row r="1712" spans="59:96">
      <c r="BG1712" s="85"/>
      <c r="BH1712" s="85"/>
      <c r="BI1712" s="85"/>
      <c r="BJ1712" s="85"/>
      <c r="BK1712" s="85"/>
      <c r="BL1712" s="85"/>
      <c r="BM1712" s="85"/>
      <c r="BN1712" s="85"/>
      <c r="BO1712" s="85"/>
      <c r="BP1712" s="85"/>
      <c r="BQ1712" s="85"/>
      <c r="BR1712" s="85"/>
      <c r="BS1712" s="85"/>
      <c r="BT1712" s="85"/>
      <c r="BU1712" s="85"/>
      <c r="BV1712" s="85"/>
      <c r="BW1712" s="85"/>
      <c r="BX1712" s="85"/>
      <c r="BY1712" s="85"/>
      <c r="BZ1712" s="85"/>
      <c r="CA1712" s="85"/>
      <c r="CB1712" s="85"/>
      <c r="CC1712" s="85"/>
      <c r="CD1712" s="85"/>
      <c r="CE1712" s="85"/>
      <c r="CF1712" s="85"/>
      <c r="CG1712" s="85"/>
      <c r="CH1712" s="85"/>
      <c r="CI1712" s="85"/>
      <c r="CJ1712" s="85"/>
      <c r="CK1712" s="85"/>
      <c r="CL1712" s="85"/>
      <c r="CM1712" s="85"/>
      <c r="CN1712" s="85"/>
      <c r="CO1712" s="85"/>
      <c r="CP1712" s="85"/>
      <c r="CQ1712" s="85"/>
      <c r="CR1712" s="85"/>
    </row>
    <row r="1713" spans="59:96">
      <c r="BG1713" s="85"/>
      <c r="BH1713" s="85"/>
      <c r="BI1713" s="85"/>
      <c r="BJ1713" s="85"/>
      <c r="BK1713" s="85"/>
      <c r="BL1713" s="85"/>
      <c r="BM1713" s="85"/>
      <c r="BN1713" s="85"/>
      <c r="BO1713" s="85"/>
      <c r="BP1713" s="85"/>
      <c r="BQ1713" s="85"/>
      <c r="BR1713" s="85"/>
      <c r="BS1713" s="85"/>
      <c r="BT1713" s="85"/>
      <c r="BU1713" s="85"/>
      <c r="BV1713" s="85"/>
      <c r="BW1713" s="85"/>
      <c r="BX1713" s="85"/>
      <c r="BY1713" s="85"/>
      <c r="BZ1713" s="85"/>
      <c r="CA1713" s="85"/>
      <c r="CB1713" s="85"/>
      <c r="CC1713" s="85"/>
      <c r="CD1713" s="85"/>
      <c r="CE1713" s="85"/>
      <c r="CF1713" s="85"/>
      <c r="CG1713" s="85"/>
      <c r="CH1713" s="85"/>
      <c r="CI1713" s="85"/>
      <c r="CJ1713" s="85"/>
      <c r="CK1713" s="85"/>
      <c r="CL1713" s="85"/>
      <c r="CM1713" s="85"/>
      <c r="CN1713" s="85"/>
      <c r="CO1713" s="85"/>
      <c r="CP1713" s="85"/>
      <c r="CQ1713" s="85"/>
      <c r="CR1713" s="85"/>
    </row>
    <row r="1714" spans="59:96">
      <c r="BG1714" s="85"/>
      <c r="BH1714" s="85"/>
      <c r="BI1714" s="85"/>
      <c r="BJ1714" s="85"/>
      <c r="BK1714" s="85"/>
      <c r="BL1714" s="85"/>
      <c r="BM1714" s="85"/>
      <c r="BN1714" s="85"/>
      <c r="BO1714" s="85"/>
      <c r="BP1714" s="85"/>
      <c r="BQ1714" s="85"/>
      <c r="BR1714" s="85"/>
      <c r="BS1714" s="85"/>
      <c r="BT1714" s="85"/>
      <c r="BU1714" s="85"/>
      <c r="BV1714" s="85"/>
      <c r="BW1714" s="85"/>
      <c r="BX1714" s="85"/>
      <c r="BY1714" s="85"/>
      <c r="BZ1714" s="85"/>
      <c r="CA1714" s="85"/>
      <c r="CB1714" s="85"/>
      <c r="CC1714" s="85"/>
      <c r="CD1714" s="85"/>
      <c r="CE1714" s="85"/>
      <c r="CF1714" s="85"/>
      <c r="CG1714" s="85"/>
      <c r="CH1714" s="85"/>
      <c r="CI1714" s="85"/>
      <c r="CJ1714" s="85"/>
      <c r="CK1714" s="85"/>
      <c r="CL1714" s="85"/>
      <c r="CM1714" s="85"/>
      <c r="CN1714" s="85"/>
      <c r="CO1714" s="85"/>
      <c r="CP1714" s="85"/>
      <c r="CQ1714" s="85"/>
      <c r="CR1714" s="85"/>
    </row>
    <row r="1715" spans="59:96">
      <c r="BG1715" s="85"/>
      <c r="BH1715" s="85"/>
      <c r="BI1715" s="85"/>
      <c r="BJ1715" s="85"/>
      <c r="BK1715" s="85"/>
      <c r="BL1715" s="85"/>
      <c r="BM1715" s="85"/>
      <c r="BN1715" s="85"/>
      <c r="BO1715" s="85"/>
      <c r="BP1715" s="85"/>
      <c r="BQ1715" s="85"/>
      <c r="BR1715" s="85"/>
      <c r="BS1715" s="85"/>
      <c r="BT1715" s="85"/>
      <c r="BU1715" s="85"/>
      <c r="BV1715" s="85"/>
      <c r="BW1715" s="85"/>
      <c r="BX1715" s="85"/>
      <c r="BY1715" s="85"/>
      <c r="BZ1715" s="85"/>
      <c r="CA1715" s="85"/>
      <c r="CB1715" s="85"/>
      <c r="CC1715" s="85"/>
      <c r="CD1715" s="85"/>
      <c r="CE1715" s="85"/>
      <c r="CF1715" s="85"/>
      <c r="CG1715" s="85"/>
      <c r="CH1715" s="85"/>
      <c r="CI1715" s="85"/>
      <c r="CJ1715" s="85"/>
      <c r="CK1715" s="85"/>
      <c r="CL1715" s="85"/>
      <c r="CM1715" s="85"/>
      <c r="CN1715" s="85"/>
      <c r="CO1715" s="85"/>
      <c r="CP1715" s="85"/>
      <c r="CQ1715" s="85"/>
      <c r="CR1715" s="85"/>
    </row>
    <row r="1716" spans="59:96">
      <c r="BG1716" s="85"/>
      <c r="BH1716" s="85"/>
      <c r="BI1716" s="85"/>
      <c r="BJ1716" s="85"/>
      <c r="BK1716" s="85"/>
      <c r="BL1716" s="85"/>
      <c r="BM1716" s="85"/>
      <c r="BN1716" s="85"/>
      <c r="BO1716" s="85"/>
      <c r="BP1716" s="85"/>
      <c r="BQ1716" s="85"/>
      <c r="BR1716" s="85"/>
      <c r="BS1716" s="85"/>
      <c r="BT1716" s="85"/>
      <c r="BU1716" s="85"/>
      <c r="BV1716" s="85"/>
      <c r="BW1716" s="85"/>
      <c r="BX1716" s="85"/>
      <c r="BY1716" s="85"/>
      <c r="BZ1716" s="85"/>
      <c r="CA1716" s="85"/>
      <c r="CB1716" s="85"/>
      <c r="CC1716" s="85"/>
      <c r="CD1716" s="85"/>
      <c r="CE1716" s="85"/>
      <c r="CF1716" s="85"/>
      <c r="CG1716" s="85"/>
      <c r="CH1716" s="85"/>
      <c r="CI1716" s="85"/>
      <c r="CJ1716" s="85"/>
      <c r="CK1716" s="85"/>
      <c r="CL1716" s="85"/>
      <c r="CM1716" s="85"/>
      <c r="CN1716" s="85"/>
      <c r="CO1716" s="85"/>
      <c r="CP1716" s="85"/>
      <c r="CQ1716" s="85"/>
      <c r="CR1716" s="85"/>
    </row>
    <row r="1717" spans="59:96">
      <c r="BG1717" s="85"/>
      <c r="BH1717" s="85"/>
      <c r="BI1717" s="85"/>
      <c r="BJ1717" s="85"/>
      <c r="BK1717" s="85"/>
      <c r="BL1717" s="85"/>
      <c r="BM1717" s="85"/>
      <c r="BN1717" s="85"/>
      <c r="BO1717" s="85"/>
      <c r="BP1717" s="85"/>
      <c r="BQ1717" s="85"/>
      <c r="BR1717" s="85"/>
      <c r="BS1717" s="85"/>
      <c r="BT1717" s="85"/>
      <c r="BU1717" s="85"/>
      <c r="BV1717" s="85"/>
      <c r="BW1717" s="85"/>
      <c r="BX1717" s="85"/>
      <c r="BY1717" s="85"/>
      <c r="BZ1717" s="85"/>
      <c r="CA1717" s="85"/>
      <c r="CB1717" s="85"/>
      <c r="CC1717" s="85"/>
      <c r="CD1717" s="85"/>
      <c r="CE1717" s="85"/>
      <c r="CF1717" s="85"/>
      <c r="CG1717" s="85"/>
      <c r="CH1717" s="85"/>
      <c r="CI1717" s="85"/>
      <c r="CJ1717" s="85"/>
      <c r="CK1717" s="85"/>
      <c r="CL1717" s="85"/>
      <c r="CM1717" s="85"/>
      <c r="CN1717" s="85"/>
      <c r="CO1717" s="85"/>
      <c r="CP1717" s="85"/>
      <c r="CQ1717" s="85"/>
      <c r="CR1717" s="85"/>
    </row>
    <row r="1718" spans="59:96">
      <c r="BG1718" s="85"/>
      <c r="BH1718" s="85"/>
      <c r="BI1718" s="85"/>
      <c r="BJ1718" s="85"/>
      <c r="BK1718" s="85"/>
      <c r="BL1718" s="85"/>
      <c r="BM1718" s="85"/>
      <c r="BN1718" s="85"/>
      <c r="BO1718" s="85"/>
      <c r="BP1718" s="85"/>
      <c r="BQ1718" s="85"/>
      <c r="BR1718" s="85"/>
      <c r="BS1718" s="85"/>
      <c r="BT1718" s="85"/>
      <c r="BU1718" s="85"/>
      <c r="BV1718" s="85"/>
      <c r="BW1718" s="85"/>
      <c r="BX1718" s="85"/>
      <c r="BY1718" s="85"/>
      <c r="BZ1718" s="85"/>
      <c r="CA1718" s="85"/>
      <c r="CB1718" s="85"/>
      <c r="CC1718" s="85"/>
      <c r="CD1718" s="85"/>
      <c r="CE1718" s="85"/>
      <c r="CF1718" s="85"/>
      <c r="CG1718" s="85"/>
      <c r="CH1718" s="85"/>
      <c r="CI1718" s="85"/>
      <c r="CJ1718" s="85"/>
      <c r="CK1718" s="85"/>
      <c r="CL1718" s="85"/>
      <c r="CM1718" s="85"/>
      <c r="CN1718" s="85"/>
      <c r="CO1718" s="85"/>
      <c r="CP1718" s="85"/>
      <c r="CQ1718" s="85"/>
      <c r="CR1718" s="85"/>
    </row>
    <row r="1719" spans="59:96">
      <c r="BG1719" s="85"/>
      <c r="BH1719" s="85"/>
      <c r="BI1719" s="85"/>
      <c r="BJ1719" s="85"/>
      <c r="BK1719" s="85"/>
      <c r="BL1719" s="85"/>
      <c r="BM1719" s="85"/>
      <c r="BN1719" s="85"/>
      <c r="BO1719" s="85"/>
      <c r="BP1719" s="85"/>
      <c r="BQ1719" s="85"/>
      <c r="BR1719" s="85"/>
      <c r="BS1719" s="85"/>
      <c r="BT1719" s="85"/>
      <c r="BU1719" s="85"/>
      <c r="BV1719" s="85"/>
      <c r="BW1719" s="85"/>
      <c r="BX1719" s="85"/>
      <c r="BY1719" s="85"/>
      <c r="BZ1719" s="85"/>
      <c r="CA1719" s="85"/>
      <c r="CB1719" s="85"/>
      <c r="CC1719" s="85"/>
      <c r="CD1719" s="85"/>
      <c r="CE1719" s="85"/>
      <c r="CF1719" s="85"/>
      <c r="CG1719" s="85"/>
      <c r="CH1719" s="85"/>
      <c r="CI1719" s="85"/>
      <c r="CJ1719" s="85"/>
      <c r="CK1719" s="85"/>
      <c r="CL1719" s="85"/>
      <c r="CM1719" s="85"/>
      <c r="CN1719" s="85"/>
      <c r="CO1719" s="85"/>
      <c r="CP1719" s="85"/>
      <c r="CQ1719" s="85"/>
      <c r="CR1719" s="85"/>
    </row>
    <row r="1720" spans="59:96">
      <c r="BG1720" s="85"/>
      <c r="BH1720" s="85"/>
      <c r="BI1720" s="85"/>
      <c r="BJ1720" s="85"/>
      <c r="BK1720" s="85"/>
      <c r="BL1720" s="85"/>
      <c r="BM1720" s="85"/>
      <c r="BN1720" s="85"/>
      <c r="BO1720" s="85"/>
      <c r="BP1720" s="85"/>
      <c r="BQ1720" s="85"/>
      <c r="BR1720" s="85"/>
      <c r="BS1720" s="85"/>
      <c r="BT1720" s="85"/>
      <c r="BU1720" s="85"/>
      <c r="BV1720" s="85"/>
      <c r="BW1720" s="85"/>
      <c r="BX1720" s="85"/>
      <c r="BY1720" s="85"/>
      <c r="BZ1720" s="85"/>
      <c r="CA1720" s="85"/>
      <c r="CB1720" s="85"/>
      <c r="CC1720" s="85"/>
      <c r="CD1720" s="85"/>
      <c r="CE1720" s="85"/>
      <c r="CF1720" s="85"/>
      <c r="CG1720" s="85"/>
      <c r="CH1720" s="85"/>
      <c r="CI1720" s="85"/>
      <c r="CJ1720" s="85"/>
      <c r="CK1720" s="85"/>
      <c r="CL1720" s="85"/>
      <c r="CM1720" s="85"/>
      <c r="CN1720" s="85"/>
      <c r="CO1720" s="85"/>
      <c r="CP1720" s="85"/>
      <c r="CQ1720" s="85"/>
      <c r="CR1720" s="85"/>
    </row>
    <row r="1721" spans="59:96">
      <c r="BG1721" s="85"/>
      <c r="BH1721" s="85"/>
      <c r="BI1721" s="85"/>
      <c r="BJ1721" s="85"/>
      <c r="BK1721" s="85"/>
      <c r="BL1721" s="85"/>
      <c r="BM1721" s="85"/>
      <c r="BN1721" s="85"/>
      <c r="BO1721" s="85"/>
      <c r="BP1721" s="85"/>
      <c r="BQ1721" s="85"/>
      <c r="BR1721" s="85"/>
      <c r="BS1721" s="85"/>
      <c r="BT1721" s="85"/>
      <c r="BU1721" s="85"/>
      <c r="BV1721" s="85"/>
      <c r="BW1721" s="85"/>
      <c r="BX1721" s="85"/>
      <c r="BY1721" s="85"/>
      <c r="BZ1721" s="85"/>
      <c r="CA1721" s="85"/>
      <c r="CB1721" s="85"/>
      <c r="CC1721" s="85"/>
      <c r="CD1721" s="85"/>
      <c r="CE1721" s="85"/>
      <c r="CF1721" s="85"/>
      <c r="CG1721" s="85"/>
      <c r="CH1721" s="85"/>
      <c r="CI1721" s="85"/>
      <c r="CJ1721" s="85"/>
      <c r="CK1721" s="85"/>
      <c r="CL1721" s="85"/>
      <c r="CM1721" s="85"/>
      <c r="CN1721" s="85"/>
      <c r="CO1721" s="85"/>
      <c r="CP1721" s="85"/>
      <c r="CQ1721" s="85"/>
      <c r="CR1721" s="85"/>
    </row>
    <row r="1722" spans="59:96">
      <c r="BG1722" s="85"/>
      <c r="BH1722" s="85"/>
      <c r="BI1722" s="85"/>
      <c r="BJ1722" s="85"/>
      <c r="BK1722" s="85"/>
      <c r="BL1722" s="85"/>
      <c r="BM1722" s="85"/>
      <c r="BN1722" s="85"/>
      <c r="BO1722" s="85"/>
      <c r="BP1722" s="85"/>
      <c r="BQ1722" s="85"/>
      <c r="BR1722" s="85"/>
      <c r="BS1722" s="85"/>
      <c r="BT1722" s="85"/>
      <c r="BU1722" s="85"/>
      <c r="BV1722" s="85"/>
      <c r="BW1722" s="85"/>
      <c r="BX1722" s="85"/>
      <c r="BY1722" s="85"/>
      <c r="BZ1722" s="85"/>
      <c r="CA1722" s="85"/>
      <c r="CB1722" s="85"/>
      <c r="CC1722" s="85"/>
      <c r="CD1722" s="85"/>
      <c r="CE1722" s="85"/>
      <c r="CF1722" s="85"/>
      <c r="CG1722" s="85"/>
      <c r="CH1722" s="85"/>
      <c r="CI1722" s="85"/>
      <c r="CJ1722" s="85"/>
      <c r="CK1722" s="85"/>
      <c r="CL1722" s="85"/>
      <c r="CM1722" s="85"/>
      <c r="CN1722" s="85"/>
      <c r="CO1722" s="85"/>
      <c r="CP1722" s="85"/>
      <c r="CQ1722" s="85"/>
      <c r="CR1722" s="85"/>
    </row>
    <row r="1723" spans="59:96">
      <c r="BG1723" s="85"/>
      <c r="BH1723" s="85"/>
      <c r="BI1723" s="85"/>
      <c r="BJ1723" s="85"/>
      <c r="BK1723" s="85"/>
      <c r="BL1723" s="85"/>
      <c r="BM1723" s="85"/>
      <c r="BN1723" s="85"/>
      <c r="BO1723" s="85"/>
      <c r="BP1723" s="85"/>
      <c r="BQ1723" s="85"/>
      <c r="BR1723" s="85"/>
      <c r="BS1723" s="85"/>
      <c r="BT1723" s="85"/>
      <c r="BU1723" s="85"/>
      <c r="BV1723" s="85"/>
      <c r="BW1723" s="85"/>
      <c r="BX1723" s="85"/>
      <c r="BY1723" s="85"/>
      <c r="BZ1723" s="85"/>
      <c r="CA1723" s="85"/>
      <c r="CB1723" s="85"/>
      <c r="CC1723" s="85"/>
      <c r="CD1723" s="85"/>
      <c r="CE1723" s="85"/>
      <c r="CF1723" s="85"/>
      <c r="CG1723" s="85"/>
      <c r="CH1723" s="85"/>
      <c r="CI1723" s="85"/>
      <c r="CJ1723" s="85"/>
      <c r="CK1723" s="85"/>
      <c r="CL1723" s="85"/>
      <c r="CM1723" s="85"/>
      <c r="CN1723" s="85"/>
      <c r="CO1723" s="85"/>
      <c r="CP1723" s="85"/>
      <c r="CQ1723" s="85"/>
      <c r="CR1723" s="85"/>
    </row>
    <row r="1724" spans="59:96">
      <c r="BG1724" s="85"/>
      <c r="BH1724" s="85"/>
      <c r="BI1724" s="85"/>
      <c r="BJ1724" s="85"/>
      <c r="BK1724" s="85"/>
      <c r="BL1724" s="85"/>
      <c r="BM1724" s="85"/>
      <c r="BN1724" s="85"/>
      <c r="BO1724" s="85"/>
      <c r="BP1724" s="85"/>
      <c r="BQ1724" s="85"/>
      <c r="BR1724" s="85"/>
      <c r="BS1724" s="85"/>
      <c r="BT1724" s="85"/>
      <c r="BU1724" s="85"/>
      <c r="BV1724" s="85"/>
      <c r="BW1724" s="85"/>
      <c r="BX1724" s="85"/>
      <c r="BY1724" s="85"/>
      <c r="BZ1724" s="85"/>
      <c r="CA1724" s="85"/>
      <c r="CB1724" s="85"/>
      <c r="CC1724" s="85"/>
      <c r="CD1724" s="85"/>
      <c r="CE1724" s="85"/>
      <c r="CF1724" s="85"/>
      <c r="CG1724" s="85"/>
      <c r="CH1724" s="85"/>
      <c r="CI1724" s="85"/>
      <c r="CJ1724" s="85"/>
      <c r="CK1724" s="85"/>
      <c r="CL1724" s="85"/>
      <c r="CM1724" s="85"/>
      <c r="CN1724" s="85"/>
      <c r="CO1724" s="85"/>
      <c r="CP1724" s="85"/>
      <c r="CQ1724" s="85"/>
      <c r="CR1724" s="85"/>
    </row>
    <row r="1725" spans="59:96">
      <c r="BG1725" s="85"/>
      <c r="BH1725" s="85"/>
      <c r="BI1725" s="85"/>
      <c r="BJ1725" s="85"/>
      <c r="BK1725" s="85"/>
      <c r="BL1725" s="85"/>
      <c r="BM1725" s="85"/>
      <c r="BN1725" s="85"/>
      <c r="BO1725" s="85"/>
      <c r="BP1725" s="85"/>
      <c r="BQ1725" s="85"/>
      <c r="BR1725" s="85"/>
      <c r="BS1725" s="85"/>
      <c r="BT1725" s="85"/>
      <c r="BU1725" s="85"/>
      <c r="BV1725" s="85"/>
      <c r="BW1725" s="85"/>
      <c r="BX1725" s="85"/>
      <c r="BY1725" s="85"/>
      <c r="BZ1725" s="85"/>
      <c r="CA1725" s="85"/>
      <c r="CB1725" s="85"/>
      <c r="CC1725" s="85"/>
      <c r="CD1725" s="85"/>
      <c r="CE1725" s="85"/>
      <c r="CF1725" s="85"/>
      <c r="CG1725" s="85"/>
      <c r="CH1725" s="85"/>
      <c r="CI1725" s="85"/>
      <c r="CJ1725" s="85"/>
      <c r="CK1725" s="85"/>
      <c r="CL1725" s="85"/>
      <c r="CM1725" s="85"/>
      <c r="CN1725" s="85"/>
      <c r="CO1725" s="85"/>
      <c r="CP1725" s="85"/>
      <c r="CQ1725" s="85"/>
      <c r="CR1725" s="85"/>
    </row>
    <row r="1726" spans="59:96">
      <c r="BG1726" s="85"/>
      <c r="BH1726" s="85"/>
      <c r="BI1726" s="85"/>
      <c r="BJ1726" s="85"/>
      <c r="BK1726" s="85"/>
      <c r="BL1726" s="85"/>
      <c r="BM1726" s="85"/>
      <c r="BN1726" s="85"/>
      <c r="BO1726" s="85"/>
      <c r="BP1726" s="85"/>
      <c r="BQ1726" s="85"/>
      <c r="BR1726" s="85"/>
      <c r="BS1726" s="85"/>
      <c r="BT1726" s="85"/>
      <c r="BU1726" s="85"/>
      <c r="BV1726" s="85"/>
      <c r="BW1726" s="85"/>
      <c r="BX1726" s="85"/>
      <c r="BY1726" s="85"/>
      <c r="BZ1726" s="85"/>
      <c r="CA1726" s="85"/>
      <c r="CB1726" s="85"/>
      <c r="CC1726" s="85"/>
      <c r="CD1726" s="85"/>
      <c r="CE1726" s="85"/>
      <c r="CF1726" s="85"/>
      <c r="CG1726" s="85"/>
      <c r="CH1726" s="85"/>
      <c r="CI1726" s="85"/>
      <c r="CJ1726" s="85"/>
      <c r="CK1726" s="85"/>
      <c r="CL1726" s="85"/>
      <c r="CM1726" s="85"/>
      <c r="CN1726" s="85"/>
      <c r="CO1726" s="85"/>
      <c r="CP1726" s="85"/>
      <c r="CQ1726" s="85"/>
      <c r="CR1726" s="85"/>
    </row>
    <row r="1727" spans="59:96">
      <c r="BG1727" s="85"/>
      <c r="BH1727" s="85"/>
      <c r="BI1727" s="85"/>
      <c r="BJ1727" s="85"/>
      <c r="BK1727" s="85"/>
      <c r="BL1727" s="85"/>
      <c r="BM1727" s="85"/>
      <c r="BN1727" s="85"/>
      <c r="BO1727" s="85"/>
      <c r="BP1727" s="85"/>
      <c r="BQ1727" s="85"/>
      <c r="BR1727" s="85"/>
      <c r="BS1727" s="85"/>
      <c r="BT1727" s="85"/>
      <c r="BU1727" s="85"/>
      <c r="BV1727" s="85"/>
      <c r="BW1727" s="85"/>
      <c r="BX1727" s="85"/>
      <c r="BY1727" s="85"/>
      <c r="BZ1727" s="85"/>
      <c r="CA1727" s="85"/>
      <c r="CB1727" s="85"/>
      <c r="CC1727" s="85"/>
      <c r="CD1727" s="85"/>
      <c r="CE1727" s="85"/>
      <c r="CF1727" s="85"/>
      <c r="CG1727" s="85"/>
      <c r="CH1727" s="85"/>
      <c r="CI1727" s="85"/>
      <c r="CJ1727" s="85"/>
      <c r="CK1727" s="85"/>
      <c r="CL1727" s="85"/>
      <c r="CM1727" s="85"/>
      <c r="CN1727" s="85"/>
      <c r="CO1727" s="85"/>
      <c r="CP1727" s="85"/>
      <c r="CQ1727" s="85"/>
      <c r="CR1727" s="85"/>
    </row>
    <row r="1728" spans="59:96">
      <c r="BG1728" s="85"/>
      <c r="BH1728" s="85"/>
      <c r="BI1728" s="85"/>
      <c r="BJ1728" s="85"/>
      <c r="BK1728" s="85"/>
      <c r="BL1728" s="85"/>
      <c r="BM1728" s="85"/>
      <c r="BN1728" s="85"/>
      <c r="BO1728" s="85"/>
      <c r="BP1728" s="85"/>
      <c r="BQ1728" s="85"/>
      <c r="BR1728" s="85"/>
      <c r="BS1728" s="85"/>
      <c r="BT1728" s="85"/>
      <c r="BU1728" s="85"/>
      <c r="BV1728" s="85"/>
      <c r="BW1728" s="85"/>
      <c r="BX1728" s="85"/>
      <c r="BY1728" s="85"/>
      <c r="BZ1728" s="85"/>
      <c r="CA1728" s="85"/>
      <c r="CB1728" s="85"/>
      <c r="CC1728" s="85"/>
      <c r="CD1728" s="85"/>
      <c r="CE1728" s="85"/>
      <c r="CF1728" s="85"/>
      <c r="CG1728" s="85"/>
      <c r="CH1728" s="85"/>
      <c r="CI1728" s="85"/>
      <c r="CJ1728" s="85"/>
      <c r="CK1728" s="85"/>
      <c r="CL1728" s="85"/>
      <c r="CM1728" s="85"/>
      <c r="CN1728" s="85"/>
      <c r="CO1728" s="85"/>
      <c r="CP1728" s="85"/>
      <c r="CQ1728" s="85"/>
      <c r="CR1728" s="85"/>
    </row>
    <row r="1729" spans="59:96">
      <c r="BG1729" s="85"/>
      <c r="BH1729" s="85"/>
      <c r="BI1729" s="85"/>
      <c r="BJ1729" s="85"/>
      <c r="BK1729" s="85"/>
      <c r="BL1729" s="85"/>
      <c r="BM1729" s="85"/>
      <c r="BN1729" s="85"/>
      <c r="BO1729" s="85"/>
      <c r="BP1729" s="85"/>
      <c r="BQ1729" s="85"/>
      <c r="BR1729" s="85"/>
      <c r="BS1729" s="85"/>
      <c r="BT1729" s="85"/>
      <c r="BU1729" s="85"/>
      <c r="BV1729" s="85"/>
      <c r="BW1729" s="85"/>
      <c r="BX1729" s="85"/>
      <c r="BY1729" s="85"/>
      <c r="BZ1729" s="85"/>
      <c r="CA1729" s="85"/>
      <c r="CB1729" s="85"/>
      <c r="CC1729" s="85"/>
      <c r="CD1729" s="85"/>
      <c r="CE1729" s="85"/>
      <c r="CF1729" s="85"/>
      <c r="CG1729" s="85"/>
      <c r="CH1729" s="85"/>
      <c r="CI1729" s="85"/>
      <c r="CJ1729" s="85"/>
      <c r="CK1729" s="85"/>
      <c r="CL1729" s="85"/>
      <c r="CM1729" s="85"/>
      <c r="CN1729" s="85"/>
      <c r="CO1729" s="85"/>
      <c r="CP1729" s="85"/>
      <c r="CQ1729" s="85"/>
      <c r="CR1729" s="85"/>
    </row>
    <row r="1730" spans="59:96">
      <c r="BG1730" s="85"/>
      <c r="BH1730" s="85"/>
      <c r="BI1730" s="85"/>
      <c r="BJ1730" s="85"/>
      <c r="BK1730" s="85"/>
      <c r="BL1730" s="85"/>
      <c r="BM1730" s="85"/>
      <c r="BN1730" s="85"/>
      <c r="BO1730" s="85"/>
      <c r="BP1730" s="85"/>
      <c r="BQ1730" s="85"/>
      <c r="BR1730" s="85"/>
      <c r="BS1730" s="85"/>
      <c r="BT1730" s="85"/>
      <c r="BU1730" s="85"/>
      <c r="BV1730" s="85"/>
      <c r="BW1730" s="85"/>
      <c r="BX1730" s="85"/>
      <c r="BY1730" s="85"/>
      <c r="BZ1730" s="85"/>
      <c r="CA1730" s="85"/>
      <c r="CB1730" s="85"/>
      <c r="CC1730" s="85"/>
      <c r="CD1730" s="85"/>
      <c r="CE1730" s="85"/>
      <c r="CF1730" s="85"/>
      <c r="CG1730" s="85"/>
      <c r="CH1730" s="85"/>
      <c r="CI1730" s="85"/>
      <c r="CJ1730" s="85"/>
      <c r="CK1730" s="85"/>
      <c r="CL1730" s="85"/>
      <c r="CM1730" s="85"/>
      <c r="CN1730" s="85"/>
      <c r="CO1730" s="85"/>
      <c r="CP1730" s="85"/>
      <c r="CQ1730" s="85"/>
      <c r="CR1730" s="85"/>
    </row>
    <row r="1731" spans="59:96">
      <c r="BG1731" s="85"/>
      <c r="BH1731" s="85"/>
      <c r="BI1731" s="85"/>
      <c r="BJ1731" s="85"/>
      <c r="BK1731" s="85"/>
      <c r="BL1731" s="85"/>
      <c r="BM1731" s="85"/>
      <c r="BN1731" s="85"/>
      <c r="BO1731" s="85"/>
      <c r="BP1731" s="85"/>
      <c r="BQ1731" s="85"/>
      <c r="BR1731" s="85"/>
      <c r="BS1731" s="85"/>
      <c r="BT1731" s="85"/>
      <c r="BU1731" s="85"/>
      <c r="BV1731" s="85"/>
      <c r="BW1731" s="85"/>
      <c r="BX1731" s="85"/>
      <c r="BY1731" s="85"/>
      <c r="BZ1731" s="85"/>
      <c r="CA1731" s="85"/>
      <c r="CB1731" s="85"/>
      <c r="CC1731" s="85"/>
      <c r="CD1731" s="85"/>
      <c r="CE1731" s="85"/>
      <c r="CF1731" s="85"/>
      <c r="CG1731" s="85"/>
      <c r="CH1731" s="85"/>
      <c r="CI1731" s="85"/>
      <c r="CJ1731" s="85"/>
      <c r="CK1731" s="85"/>
      <c r="CL1731" s="85"/>
      <c r="CM1731" s="85"/>
      <c r="CN1731" s="85"/>
      <c r="CO1731" s="85"/>
      <c r="CP1731" s="85"/>
      <c r="CQ1731" s="85"/>
      <c r="CR1731" s="85"/>
    </row>
    <row r="1732" spans="59:96">
      <c r="BG1732" s="85"/>
      <c r="BH1732" s="85"/>
      <c r="BI1732" s="85"/>
      <c r="BJ1732" s="85"/>
      <c r="BK1732" s="85"/>
      <c r="BL1732" s="85"/>
      <c r="BM1732" s="85"/>
      <c r="BN1732" s="85"/>
      <c r="BO1732" s="85"/>
      <c r="BP1732" s="85"/>
      <c r="BQ1732" s="85"/>
      <c r="BR1732" s="85"/>
      <c r="BS1732" s="85"/>
      <c r="BT1732" s="85"/>
      <c r="BU1732" s="85"/>
      <c r="BV1732" s="85"/>
      <c r="BW1732" s="85"/>
      <c r="BX1732" s="85"/>
      <c r="BY1732" s="85"/>
      <c r="BZ1732" s="85"/>
      <c r="CA1732" s="85"/>
      <c r="CB1732" s="85"/>
      <c r="CC1732" s="85"/>
      <c r="CD1732" s="85"/>
      <c r="CE1732" s="85"/>
      <c r="CF1732" s="85"/>
      <c r="CG1732" s="85"/>
      <c r="CH1732" s="85"/>
      <c r="CI1732" s="85"/>
      <c r="CJ1732" s="85"/>
      <c r="CK1732" s="85"/>
      <c r="CL1732" s="85"/>
      <c r="CM1732" s="85"/>
      <c r="CN1732" s="85"/>
      <c r="CO1732" s="85"/>
      <c r="CP1732" s="85"/>
      <c r="CQ1732" s="85"/>
      <c r="CR1732" s="85"/>
    </row>
    <row r="1733" spans="59:96">
      <c r="BG1733" s="85"/>
      <c r="BH1733" s="85"/>
      <c r="BI1733" s="85"/>
      <c r="BJ1733" s="85"/>
      <c r="BK1733" s="85"/>
      <c r="BL1733" s="85"/>
      <c r="BM1733" s="85"/>
      <c r="BN1733" s="85"/>
      <c r="BO1733" s="85"/>
      <c r="BP1733" s="85"/>
      <c r="BQ1733" s="85"/>
      <c r="BR1733" s="85"/>
      <c r="BS1733" s="85"/>
      <c r="BT1733" s="85"/>
      <c r="BU1733" s="85"/>
      <c r="BV1733" s="85"/>
      <c r="BW1733" s="85"/>
      <c r="BX1733" s="85"/>
      <c r="BY1733" s="85"/>
      <c r="BZ1733" s="85"/>
      <c r="CA1733" s="85"/>
      <c r="CB1733" s="85"/>
      <c r="CC1733" s="85"/>
      <c r="CD1733" s="85"/>
      <c r="CE1733" s="85"/>
      <c r="CF1733" s="85"/>
      <c r="CG1733" s="85"/>
      <c r="CH1733" s="85"/>
      <c r="CI1733" s="85"/>
      <c r="CJ1733" s="85"/>
      <c r="CK1733" s="85"/>
      <c r="CL1733" s="85"/>
      <c r="CM1733" s="85"/>
      <c r="CN1733" s="85"/>
      <c r="CO1733" s="85"/>
      <c r="CP1733" s="85"/>
      <c r="CQ1733" s="85"/>
      <c r="CR1733" s="85"/>
    </row>
    <row r="1734" spans="59:96">
      <c r="BG1734" s="85"/>
      <c r="BH1734" s="85"/>
      <c r="BI1734" s="85"/>
      <c r="BJ1734" s="85"/>
      <c r="BK1734" s="85"/>
      <c r="BL1734" s="85"/>
      <c r="BM1734" s="85"/>
      <c r="BN1734" s="85"/>
      <c r="BO1734" s="85"/>
      <c r="BP1734" s="85"/>
      <c r="BQ1734" s="85"/>
      <c r="BR1734" s="85"/>
      <c r="BS1734" s="85"/>
      <c r="BT1734" s="85"/>
      <c r="BU1734" s="85"/>
      <c r="BV1734" s="85"/>
      <c r="BW1734" s="85"/>
      <c r="BX1734" s="85"/>
      <c r="BY1734" s="85"/>
      <c r="BZ1734" s="85"/>
      <c r="CA1734" s="85"/>
      <c r="CB1734" s="85"/>
      <c r="CC1734" s="85"/>
      <c r="CD1734" s="85"/>
      <c r="CE1734" s="85"/>
      <c r="CF1734" s="85"/>
      <c r="CG1734" s="85"/>
      <c r="CH1734" s="85"/>
      <c r="CI1734" s="85"/>
      <c r="CJ1734" s="85"/>
      <c r="CK1734" s="85"/>
      <c r="CL1734" s="85"/>
      <c r="CM1734" s="85"/>
      <c r="CN1734" s="85"/>
      <c r="CO1734" s="85"/>
      <c r="CP1734" s="85"/>
      <c r="CQ1734" s="85"/>
      <c r="CR1734" s="85"/>
    </row>
    <row r="1735" spans="59:96">
      <c r="BG1735" s="85"/>
      <c r="BH1735" s="85"/>
      <c r="BI1735" s="85"/>
      <c r="BJ1735" s="85"/>
      <c r="BK1735" s="85"/>
      <c r="BL1735" s="85"/>
      <c r="BM1735" s="85"/>
      <c r="BN1735" s="85"/>
      <c r="BO1735" s="85"/>
      <c r="BP1735" s="85"/>
      <c r="BQ1735" s="85"/>
      <c r="BR1735" s="85"/>
      <c r="BS1735" s="85"/>
      <c r="BT1735" s="85"/>
      <c r="BU1735" s="85"/>
      <c r="BV1735" s="85"/>
      <c r="BW1735" s="85"/>
      <c r="BX1735" s="85"/>
      <c r="BY1735" s="85"/>
      <c r="BZ1735" s="85"/>
      <c r="CA1735" s="85"/>
      <c r="CB1735" s="85"/>
      <c r="CC1735" s="85"/>
      <c r="CD1735" s="85"/>
      <c r="CE1735" s="85"/>
      <c r="CF1735" s="85"/>
      <c r="CG1735" s="85"/>
      <c r="CH1735" s="85"/>
      <c r="CI1735" s="85"/>
      <c r="CJ1735" s="85"/>
      <c r="CK1735" s="85"/>
      <c r="CL1735" s="85"/>
      <c r="CM1735" s="85"/>
      <c r="CN1735" s="85"/>
      <c r="CO1735" s="85"/>
      <c r="CP1735" s="85"/>
      <c r="CQ1735" s="85"/>
      <c r="CR1735" s="85"/>
    </row>
    <row r="1736" spans="59:96">
      <c r="BG1736" s="85"/>
      <c r="BH1736" s="85"/>
      <c r="BI1736" s="85"/>
      <c r="BJ1736" s="85"/>
      <c r="BK1736" s="85"/>
      <c r="BL1736" s="85"/>
      <c r="BM1736" s="85"/>
      <c r="BN1736" s="85"/>
      <c r="BO1736" s="85"/>
      <c r="BP1736" s="85"/>
      <c r="BQ1736" s="85"/>
      <c r="BR1736" s="85"/>
      <c r="BS1736" s="85"/>
      <c r="BT1736" s="85"/>
      <c r="BU1736" s="85"/>
      <c r="BV1736" s="85"/>
      <c r="BW1736" s="85"/>
      <c r="BX1736" s="85"/>
      <c r="BY1736" s="85"/>
      <c r="BZ1736" s="85"/>
      <c r="CA1736" s="85"/>
      <c r="CB1736" s="85"/>
      <c r="CC1736" s="85"/>
      <c r="CD1736" s="85"/>
      <c r="CE1736" s="85"/>
      <c r="CF1736" s="85"/>
      <c r="CG1736" s="85"/>
      <c r="CH1736" s="85"/>
      <c r="CI1736" s="85"/>
      <c r="CJ1736" s="85"/>
      <c r="CK1736" s="85"/>
      <c r="CL1736" s="85"/>
      <c r="CM1736" s="85"/>
      <c r="CN1736" s="85"/>
      <c r="CO1736" s="85"/>
      <c r="CP1736" s="85"/>
      <c r="CQ1736" s="85"/>
      <c r="CR1736" s="85"/>
    </row>
    <row r="1737" spans="59:96">
      <c r="BG1737" s="85"/>
      <c r="BH1737" s="85"/>
      <c r="BI1737" s="85"/>
      <c r="BJ1737" s="85"/>
      <c r="BK1737" s="85"/>
      <c r="BL1737" s="85"/>
      <c r="BM1737" s="85"/>
      <c r="BN1737" s="85"/>
      <c r="BO1737" s="85"/>
      <c r="BP1737" s="85"/>
      <c r="BQ1737" s="85"/>
      <c r="BR1737" s="85"/>
      <c r="BS1737" s="85"/>
      <c r="BT1737" s="85"/>
      <c r="BU1737" s="85"/>
      <c r="BV1737" s="85"/>
      <c r="BW1737" s="85"/>
      <c r="BX1737" s="85"/>
      <c r="BY1737" s="85"/>
      <c r="BZ1737" s="85"/>
      <c r="CA1737" s="85"/>
      <c r="CB1737" s="85"/>
      <c r="CC1737" s="85"/>
      <c r="CD1737" s="85"/>
      <c r="CE1737" s="85"/>
      <c r="CF1737" s="85"/>
      <c r="CG1737" s="85"/>
      <c r="CH1737" s="85"/>
      <c r="CI1737" s="85"/>
      <c r="CJ1737" s="85"/>
      <c r="CK1737" s="85"/>
      <c r="CL1737" s="85"/>
      <c r="CM1737" s="85"/>
      <c r="CN1737" s="85"/>
      <c r="CO1737" s="85"/>
      <c r="CP1737" s="85"/>
      <c r="CQ1737" s="85"/>
      <c r="CR1737" s="85"/>
    </row>
    <row r="1738" spans="59:96">
      <c r="BG1738" s="85"/>
      <c r="BH1738" s="85"/>
      <c r="BI1738" s="85"/>
      <c r="BJ1738" s="85"/>
      <c r="BK1738" s="85"/>
      <c r="BL1738" s="85"/>
      <c r="BM1738" s="85"/>
      <c r="BN1738" s="85"/>
      <c r="BO1738" s="85"/>
      <c r="BP1738" s="85"/>
      <c r="BQ1738" s="85"/>
      <c r="BR1738" s="85"/>
      <c r="BS1738" s="85"/>
      <c r="BT1738" s="85"/>
      <c r="BU1738" s="85"/>
      <c r="BV1738" s="85"/>
      <c r="BW1738" s="85"/>
      <c r="BX1738" s="85"/>
      <c r="BY1738" s="85"/>
      <c r="BZ1738" s="85"/>
      <c r="CA1738" s="85"/>
      <c r="CB1738" s="85"/>
      <c r="CC1738" s="85"/>
      <c r="CD1738" s="85"/>
      <c r="CE1738" s="85"/>
      <c r="CF1738" s="85"/>
      <c r="CG1738" s="85"/>
      <c r="CH1738" s="85"/>
      <c r="CI1738" s="85"/>
      <c r="CJ1738" s="85"/>
      <c r="CK1738" s="85"/>
      <c r="CL1738" s="85"/>
      <c r="CM1738" s="85"/>
      <c r="CN1738" s="85"/>
      <c r="CO1738" s="85"/>
      <c r="CP1738" s="85"/>
      <c r="CQ1738" s="85"/>
      <c r="CR1738" s="85"/>
    </row>
    <row r="1739" spans="59:96">
      <c r="BG1739" s="85"/>
      <c r="BH1739" s="85"/>
      <c r="BI1739" s="85"/>
      <c r="BJ1739" s="85"/>
      <c r="BK1739" s="85"/>
      <c r="BL1739" s="85"/>
      <c r="BM1739" s="85"/>
      <c r="BN1739" s="85"/>
      <c r="BO1739" s="85"/>
      <c r="BP1739" s="85"/>
      <c r="BQ1739" s="85"/>
      <c r="BR1739" s="85"/>
      <c r="BS1739" s="85"/>
      <c r="BT1739" s="85"/>
      <c r="BU1739" s="85"/>
      <c r="BV1739" s="85"/>
      <c r="BW1739" s="85"/>
      <c r="BX1739" s="85"/>
      <c r="BY1739" s="85"/>
      <c r="BZ1739" s="85"/>
      <c r="CA1739" s="85"/>
      <c r="CB1739" s="85"/>
      <c r="CC1739" s="85"/>
      <c r="CD1739" s="85"/>
      <c r="CE1739" s="85"/>
      <c r="CF1739" s="85"/>
      <c r="CG1739" s="85"/>
      <c r="CH1739" s="85"/>
      <c r="CI1739" s="85"/>
      <c r="CJ1739" s="85"/>
      <c r="CK1739" s="85"/>
      <c r="CL1739" s="85"/>
      <c r="CM1739" s="85"/>
      <c r="CN1739" s="85"/>
      <c r="CO1739" s="85"/>
      <c r="CP1739" s="85"/>
      <c r="CQ1739" s="85"/>
      <c r="CR1739" s="85"/>
    </row>
    <row r="1740" spans="59:96">
      <c r="BG1740" s="85"/>
      <c r="BH1740" s="85"/>
      <c r="BI1740" s="85"/>
      <c r="BJ1740" s="85"/>
      <c r="BK1740" s="85"/>
      <c r="BL1740" s="85"/>
      <c r="BM1740" s="85"/>
      <c r="BN1740" s="85"/>
      <c r="BO1740" s="85"/>
      <c r="BP1740" s="85"/>
      <c r="BQ1740" s="85"/>
      <c r="BR1740" s="85"/>
      <c r="BS1740" s="85"/>
      <c r="BT1740" s="85"/>
      <c r="BU1740" s="85"/>
      <c r="BV1740" s="85"/>
      <c r="BW1740" s="85"/>
      <c r="BX1740" s="85"/>
      <c r="BY1740" s="85"/>
      <c r="BZ1740" s="85"/>
      <c r="CA1740" s="85"/>
      <c r="CB1740" s="85"/>
      <c r="CC1740" s="85"/>
      <c r="CD1740" s="85"/>
      <c r="CE1740" s="85"/>
      <c r="CF1740" s="85"/>
      <c r="CG1740" s="85"/>
      <c r="CH1740" s="85"/>
      <c r="CI1740" s="85"/>
      <c r="CJ1740" s="85"/>
      <c r="CK1740" s="85"/>
      <c r="CL1740" s="85"/>
      <c r="CM1740" s="85"/>
      <c r="CN1740" s="85"/>
      <c r="CO1740" s="85"/>
      <c r="CP1740" s="85"/>
      <c r="CQ1740" s="85"/>
      <c r="CR1740" s="85"/>
    </row>
    <row r="1741" spans="59:96">
      <c r="BG1741" s="85"/>
      <c r="BH1741" s="85"/>
      <c r="BI1741" s="85"/>
      <c r="BJ1741" s="85"/>
      <c r="BK1741" s="85"/>
      <c r="BL1741" s="85"/>
      <c r="BM1741" s="85"/>
      <c r="BN1741" s="85"/>
      <c r="BO1741" s="85"/>
      <c r="BP1741" s="85"/>
      <c r="BQ1741" s="85"/>
      <c r="BR1741" s="85"/>
      <c r="BS1741" s="85"/>
      <c r="BT1741" s="85"/>
      <c r="BU1741" s="85"/>
      <c r="BV1741" s="85"/>
      <c r="BW1741" s="85"/>
      <c r="BX1741" s="85"/>
      <c r="BY1741" s="85"/>
      <c r="BZ1741" s="85"/>
      <c r="CA1741" s="85"/>
      <c r="CB1741" s="85"/>
      <c r="CC1741" s="85"/>
      <c r="CD1741" s="85"/>
      <c r="CE1741" s="85"/>
      <c r="CF1741" s="85"/>
      <c r="CG1741" s="85"/>
      <c r="CH1741" s="85"/>
      <c r="CI1741" s="85"/>
      <c r="CJ1741" s="85"/>
      <c r="CK1741" s="85"/>
      <c r="CL1741" s="85"/>
      <c r="CM1741" s="85"/>
      <c r="CN1741" s="85"/>
      <c r="CO1741" s="85"/>
      <c r="CP1741" s="85"/>
      <c r="CQ1741" s="85"/>
      <c r="CR1741" s="85"/>
    </row>
    <row r="1742" spans="59:96">
      <c r="BG1742" s="85"/>
      <c r="BH1742" s="85"/>
      <c r="BI1742" s="85"/>
      <c r="BJ1742" s="85"/>
      <c r="BK1742" s="85"/>
      <c r="BL1742" s="85"/>
      <c r="BM1742" s="85"/>
      <c r="BN1742" s="85"/>
      <c r="BO1742" s="85"/>
      <c r="BP1742" s="85"/>
      <c r="BQ1742" s="85"/>
      <c r="BR1742" s="85"/>
      <c r="BS1742" s="85"/>
      <c r="BT1742" s="85"/>
      <c r="BU1742" s="85"/>
      <c r="BV1742" s="85"/>
      <c r="BW1742" s="85"/>
      <c r="BX1742" s="85"/>
      <c r="BY1742" s="85"/>
      <c r="BZ1742" s="85"/>
      <c r="CA1742" s="85"/>
      <c r="CB1742" s="85"/>
      <c r="CC1742" s="85"/>
      <c r="CD1742" s="85"/>
      <c r="CE1742" s="85"/>
      <c r="CF1742" s="85"/>
      <c r="CG1742" s="85"/>
      <c r="CH1742" s="85"/>
      <c r="CI1742" s="85"/>
      <c r="CJ1742" s="85"/>
      <c r="CK1742" s="85"/>
      <c r="CL1742" s="85"/>
      <c r="CM1742" s="85"/>
      <c r="CN1742" s="85"/>
      <c r="CO1742" s="85"/>
      <c r="CP1742" s="85"/>
      <c r="CQ1742" s="85"/>
      <c r="CR1742" s="85"/>
    </row>
    <row r="1743" spans="59:96">
      <c r="BG1743" s="85"/>
      <c r="BH1743" s="85"/>
      <c r="BI1743" s="85"/>
      <c r="BJ1743" s="85"/>
      <c r="BK1743" s="85"/>
      <c r="BL1743" s="85"/>
      <c r="BM1743" s="85"/>
      <c r="BN1743" s="85"/>
      <c r="BO1743" s="85"/>
      <c r="BP1743" s="85"/>
      <c r="BQ1743" s="85"/>
      <c r="BR1743" s="85"/>
      <c r="BS1743" s="85"/>
      <c r="BT1743" s="85"/>
      <c r="BU1743" s="85"/>
      <c r="BV1743" s="85"/>
      <c r="BW1743" s="85"/>
      <c r="BX1743" s="85"/>
      <c r="BY1743" s="85"/>
      <c r="BZ1743" s="85"/>
      <c r="CA1743" s="85"/>
      <c r="CB1743" s="85"/>
      <c r="CC1743" s="85"/>
      <c r="CD1743" s="85"/>
      <c r="CE1743" s="85"/>
      <c r="CF1743" s="85"/>
      <c r="CG1743" s="85"/>
      <c r="CH1743" s="85"/>
      <c r="CI1743" s="85"/>
      <c r="CJ1743" s="85"/>
      <c r="CK1743" s="85"/>
      <c r="CL1743" s="85"/>
      <c r="CM1743" s="85"/>
      <c r="CN1743" s="85"/>
      <c r="CO1743" s="85"/>
      <c r="CP1743" s="85"/>
      <c r="CQ1743" s="85"/>
      <c r="CR1743" s="85"/>
    </row>
    <row r="1744" spans="59:96">
      <c r="BG1744" s="85"/>
      <c r="BH1744" s="85"/>
      <c r="BI1744" s="85"/>
      <c r="BJ1744" s="85"/>
      <c r="BK1744" s="85"/>
      <c r="BL1744" s="85"/>
      <c r="BM1744" s="85"/>
      <c r="BN1744" s="85"/>
      <c r="BO1744" s="85"/>
      <c r="BP1744" s="85"/>
      <c r="BQ1744" s="85"/>
      <c r="BR1744" s="85"/>
      <c r="BS1744" s="85"/>
      <c r="BT1744" s="85"/>
      <c r="BU1744" s="85"/>
      <c r="BV1744" s="85"/>
      <c r="BW1744" s="85"/>
      <c r="BX1744" s="85"/>
      <c r="BY1744" s="85"/>
      <c r="BZ1744" s="85"/>
      <c r="CA1744" s="85"/>
      <c r="CB1744" s="85"/>
      <c r="CC1744" s="85"/>
      <c r="CD1744" s="85"/>
      <c r="CE1744" s="85"/>
      <c r="CF1744" s="85"/>
      <c r="CG1744" s="85"/>
      <c r="CH1744" s="85"/>
      <c r="CI1744" s="85"/>
      <c r="CJ1744" s="85"/>
      <c r="CK1744" s="85"/>
      <c r="CL1744" s="85"/>
      <c r="CM1744" s="85"/>
      <c r="CN1744" s="85"/>
      <c r="CO1744" s="85"/>
      <c r="CP1744" s="85"/>
      <c r="CQ1744" s="85"/>
      <c r="CR1744" s="85"/>
    </row>
    <row r="1745" spans="59:96">
      <c r="BG1745" s="85"/>
      <c r="BH1745" s="85"/>
      <c r="BI1745" s="85"/>
      <c r="BJ1745" s="85"/>
      <c r="BK1745" s="85"/>
      <c r="BL1745" s="85"/>
      <c r="BM1745" s="85"/>
      <c r="BN1745" s="85"/>
      <c r="BO1745" s="85"/>
      <c r="BP1745" s="85"/>
      <c r="BQ1745" s="85"/>
      <c r="BR1745" s="85"/>
      <c r="BS1745" s="85"/>
      <c r="BT1745" s="85"/>
      <c r="BU1745" s="85"/>
      <c r="BV1745" s="85"/>
      <c r="BW1745" s="85"/>
      <c r="BX1745" s="85"/>
      <c r="BY1745" s="85"/>
      <c r="BZ1745" s="85"/>
      <c r="CA1745" s="85"/>
      <c r="CB1745" s="85"/>
      <c r="CC1745" s="85"/>
      <c r="CD1745" s="85"/>
      <c r="CE1745" s="85"/>
      <c r="CF1745" s="85"/>
      <c r="CG1745" s="85"/>
      <c r="CH1745" s="85"/>
      <c r="CI1745" s="85"/>
      <c r="CJ1745" s="85"/>
      <c r="CK1745" s="85"/>
      <c r="CL1745" s="85"/>
      <c r="CM1745" s="85"/>
      <c r="CN1745" s="85"/>
      <c r="CO1745" s="85"/>
      <c r="CP1745" s="85"/>
      <c r="CQ1745" s="85"/>
      <c r="CR1745" s="85"/>
    </row>
    <row r="1746" spans="59:96">
      <c r="BG1746" s="85"/>
      <c r="BH1746" s="85"/>
      <c r="BI1746" s="85"/>
      <c r="BJ1746" s="85"/>
      <c r="BK1746" s="85"/>
      <c r="BL1746" s="85"/>
      <c r="BM1746" s="85"/>
      <c r="BN1746" s="85"/>
      <c r="BO1746" s="85"/>
      <c r="BP1746" s="85"/>
      <c r="BQ1746" s="85"/>
      <c r="BR1746" s="85"/>
      <c r="BS1746" s="85"/>
      <c r="BT1746" s="85"/>
      <c r="BU1746" s="85"/>
      <c r="BV1746" s="85"/>
      <c r="BW1746" s="85"/>
      <c r="BX1746" s="85"/>
      <c r="BY1746" s="85"/>
      <c r="BZ1746" s="85"/>
      <c r="CA1746" s="85"/>
      <c r="CB1746" s="85"/>
      <c r="CC1746" s="85"/>
      <c r="CD1746" s="85"/>
      <c r="CE1746" s="85"/>
      <c r="CF1746" s="85"/>
      <c r="CG1746" s="85"/>
      <c r="CH1746" s="85"/>
      <c r="CI1746" s="85"/>
      <c r="CJ1746" s="85"/>
      <c r="CK1746" s="85"/>
      <c r="CL1746" s="85"/>
      <c r="CM1746" s="85"/>
      <c r="CN1746" s="85"/>
      <c r="CO1746" s="85"/>
      <c r="CP1746" s="85"/>
      <c r="CQ1746" s="85"/>
      <c r="CR1746" s="85"/>
    </row>
    <row r="1747" spans="59:96">
      <c r="BG1747" s="85"/>
      <c r="BH1747" s="85"/>
      <c r="BI1747" s="85"/>
      <c r="BJ1747" s="85"/>
      <c r="BK1747" s="85"/>
      <c r="BL1747" s="85"/>
      <c r="BM1747" s="85"/>
      <c r="BN1747" s="85"/>
      <c r="BO1747" s="85"/>
      <c r="BP1747" s="85"/>
      <c r="BQ1747" s="85"/>
      <c r="BR1747" s="85"/>
      <c r="BS1747" s="85"/>
      <c r="BT1747" s="85"/>
      <c r="BU1747" s="85"/>
      <c r="BV1747" s="85"/>
      <c r="BW1747" s="85"/>
      <c r="BX1747" s="85"/>
      <c r="BY1747" s="85"/>
      <c r="BZ1747" s="85"/>
      <c r="CA1747" s="85"/>
      <c r="CB1747" s="85"/>
      <c r="CC1747" s="85"/>
      <c r="CD1747" s="85"/>
      <c r="CE1747" s="85"/>
      <c r="CF1747" s="85"/>
      <c r="CG1747" s="85"/>
      <c r="CH1747" s="85"/>
      <c r="CI1747" s="85"/>
      <c r="CJ1747" s="85"/>
      <c r="CK1747" s="85"/>
      <c r="CL1747" s="85"/>
      <c r="CM1747" s="85"/>
      <c r="CN1747" s="85"/>
      <c r="CO1747" s="85"/>
      <c r="CP1747" s="85"/>
      <c r="CQ1747" s="85"/>
      <c r="CR1747" s="85"/>
    </row>
    <row r="1748" spans="59:96">
      <c r="BG1748" s="85"/>
      <c r="BH1748" s="85"/>
      <c r="BI1748" s="85"/>
      <c r="BJ1748" s="85"/>
      <c r="BK1748" s="85"/>
      <c r="BL1748" s="85"/>
      <c r="BM1748" s="85"/>
      <c r="BN1748" s="85"/>
      <c r="BO1748" s="85"/>
      <c r="BP1748" s="85"/>
      <c r="BQ1748" s="85"/>
      <c r="BR1748" s="85"/>
      <c r="BS1748" s="85"/>
      <c r="BT1748" s="85"/>
      <c r="BU1748" s="85"/>
      <c r="BV1748" s="85"/>
      <c r="BW1748" s="85"/>
      <c r="BX1748" s="85"/>
      <c r="BY1748" s="85"/>
      <c r="BZ1748" s="85"/>
      <c r="CA1748" s="85"/>
      <c r="CB1748" s="85"/>
      <c r="CC1748" s="85"/>
      <c r="CD1748" s="85"/>
      <c r="CE1748" s="85"/>
      <c r="CF1748" s="85"/>
      <c r="CG1748" s="85"/>
      <c r="CH1748" s="85"/>
      <c r="CI1748" s="85"/>
      <c r="CJ1748" s="85"/>
      <c r="CK1748" s="85"/>
      <c r="CL1748" s="85"/>
      <c r="CM1748" s="85"/>
      <c r="CN1748" s="85"/>
      <c r="CO1748" s="85"/>
      <c r="CP1748" s="85"/>
      <c r="CQ1748" s="85"/>
      <c r="CR1748" s="85"/>
    </row>
    <row r="1749" spans="59:96">
      <c r="BG1749" s="85"/>
      <c r="BH1749" s="85"/>
      <c r="BI1749" s="85"/>
      <c r="BJ1749" s="85"/>
      <c r="BK1749" s="85"/>
      <c r="BL1749" s="85"/>
      <c r="BM1749" s="85"/>
      <c r="BN1749" s="85"/>
      <c r="BO1749" s="85"/>
      <c r="BP1749" s="85"/>
      <c r="BQ1749" s="85"/>
      <c r="BR1749" s="85"/>
      <c r="BS1749" s="85"/>
      <c r="BT1749" s="85"/>
      <c r="BU1749" s="85"/>
      <c r="BV1749" s="85"/>
      <c r="BW1749" s="85"/>
      <c r="BX1749" s="85"/>
      <c r="BY1749" s="85"/>
      <c r="BZ1749" s="85"/>
      <c r="CA1749" s="85"/>
      <c r="CB1749" s="85"/>
      <c r="CC1749" s="85"/>
      <c r="CD1749" s="85"/>
      <c r="CE1749" s="85"/>
      <c r="CF1749" s="85"/>
      <c r="CG1749" s="85"/>
      <c r="CH1749" s="85"/>
      <c r="CI1749" s="85"/>
      <c r="CJ1749" s="85"/>
      <c r="CK1749" s="85"/>
      <c r="CL1749" s="85"/>
      <c r="CM1749" s="85"/>
      <c r="CN1749" s="85"/>
      <c r="CO1749" s="85"/>
      <c r="CP1749" s="85"/>
      <c r="CQ1749" s="85"/>
      <c r="CR1749" s="85"/>
    </row>
    <row r="1750" spans="59:96">
      <c r="BG1750" s="85"/>
      <c r="BH1750" s="85"/>
      <c r="BI1750" s="85"/>
      <c r="BJ1750" s="85"/>
      <c r="BK1750" s="85"/>
      <c r="BL1750" s="85"/>
      <c r="BM1750" s="85"/>
      <c r="BN1750" s="85"/>
      <c r="BO1750" s="85"/>
      <c r="BP1750" s="85"/>
      <c r="BQ1750" s="85"/>
      <c r="BR1750" s="85"/>
      <c r="BS1750" s="85"/>
      <c r="BT1750" s="85"/>
      <c r="BU1750" s="85"/>
      <c r="BV1750" s="85"/>
      <c r="BW1750" s="85"/>
      <c r="BX1750" s="85"/>
      <c r="BY1750" s="85"/>
      <c r="BZ1750" s="85"/>
      <c r="CA1750" s="85"/>
      <c r="CB1750" s="85"/>
      <c r="CC1750" s="85"/>
      <c r="CD1750" s="85"/>
      <c r="CE1750" s="85"/>
      <c r="CF1750" s="85"/>
      <c r="CG1750" s="85"/>
      <c r="CH1750" s="85"/>
      <c r="CI1750" s="85"/>
      <c r="CJ1750" s="85"/>
      <c r="CK1750" s="85"/>
      <c r="CL1750" s="85"/>
      <c r="CM1750" s="85"/>
      <c r="CN1750" s="85"/>
      <c r="CO1750" s="85"/>
      <c r="CP1750" s="85"/>
      <c r="CQ1750" s="85"/>
      <c r="CR1750" s="85"/>
    </row>
    <row r="1751" spans="59:96">
      <c r="BG1751" s="85"/>
      <c r="BH1751" s="85"/>
      <c r="BI1751" s="85"/>
      <c r="BJ1751" s="85"/>
      <c r="BK1751" s="85"/>
      <c r="BL1751" s="85"/>
      <c r="BM1751" s="85"/>
      <c r="BN1751" s="85"/>
      <c r="BO1751" s="85"/>
      <c r="BP1751" s="85"/>
      <c r="BQ1751" s="85"/>
      <c r="BR1751" s="85"/>
      <c r="BS1751" s="85"/>
      <c r="BT1751" s="85"/>
      <c r="BU1751" s="85"/>
      <c r="BV1751" s="85"/>
      <c r="BW1751" s="85"/>
      <c r="BX1751" s="85"/>
      <c r="BY1751" s="85"/>
      <c r="BZ1751" s="85"/>
      <c r="CA1751" s="85"/>
      <c r="CB1751" s="85"/>
      <c r="CC1751" s="85"/>
      <c r="CD1751" s="85"/>
      <c r="CE1751" s="85"/>
      <c r="CF1751" s="85"/>
      <c r="CG1751" s="85"/>
      <c r="CH1751" s="85"/>
      <c r="CI1751" s="85"/>
      <c r="CJ1751" s="85"/>
      <c r="CK1751" s="85"/>
      <c r="CL1751" s="85"/>
      <c r="CM1751" s="85"/>
      <c r="CN1751" s="85"/>
      <c r="CO1751" s="85"/>
      <c r="CP1751" s="85"/>
      <c r="CQ1751" s="85"/>
      <c r="CR1751" s="85"/>
    </row>
    <row r="1752" spans="59:96">
      <c r="BG1752" s="85"/>
      <c r="BH1752" s="85"/>
      <c r="BI1752" s="85"/>
      <c r="BJ1752" s="85"/>
      <c r="BK1752" s="85"/>
      <c r="BL1752" s="85"/>
      <c r="BM1752" s="85"/>
      <c r="BN1752" s="85"/>
      <c r="BO1752" s="85"/>
      <c r="BP1752" s="85"/>
      <c r="BQ1752" s="85"/>
      <c r="BR1752" s="85"/>
      <c r="BS1752" s="85"/>
      <c r="BT1752" s="85"/>
      <c r="BU1752" s="85"/>
      <c r="BV1752" s="85"/>
      <c r="BW1752" s="85"/>
      <c r="BX1752" s="85"/>
      <c r="BY1752" s="85"/>
      <c r="BZ1752" s="85"/>
      <c r="CA1752" s="85"/>
      <c r="CB1752" s="85"/>
      <c r="CC1752" s="85"/>
      <c r="CD1752" s="85"/>
      <c r="CE1752" s="85"/>
      <c r="CF1752" s="85"/>
      <c r="CG1752" s="85"/>
      <c r="CH1752" s="85"/>
      <c r="CI1752" s="85"/>
      <c r="CJ1752" s="85"/>
      <c r="CK1752" s="85"/>
      <c r="CL1752" s="85"/>
      <c r="CM1752" s="85"/>
      <c r="CN1752" s="85"/>
      <c r="CO1752" s="85"/>
      <c r="CP1752" s="85"/>
      <c r="CQ1752" s="85"/>
      <c r="CR1752" s="85"/>
    </row>
    <row r="1753" spans="59:96">
      <c r="BG1753" s="85"/>
      <c r="BH1753" s="85"/>
      <c r="BI1753" s="85"/>
      <c r="BJ1753" s="85"/>
      <c r="BK1753" s="85"/>
      <c r="BL1753" s="85"/>
      <c r="BM1753" s="85"/>
      <c r="BN1753" s="85"/>
      <c r="BO1753" s="85"/>
      <c r="BP1753" s="85"/>
      <c r="BQ1753" s="85"/>
      <c r="BR1753" s="85"/>
      <c r="BS1753" s="85"/>
      <c r="BT1753" s="85"/>
      <c r="BU1753" s="85"/>
      <c r="BV1753" s="85"/>
      <c r="BW1753" s="85"/>
      <c r="BX1753" s="85"/>
      <c r="BY1753" s="85"/>
      <c r="BZ1753" s="85"/>
      <c r="CA1753" s="85"/>
      <c r="CB1753" s="85"/>
      <c r="CC1753" s="85"/>
      <c r="CD1753" s="85"/>
      <c r="CE1753" s="85"/>
      <c r="CF1753" s="85"/>
      <c r="CG1753" s="85"/>
      <c r="CH1753" s="85"/>
      <c r="CI1753" s="85"/>
      <c r="CJ1753" s="85"/>
      <c r="CK1753" s="85"/>
      <c r="CL1753" s="85"/>
      <c r="CM1753" s="85"/>
      <c r="CN1753" s="85"/>
      <c r="CO1753" s="85"/>
      <c r="CP1753" s="85"/>
      <c r="CQ1753" s="85"/>
      <c r="CR1753" s="85"/>
    </row>
    <row r="1754" spans="59:96">
      <c r="BG1754" s="85"/>
      <c r="BH1754" s="85"/>
      <c r="BI1754" s="85"/>
      <c r="BJ1754" s="85"/>
      <c r="BK1754" s="85"/>
      <c r="BL1754" s="85"/>
      <c r="BM1754" s="85"/>
      <c r="BN1754" s="85"/>
      <c r="BO1754" s="85"/>
      <c r="BP1754" s="85"/>
      <c r="BQ1754" s="85"/>
      <c r="BR1754" s="85"/>
      <c r="BS1754" s="85"/>
      <c r="BT1754" s="85"/>
      <c r="BU1754" s="85"/>
      <c r="BV1754" s="85"/>
      <c r="BW1754" s="85"/>
      <c r="BX1754" s="85"/>
      <c r="BY1754" s="85"/>
      <c r="BZ1754" s="85"/>
      <c r="CA1754" s="85"/>
      <c r="CB1754" s="85"/>
      <c r="CC1754" s="85"/>
      <c r="CD1754" s="85"/>
      <c r="CE1754" s="85"/>
      <c r="CF1754" s="85"/>
      <c r="CG1754" s="85"/>
      <c r="CH1754" s="85"/>
      <c r="CI1754" s="85"/>
      <c r="CJ1754" s="85"/>
      <c r="CK1754" s="85"/>
      <c r="CL1754" s="85"/>
      <c r="CM1754" s="85"/>
      <c r="CN1754" s="85"/>
      <c r="CO1754" s="85"/>
      <c r="CP1754" s="85"/>
      <c r="CQ1754" s="85"/>
      <c r="CR1754" s="85"/>
    </row>
    <row r="1755" spans="59:96">
      <c r="BG1755" s="85"/>
      <c r="BH1755" s="85"/>
      <c r="BI1755" s="85"/>
      <c r="BJ1755" s="85"/>
      <c r="BK1755" s="85"/>
      <c r="BL1755" s="85"/>
      <c r="BM1755" s="85"/>
      <c r="BN1755" s="85"/>
      <c r="BO1755" s="85"/>
      <c r="BP1755" s="85"/>
      <c r="BQ1755" s="85"/>
      <c r="BR1755" s="85"/>
      <c r="BS1755" s="85"/>
      <c r="BT1755" s="85"/>
      <c r="BU1755" s="85"/>
      <c r="BV1755" s="85"/>
      <c r="BW1755" s="85"/>
      <c r="BX1755" s="85"/>
      <c r="BY1755" s="85"/>
      <c r="BZ1755" s="85"/>
      <c r="CA1755" s="85"/>
      <c r="CB1755" s="85"/>
      <c r="CC1755" s="85"/>
      <c r="CD1755" s="85"/>
      <c r="CE1755" s="85"/>
      <c r="CF1755" s="85"/>
      <c r="CG1755" s="85"/>
      <c r="CH1755" s="85"/>
      <c r="CI1755" s="85"/>
      <c r="CJ1755" s="85"/>
      <c r="CK1755" s="85"/>
      <c r="CL1755" s="85"/>
      <c r="CM1755" s="85"/>
      <c r="CN1755" s="85"/>
      <c r="CO1755" s="85"/>
      <c r="CP1755" s="85"/>
      <c r="CQ1755" s="85"/>
      <c r="CR1755" s="85"/>
    </row>
    <row r="1756" spans="59:96">
      <c r="BG1756" s="85"/>
      <c r="BH1756" s="85"/>
      <c r="BI1756" s="85"/>
      <c r="BJ1756" s="85"/>
      <c r="BK1756" s="85"/>
      <c r="BL1756" s="85"/>
      <c r="BM1756" s="85"/>
      <c r="BN1756" s="85"/>
      <c r="BO1756" s="85"/>
      <c r="BP1756" s="85"/>
      <c r="BQ1756" s="85"/>
      <c r="BR1756" s="85"/>
      <c r="BS1756" s="85"/>
      <c r="BT1756" s="85"/>
      <c r="BU1756" s="85"/>
      <c r="BV1756" s="85"/>
      <c r="BW1756" s="85"/>
      <c r="BX1756" s="85"/>
      <c r="BY1756" s="85"/>
      <c r="BZ1756" s="85"/>
      <c r="CA1756" s="85"/>
      <c r="CB1756" s="85"/>
      <c r="CC1756" s="85"/>
      <c r="CD1756" s="85"/>
      <c r="CE1756" s="85"/>
      <c r="CF1756" s="85"/>
      <c r="CG1756" s="85"/>
      <c r="CH1756" s="85"/>
      <c r="CI1756" s="85"/>
      <c r="CJ1756" s="85"/>
      <c r="CK1756" s="85"/>
      <c r="CL1756" s="85"/>
      <c r="CM1756" s="85"/>
      <c r="CN1756" s="85"/>
      <c r="CO1756" s="85"/>
      <c r="CP1756" s="85"/>
      <c r="CQ1756" s="85"/>
      <c r="CR1756" s="85"/>
    </row>
    <row r="1757" spans="59:96">
      <c r="BG1757" s="85"/>
      <c r="BH1757" s="85"/>
      <c r="BI1757" s="85"/>
      <c r="BJ1757" s="85"/>
      <c r="BK1757" s="85"/>
      <c r="BL1757" s="85"/>
      <c r="BM1757" s="85"/>
      <c r="BN1757" s="85"/>
      <c r="BO1757" s="85"/>
      <c r="BP1757" s="85"/>
      <c r="BQ1757" s="85"/>
      <c r="BR1757" s="85"/>
      <c r="BS1757" s="85"/>
      <c r="BT1757" s="85"/>
      <c r="BU1757" s="85"/>
      <c r="BV1757" s="85"/>
      <c r="BW1757" s="85"/>
      <c r="BX1757" s="85"/>
      <c r="BY1757" s="85"/>
      <c r="BZ1757" s="85"/>
      <c r="CA1757" s="85"/>
      <c r="CB1757" s="85"/>
      <c r="CC1757" s="85"/>
      <c r="CD1757" s="85"/>
      <c r="CE1757" s="85"/>
      <c r="CF1757" s="85"/>
      <c r="CG1757" s="85"/>
      <c r="CH1757" s="85"/>
      <c r="CI1757" s="85"/>
      <c r="CJ1757" s="85"/>
      <c r="CK1757" s="85"/>
      <c r="CL1757" s="85"/>
      <c r="CM1757" s="85"/>
      <c r="CN1757" s="85"/>
      <c r="CO1757" s="85"/>
      <c r="CP1757" s="85"/>
      <c r="CQ1757" s="85"/>
      <c r="CR1757" s="85"/>
    </row>
    <row r="1758" spans="59:96">
      <c r="BG1758" s="85"/>
      <c r="BH1758" s="85"/>
      <c r="BI1758" s="85"/>
      <c r="BJ1758" s="85"/>
      <c r="BK1758" s="85"/>
      <c r="BL1758" s="85"/>
      <c r="BM1758" s="85"/>
      <c r="BN1758" s="85"/>
      <c r="BO1758" s="85"/>
      <c r="BP1758" s="85"/>
      <c r="BQ1758" s="85"/>
      <c r="BR1758" s="85"/>
      <c r="BS1758" s="85"/>
      <c r="BT1758" s="85"/>
      <c r="BU1758" s="85"/>
      <c r="BV1758" s="85"/>
      <c r="BW1758" s="85"/>
      <c r="BX1758" s="85"/>
      <c r="BY1758" s="85"/>
      <c r="BZ1758" s="85"/>
      <c r="CA1758" s="85"/>
      <c r="CB1758" s="85"/>
      <c r="CC1758" s="85"/>
      <c r="CD1758" s="85"/>
      <c r="CE1758" s="85"/>
      <c r="CF1758" s="85"/>
      <c r="CG1758" s="85"/>
      <c r="CH1758" s="85"/>
      <c r="CI1758" s="85"/>
      <c r="CJ1758" s="85"/>
      <c r="CK1758" s="85"/>
      <c r="CL1758" s="85"/>
      <c r="CM1758" s="85"/>
      <c r="CN1758" s="85"/>
      <c r="CO1758" s="85"/>
      <c r="CP1758" s="85"/>
      <c r="CQ1758" s="85"/>
      <c r="CR1758" s="85"/>
    </row>
    <row r="1759" spans="59:96">
      <c r="BG1759" s="85"/>
      <c r="BH1759" s="85"/>
      <c r="BI1759" s="85"/>
      <c r="BJ1759" s="85"/>
      <c r="BK1759" s="85"/>
      <c r="BL1759" s="85"/>
      <c r="BM1759" s="85"/>
      <c r="BN1759" s="85"/>
      <c r="BO1759" s="85"/>
      <c r="BP1759" s="85"/>
      <c r="BQ1759" s="85"/>
      <c r="BR1759" s="85"/>
      <c r="BS1759" s="85"/>
      <c r="BT1759" s="85"/>
      <c r="BU1759" s="85"/>
      <c r="BV1759" s="85"/>
      <c r="BW1759" s="85"/>
      <c r="BX1759" s="85"/>
      <c r="BY1759" s="85"/>
      <c r="BZ1759" s="85"/>
      <c r="CA1759" s="85"/>
      <c r="CB1759" s="85"/>
      <c r="CC1759" s="85"/>
      <c r="CD1759" s="85"/>
      <c r="CE1759" s="85"/>
      <c r="CF1759" s="85"/>
      <c r="CG1759" s="85"/>
      <c r="CH1759" s="85"/>
      <c r="CI1759" s="85"/>
      <c r="CJ1759" s="85"/>
      <c r="CK1759" s="85"/>
      <c r="CL1759" s="85"/>
      <c r="CM1759" s="85"/>
      <c r="CN1759" s="85"/>
      <c r="CO1759" s="85"/>
      <c r="CP1759" s="85"/>
      <c r="CQ1759" s="85"/>
      <c r="CR1759" s="85"/>
    </row>
    <row r="1760" spans="59:96">
      <c r="BG1760" s="85"/>
      <c r="BH1760" s="85"/>
      <c r="BI1760" s="85"/>
      <c r="BJ1760" s="85"/>
      <c r="BK1760" s="85"/>
      <c r="BL1760" s="85"/>
      <c r="BM1760" s="85"/>
      <c r="BN1760" s="85"/>
      <c r="BO1760" s="85"/>
      <c r="BP1760" s="85"/>
      <c r="BQ1760" s="85"/>
      <c r="BR1760" s="85"/>
      <c r="BS1760" s="85"/>
      <c r="BT1760" s="85"/>
      <c r="BU1760" s="85"/>
      <c r="BV1760" s="85"/>
      <c r="BW1760" s="85"/>
      <c r="BX1760" s="85"/>
      <c r="BY1760" s="85"/>
      <c r="BZ1760" s="85"/>
      <c r="CA1760" s="85"/>
      <c r="CB1760" s="85"/>
      <c r="CC1760" s="85"/>
      <c r="CD1760" s="85"/>
      <c r="CE1760" s="85"/>
      <c r="CF1760" s="85"/>
      <c r="CG1760" s="85"/>
      <c r="CH1760" s="85"/>
      <c r="CI1760" s="85"/>
      <c r="CJ1760" s="85"/>
      <c r="CK1760" s="85"/>
      <c r="CL1760" s="85"/>
      <c r="CM1760" s="85"/>
      <c r="CN1760" s="85"/>
      <c r="CO1760" s="85"/>
      <c r="CP1760" s="85"/>
      <c r="CQ1760" s="85"/>
      <c r="CR1760" s="85"/>
    </row>
    <row r="1761" spans="59:96">
      <c r="BG1761" s="85"/>
      <c r="BH1761" s="85"/>
      <c r="BI1761" s="85"/>
      <c r="BJ1761" s="85"/>
      <c r="BK1761" s="85"/>
      <c r="BL1761" s="85"/>
      <c r="BM1761" s="85"/>
      <c r="BN1761" s="85"/>
      <c r="BO1761" s="85"/>
      <c r="BP1761" s="85"/>
      <c r="BQ1761" s="85"/>
      <c r="BR1761" s="85"/>
      <c r="BS1761" s="85"/>
      <c r="BT1761" s="85"/>
      <c r="BU1761" s="85"/>
      <c r="BV1761" s="85"/>
      <c r="BW1761" s="85"/>
      <c r="BX1761" s="85"/>
      <c r="BY1761" s="85"/>
      <c r="BZ1761" s="85"/>
      <c r="CA1761" s="85"/>
      <c r="CB1761" s="85"/>
      <c r="CC1761" s="85"/>
      <c r="CD1761" s="85"/>
      <c r="CE1761" s="85"/>
      <c r="CF1761" s="85"/>
      <c r="CG1761" s="85"/>
      <c r="CH1761" s="85"/>
      <c r="CI1761" s="85"/>
      <c r="CJ1761" s="85"/>
      <c r="CK1761" s="85"/>
      <c r="CL1761" s="85"/>
      <c r="CM1761" s="85"/>
      <c r="CN1761" s="85"/>
      <c r="CO1761" s="85"/>
      <c r="CP1761" s="85"/>
      <c r="CQ1761" s="85"/>
      <c r="CR1761" s="85"/>
    </row>
    <row r="1762" spans="59:96">
      <c r="BG1762" s="85"/>
      <c r="BH1762" s="85"/>
      <c r="BI1762" s="85"/>
      <c r="BJ1762" s="85"/>
      <c r="BK1762" s="85"/>
      <c r="BL1762" s="85"/>
      <c r="BM1762" s="85"/>
      <c r="BN1762" s="85"/>
      <c r="BO1762" s="85"/>
      <c r="BP1762" s="85"/>
      <c r="BQ1762" s="85"/>
      <c r="BR1762" s="85"/>
      <c r="BS1762" s="85"/>
      <c r="BT1762" s="85"/>
      <c r="BU1762" s="85"/>
      <c r="BV1762" s="85"/>
      <c r="BW1762" s="85"/>
      <c r="BX1762" s="85"/>
      <c r="BY1762" s="85"/>
      <c r="BZ1762" s="85"/>
      <c r="CA1762" s="85"/>
      <c r="CB1762" s="85"/>
      <c r="CC1762" s="85"/>
      <c r="CD1762" s="85"/>
      <c r="CE1762" s="85"/>
      <c r="CF1762" s="85"/>
      <c r="CG1762" s="85"/>
      <c r="CH1762" s="85"/>
      <c r="CI1762" s="85"/>
      <c r="CJ1762" s="85"/>
      <c r="CK1762" s="85"/>
      <c r="CL1762" s="85"/>
      <c r="CM1762" s="85"/>
      <c r="CN1762" s="85"/>
      <c r="CO1762" s="85"/>
      <c r="CP1762" s="85"/>
      <c r="CQ1762" s="85"/>
      <c r="CR1762" s="85"/>
    </row>
    <row r="1763" spans="59:96">
      <c r="BG1763" s="85"/>
      <c r="BH1763" s="85"/>
      <c r="BI1763" s="85"/>
      <c r="BJ1763" s="85"/>
      <c r="BK1763" s="85"/>
      <c r="BL1763" s="85"/>
      <c r="BM1763" s="85"/>
      <c r="BN1763" s="85"/>
      <c r="BO1763" s="85"/>
      <c r="BP1763" s="85"/>
      <c r="BQ1763" s="85"/>
      <c r="BR1763" s="85"/>
      <c r="BS1763" s="85"/>
      <c r="BT1763" s="85"/>
      <c r="BU1763" s="85"/>
      <c r="BV1763" s="85"/>
      <c r="BW1763" s="85"/>
      <c r="BX1763" s="85"/>
      <c r="BY1763" s="85"/>
      <c r="BZ1763" s="85"/>
      <c r="CA1763" s="85"/>
      <c r="CB1763" s="85"/>
      <c r="CC1763" s="85"/>
      <c r="CD1763" s="85"/>
      <c r="CE1763" s="85"/>
      <c r="CF1763" s="85"/>
      <c r="CG1763" s="85"/>
      <c r="CH1763" s="85"/>
      <c r="CI1763" s="85"/>
      <c r="CJ1763" s="85"/>
      <c r="CK1763" s="85"/>
      <c r="CL1763" s="85"/>
      <c r="CM1763" s="85"/>
      <c r="CN1763" s="85"/>
      <c r="CO1763" s="85"/>
      <c r="CP1763" s="85"/>
      <c r="CQ1763" s="85"/>
      <c r="CR1763" s="85"/>
    </row>
    <row r="1764" spans="59:96">
      <c r="BG1764" s="85"/>
      <c r="BH1764" s="85"/>
      <c r="BI1764" s="85"/>
      <c r="BJ1764" s="85"/>
      <c r="BK1764" s="85"/>
      <c r="BL1764" s="85"/>
      <c r="BM1764" s="85"/>
      <c r="BN1764" s="85"/>
      <c r="BO1764" s="85"/>
      <c r="BP1764" s="85"/>
      <c r="BQ1764" s="85"/>
      <c r="BR1764" s="85"/>
      <c r="BS1764" s="85"/>
      <c r="BT1764" s="85"/>
      <c r="BU1764" s="85"/>
      <c r="BV1764" s="85"/>
      <c r="BW1764" s="85"/>
      <c r="BX1764" s="85"/>
      <c r="BY1764" s="85"/>
      <c r="BZ1764" s="85"/>
      <c r="CA1764" s="85"/>
      <c r="CB1764" s="85"/>
      <c r="CC1764" s="85"/>
      <c r="CD1764" s="85"/>
      <c r="CE1764" s="85"/>
      <c r="CF1764" s="85"/>
      <c r="CG1764" s="85"/>
      <c r="CH1764" s="85"/>
      <c r="CI1764" s="85"/>
      <c r="CJ1764" s="85"/>
      <c r="CK1764" s="85"/>
      <c r="CL1764" s="85"/>
      <c r="CM1764" s="85"/>
      <c r="CN1764" s="85"/>
      <c r="CO1764" s="85"/>
      <c r="CP1764" s="85"/>
      <c r="CQ1764" s="85"/>
      <c r="CR1764" s="85"/>
    </row>
    <row r="1765" spans="59:96">
      <c r="BG1765" s="85"/>
      <c r="BH1765" s="85"/>
      <c r="BI1765" s="85"/>
      <c r="BJ1765" s="85"/>
      <c r="BK1765" s="85"/>
      <c r="BL1765" s="85"/>
      <c r="BM1765" s="85"/>
      <c r="BN1765" s="85"/>
      <c r="BO1765" s="85"/>
      <c r="BP1765" s="85"/>
      <c r="BQ1765" s="85"/>
      <c r="BR1765" s="85"/>
      <c r="BS1765" s="85"/>
      <c r="BT1765" s="85"/>
      <c r="BU1765" s="85"/>
      <c r="BV1765" s="85"/>
      <c r="BW1765" s="85"/>
      <c r="BX1765" s="85"/>
      <c r="BY1765" s="85"/>
      <c r="BZ1765" s="85"/>
      <c r="CA1765" s="85"/>
      <c r="CB1765" s="85"/>
      <c r="CC1765" s="85"/>
      <c r="CD1765" s="85"/>
      <c r="CE1765" s="85"/>
      <c r="CF1765" s="85"/>
      <c r="CG1765" s="85"/>
      <c r="CH1765" s="85"/>
      <c r="CI1765" s="85"/>
      <c r="CJ1765" s="85"/>
      <c r="CK1765" s="85"/>
      <c r="CL1765" s="85"/>
      <c r="CM1765" s="85"/>
      <c r="CN1765" s="85"/>
      <c r="CO1765" s="85"/>
      <c r="CP1765" s="85"/>
      <c r="CQ1765" s="85"/>
      <c r="CR1765" s="85"/>
    </row>
    <row r="1766" spans="59:96">
      <c r="BG1766" s="85"/>
      <c r="BH1766" s="85"/>
      <c r="BI1766" s="85"/>
      <c r="BJ1766" s="85"/>
      <c r="BK1766" s="85"/>
      <c r="BL1766" s="85"/>
      <c r="BM1766" s="85"/>
      <c r="BN1766" s="85"/>
      <c r="BO1766" s="85"/>
      <c r="BP1766" s="85"/>
      <c r="BQ1766" s="85"/>
      <c r="BR1766" s="85"/>
      <c r="BS1766" s="85"/>
      <c r="BT1766" s="85"/>
      <c r="BU1766" s="85"/>
      <c r="BV1766" s="85"/>
      <c r="BW1766" s="85"/>
      <c r="BX1766" s="85"/>
      <c r="BY1766" s="85"/>
      <c r="BZ1766" s="85"/>
      <c r="CA1766" s="85"/>
      <c r="CB1766" s="85"/>
      <c r="CC1766" s="85"/>
      <c r="CD1766" s="85"/>
      <c r="CE1766" s="85"/>
      <c r="CF1766" s="85"/>
      <c r="CG1766" s="85"/>
      <c r="CH1766" s="85"/>
      <c r="CI1766" s="85"/>
      <c r="CJ1766" s="85"/>
      <c r="CK1766" s="85"/>
      <c r="CL1766" s="85"/>
      <c r="CM1766" s="85"/>
      <c r="CN1766" s="85"/>
      <c r="CO1766" s="85"/>
      <c r="CP1766" s="85"/>
      <c r="CQ1766" s="85"/>
      <c r="CR1766" s="85"/>
    </row>
    <row r="1767" spans="59:96">
      <c r="BG1767" s="85"/>
      <c r="BH1767" s="85"/>
      <c r="BI1767" s="85"/>
      <c r="BJ1767" s="85"/>
      <c r="BK1767" s="85"/>
      <c r="BL1767" s="85"/>
      <c r="BM1767" s="85"/>
      <c r="BN1767" s="85"/>
      <c r="BO1767" s="85"/>
      <c r="BP1767" s="85"/>
      <c r="BQ1767" s="85"/>
      <c r="BR1767" s="85"/>
      <c r="BS1767" s="85"/>
      <c r="BT1767" s="85"/>
      <c r="BU1767" s="85"/>
      <c r="BV1767" s="85"/>
      <c r="BW1767" s="85"/>
      <c r="BX1767" s="85"/>
      <c r="BY1767" s="85"/>
      <c r="BZ1767" s="85"/>
      <c r="CA1767" s="85"/>
      <c r="CB1767" s="85"/>
      <c r="CC1767" s="85"/>
      <c r="CD1767" s="85"/>
      <c r="CE1767" s="85"/>
      <c r="CF1767" s="85"/>
      <c r="CG1767" s="85"/>
      <c r="CH1767" s="85"/>
      <c r="CI1767" s="85"/>
      <c r="CJ1767" s="85"/>
      <c r="CK1767" s="85"/>
      <c r="CL1767" s="85"/>
      <c r="CM1767" s="85"/>
      <c r="CN1767" s="85"/>
      <c r="CO1767" s="85"/>
      <c r="CP1767" s="85"/>
      <c r="CQ1767" s="85"/>
      <c r="CR1767" s="85"/>
    </row>
    <row r="1768" spans="59:96">
      <c r="BG1768" s="85"/>
      <c r="BH1768" s="85"/>
      <c r="BI1768" s="85"/>
      <c r="BJ1768" s="85"/>
      <c r="BK1768" s="85"/>
      <c r="BL1768" s="85"/>
      <c r="BM1768" s="85"/>
      <c r="BN1768" s="85"/>
      <c r="BO1768" s="85"/>
      <c r="BP1768" s="85"/>
      <c r="BQ1768" s="85"/>
      <c r="BR1768" s="85"/>
      <c r="BS1768" s="85"/>
      <c r="BT1768" s="85"/>
      <c r="BU1768" s="85"/>
      <c r="BV1768" s="85"/>
      <c r="BW1768" s="85"/>
      <c r="BX1768" s="85"/>
      <c r="BY1768" s="85"/>
      <c r="BZ1768" s="85"/>
      <c r="CA1768" s="85"/>
      <c r="CB1768" s="85"/>
      <c r="CC1768" s="85"/>
      <c r="CD1768" s="85"/>
      <c r="CE1768" s="85"/>
      <c r="CF1768" s="85"/>
      <c r="CG1768" s="85"/>
      <c r="CH1768" s="85"/>
      <c r="CI1768" s="85"/>
      <c r="CJ1768" s="85"/>
      <c r="CK1768" s="85"/>
      <c r="CL1768" s="85"/>
      <c r="CM1768" s="85"/>
      <c r="CN1768" s="85"/>
      <c r="CO1768" s="85"/>
      <c r="CP1768" s="85"/>
      <c r="CQ1768" s="85"/>
      <c r="CR1768" s="85"/>
    </row>
    <row r="1769" spans="59:96">
      <c r="BG1769" s="85"/>
      <c r="BH1769" s="85"/>
      <c r="BI1769" s="85"/>
      <c r="BJ1769" s="85"/>
      <c r="BK1769" s="85"/>
      <c r="BL1769" s="85"/>
      <c r="BM1769" s="85"/>
      <c r="BN1769" s="85"/>
      <c r="BO1769" s="85"/>
      <c r="BP1769" s="85"/>
      <c r="BQ1769" s="85"/>
      <c r="BR1769" s="85"/>
      <c r="BS1769" s="85"/>
      <c r="BT1769" s="85"/>
      <c r="BU1769" s="85"/>
      <c r="BV1769" s="85"/>
      <c r="BW1769" s="85"/>
      <c r="BX1769" s="85"/>
      <c r="BY1769" s="85"/>
      <c r="BZ1769" s="85"/>
      <c r="CA1769" s="85"/>
      <c r="CB1769" s="85"/>
      <c r="CC1769" s="85"/>
      <c r="CD1769" s="85"/>
      <c r="CE1769" s="85"/>
      <c r="CF1769" s="85"/>
      <c r="CG1769" s="85"/>
      <c r="CH1769" s="85"/>
      <c r="CI1769" s="85"/>
      <c r="CJ1769" s="85"/>
      <c r="CK1769" s="85"/>
      <c r="CL1769" s="85"/>
      <c r="CM1769" s="85"/>
      <c r="CN1769" s="85"/>
      <c r="CO1769" s="85"/>
      <c r="CP1769" s="85"/>
      <c r="CQ1769" s="85"/>
      <c r="CR1769" s="85"/>
    </row>
    <row r="1770" spans="59:96">
      <c r="BG1770" s="85"/>
      <c r="BH1770" s="85"/>
      <c r="BI1770" s="85"/>
      <c r="BJ1770" s="85"/>
      <c r="BK1770" s="85"/>
      <c r="BL1770" s="85"/>
      <c r="BM1770" s="85"/>
      <c r="BN1770" s="85"/>
      <c r="BO1770" s="85"/>
      <c r="BP1770" s="85"/>
      <c r="BQ1770" s="85"/>
      <c r="BR1770" s="85"/>
      <c r="BS1770" s="85"/>
      <c r="BT1770" s="85"/>
      <c r="BU1770" s="85"/>
      <c r="BV1770" s="85"/>
      <c r="BW1770" s="85"/>
      <c r="BX1770" s="85"/>
      <c r="BY1770" s="85"/>
      <c r="BZ1770" s="85"/>
      <c r="CA1770" s="85"/>
      <c r="CB1770" s="85"/>
      <c r="CC1770" s="85"/>
      <c r="CD1770" s="85"/>
      <c r="CE1770" s="85"/>
      <c r="CF1770" s="85"/>
      <c r="CG1770" s="85"/>
      <c r="CH1770" s="85"/>
      <c r="CI1770" s="85"/>
      <c r="CJ1770" s="85"/>
      <c r="CK1770" s="85"/>
      <c r="CL1770" s="85"/>
      <c r="CM1770" s="85"/>
      <c r="CN1770" s="85"/>
      <c r="CO1770" s="85"/>
      <c r="CP1770" s="85"/>
      <c r="CQ1770" s="85"/>
      <c r="CR1770" s="85"/>
    </row>
    <row r="1771" spans="59:96">
      <c r="BG1771" s="85"/>
      <c r="BH1771" s="85"/>
      <c r="BI1771" s="85"/>
      <c r="BJ1771" s="85"/>
      <c r="BK1771" s="85"/>
      <c r="BL1771" s="85"/>
      <c r="BM1771" s="85"/>
      <c r="BN1771" s="85"/>
      <c r="BO1771" s="85"/>
      <c r="BP1771" s="85"/>
      <c r="BQ1771" s="85"/>
      <c r="BR1771" s="85"/>
      <c r="BS1771" s="85"/>
      <c r="BT1771" s="85"/>
      <c r="BU1771" s="85"/>
      <c r="BV1771" s="85"/>
      <c r="BW1771" s="85"/>
      <c r="BX1771" s="85"/>
      <c r="BY1771" s="85"/>
      <c r="BZ1771" s="85"/>
      <c r="CA1771" s="85"/>
      <c r="CB1771" s="85"/>
      <c r="CC1771" s="85"/>
      <c r="CD1771" s="85"/>
      <c r="CE1771" s="85"/>
      <c r="CF1771" s="85"/>
      <c r="CG1771" s="85"/>
      <c r="CH1771" s="85"/>
      <c r="CI1771" s="85"/>
      <c r="CJ1771" s="85"/>
      <c r="CK1771" s="85"/>
      <c r="CL1771" s="85"/>
      <c r="CM1771" s="85"/>
      <c r="CN1771" s="85"/>
      <c r="CO1771" s="85"/>
      <c r="CP1771" s="85"/>
      <c r="CQ1771" s="85"/>
      <c r="CR1771" s="85"/>
    </row>
    <row r="1772" spans="59:96">
      <c r="BG1772" s="85"/>
      <c r="BH1772" s="85"/>
      <c r="BI1772" s="85"/>
      <c r="BJ1772" s="85"/>
      <c r="BK1772" s="85"/>
      <c r="BL1772" s="85"/>
      <c r="BM1772" s="85"/>
      <c r="BN1772" s="85"/>
      <c r="BO1772" s="85"/>
      <c r="BP1772" s="85"/>
      <c r="BQ1772" s="85"/>
      <c r="BR1772" s="85"/>
      <c r="BS1772" s="85"/>
      <c r="BT1772" s="85"/>
      <c r="BU1772" s="85"/>
      <c r="BV1772" s="85"/>
      <c r="BW1772" s="85"/>
      <c r="BX1772" s="85"/>
      <c r="BY1772" s="85"/>
      <c r="BZ1772" s="85"/>
      <c r="CA1772" s="85"/>
      <c r="CB1772" s="85"/>
      <c r="CC1772" s="85"/>
      <c r="CD1772" s="85"/>
      <c r="CE1772" s="85"/>
      <c r="CF1772" s="85"/>
      <c r="CG1772" s="85"/>
      <c r="CH1772" s="85"/>
      <c r="CI1772" s="85"/>
      <c r="CJ1772" s="85"/>
      <c r="CK1772" s="85"/>
      <c r="CL1772" s="85"/>
      <c r="CM1772" s="85"/>
      <c r="CN1772" s="85"/>
      <c r="CO1772" s="85"/>
      <c r="CP1772" s="85"/>
      <c r="CQ1772" s="85"/>
      <c r="CR1772" s="85"/>
    </row>
    <row r="1773" spans="59:96">
      <c r="BG1773" s="85"/>
      <c r="BH1773" s="85"/>
      <c r="BI1773" s="85"/>
      <c r="BJ1773" s="85"/>
      <c r="BK1773" s="85"/>
      <c r="BL1773" s="85"/>
      <c r="BM1773" s="85"/>
      <c r="BN1773" s="85"/>
      <c r="BO1773" s="85"/>
      <c r="BP1773" s="85"/>
      <c r="BQ1773" s="85"/>
      <c r="BR1773" s="85"/>
      <c r="BS1773" s="85"/>
      <c r="BT1773" s="85"/>
      <c r="BU1773" s="85"/>
      <c r="BV1773" s="85"/>
      <c r="BW1773" s="85"/>
      <c r="BX1773" s="85"/>
      <c r="BY1773" s="85"/>
      <c r="BZ1773" s="85"/>
      <c r="CA1773" s="85"/>
      <c r="CB1773" s="85"/>
      <c r="CC1773" s="85"/>
      <c r="CD1773" s="85"/>
      <c r="CE1773" s="85"/>
      <c r="CF1773" s="85"/>
      <c r="CG1773" s="85"/>
      <c r="CH1773" s="85"/>
      <c r="CI1773" s="85"/>
      <c r="CJ1773" s="85"/>
      <c r="CK1773" s="85"/>
      <c r="CL1773" s="85"/>
      <c r="CM1773" s="85"/>
      <c r="CN1773" s="85"/>
      <c r="CO1773" s="85"/>
      <c r="CP1773" s="85"/>
      <c r="CQ1773" s="85"/>
      <c r="CR1773" s="85"/>
    </row>
    <row r="1774" spans="59:96">
      <c r="BG1774" s="85"/>
      <c r="BH1774" s="85"/>
      <c r="BI1774" s="85"/>
      <c r="BJ1774" s="85"/>
      <c r="BK1774" s="85"/>
      <c r="BL1774" s="85"/>
      <c r="BM1774" s="85"/>
      <c r="BN1774" s="85"/>
      <c r="BO1774" s="85"/>
      <c r="BP1774" s="85"/>
      <c r="BQ1774" s="85"/>
      <c r="BR1774" s="85"/>
      <c r="BS1774" s="85"/>
      <c r="BT1774" s="85"/>
      <c r="BU1774" s="85"/>
      <c r="BV1774" s="85"/>
      <c r="BW1774" s="85"/>
      <c r="BX1774" s="85"/>
      <c r="BY1774" s="85"/>
      <c r="BZ1774" s="85"/>
      <c r="CA1774" s="85"/>
      <c r="CB1774" s="85"/>
      <c r="CC1774" s="85"/>
      <c r="CD1774" s="85"/>
      <c r="CE1774" s="85"/>
      <c r="CF1774" s="85"/>
      <c r="CG1774" s="85"/>
      <c r="CH1774" s="85"/>
      <c r="CI1774" s="85"/>
      <c r="CJ1774" s="85"/>
      <c r="CK1774" s="85"/>
      <c r="CL1774" s="85"/>
      <c r="CM1774" s="85"/>
      <c r="CN1774" s="85"/>
      <c r="CO1774" s="85"/>
      <c r="CP1774" s="85"/>
      <c r="CQ1774" s="85"/>
      <c r="CR1774" s="85"/>
    </row>
    <row r="1775" spans="59:96">
      <c r="BG1775" s="85"/>
      <c r="BH1775" s="85"/>
      <c r="BI1775" s="85"/>
      <c r="BJ1775" s="85"/>
      <c r="BK1775" s="85"/>
      <c r="BL1775" s="85"/>
      <c r="BM1775" s="85"/>
      <c r="BN1775" s="85"/>
      <c r="BO1775" s="85"/>
      <c r="BP1775" s="85"/>
      <c r="BQ1775" s="85"/>
      <c r="BR1775" s="85"/>
      <c r="BS1775" s="85"/>
      <c r="BT1775" s="85"/>
      <c r="BU1775" s="85"/>
      <c r="BV1775" s="85"/>
      <c r="BW1775" s="85"/>
      <c r="BX1775" s="85"/>
      <c r="BY1775" s="85"/>
      <c r="BZ1775" s="85"/>
      <c r="CA1775" s="85"/>
      <c r="CB1775" s="85"/>
      <c r="CC1775" s="85"/>
      <c r="CD1775" s="85"/>
      <c r="CE1775" s="85"/>
      <c r="CF1775" s="85"/>
      <c r="CG1775" s="85"/>
      <c r="CH1775" s="85"/>
      <c r="CI1775" s="85"/>
      <c r="CJ1775" s="85"/>
      <c r="CK1775" s="85"/>
      <c r="CL1775" s="85"/>
      <c r="CM1775" s="85"/>
      <c r="CN1775" s="85"/>
      <c r="CO1775" s="85"/>
      <c r="CP1775" s="85"/>
      <c r="CQ1775" s="85"/>
      <c r="CR1775" s="85"/>
    </row>
    <row r="1776" spans="59:96">
      <c r="BG1776" s="85"/>
      <c r="BH1776" s="85"/>
      <c r="BI1776" s="85"/>
      <c r="BJ1776" s="85"/>
      <c r="BK1776" s="85"/>
      <c r="BL1776" s="85"/>
      <c r="BM1776" s="85"/>
      <c r="BN1776" s="85"/>
      <c r="BO1776" s="85"/>
      <c r="BP1776" s="85"/>
      <c r="BQ1776" s="85"/>
      <c r="BR1776" s="85"/>
      <c r="BS1776" s="85"/>
      <c r="BT1776" s="85"/>
      <c r="BU1776" s="85"/>
      <c r="BV1776" s="85"/>
      <c r="BW1776" s="85"/>
      <c r="BX1776" s="85"/>
      <c r="BY1776" s="85"/>
      <c r="BZ1776" s="85"/>
      <c r="CA1776" s="85"/>
      <c r="CB1776" s="85"/>
      <c r="CC1776" s="85"/>
      <c r="CD1776" s="85"/>
      <c r="CE1776" s="85"/>
      <c r="CF1776" s="85"/>
      <c r="CG1776" s="85"/>
      <c r="CH1776" s="85"/>
      <c r="CI1776" s="85"/>
      <c r="CJ1776" s="85"/>
      <c r="CK1776" s="85"/>
      <c r="CL1776" s="85"/>
      <c r="CM1776" s="85"/>
      <c r="CN1776" s="85"/>
      <c r="CO1776" s="85"/>
      <c r="CP1776" s="85"/>
      <c r="CQ1776" s="85"/>
      <c r="CR1776" s="85"/>
    </row>
    <row r="1777" spans="59:96">
      <c r="BG1777" s="85"/>
      <c r="BH1777" s="85"/>
      <c r="BI1777" s="85"/>
      <c r="BJ1777" s="85"/>
      <c r="BK1777" s="85"/>
      <c r="BL1777" s="85"/>
      <c r="BM1777" s="85"/>
      <c r="BN1777" s="85"/>
      <c r="BO1777" s="85"/>
      <c r="BP1777" s="85"/>
      <c r="BQ1777" s="85"/>
      <c r="BR1777" s="85"/>
      <c r="BS1777" s="85"/>
      <c r="BT1777" s="85"/>
      <c r="BU1777" s="85"/>
      <c r="BV1777" s="85"/>
      <c r="BW1777" s="85"/>
      <c r="BX1777" s="85"/>
      <c r="BY1777" s="85"/>
      <c r="BZ1777" s="85"/>
      <c r="CA1777" s="85"/>
      <c r="CB1777" s="85"/>
      <c r="CC1777" s="85"/>
      <c r="CD1777" s="85"/>
      <c r="CE1777" s="85"/>
      <c r="CF1777" s="85"/>
      <c r="CG1777" s="85"/>
      <c r="CH1777" s="85"/>
      <c r="CI1777" s="85"/>
      <c r="CJ1777" s="85"/>
      <c r="CK1777" s="85"/>
      <c r="CL1777" s="85"/>
      <c r="CM1777" s="85"/>
      <c r="CN1777" s="85"/>
      <c r="CO1777" s="85"/>
      <c r="CP1777" s="85"/>
      <c r="CQ1777" s="85"/>
      <c r="CR1777" s="85"/>
    </row>
    <row r="1778" spans="59:96">
      <c r="BG1778" s="85"/>
      <c r="BH1778" s="85"/>
      <c r="BI1778" s="85"/>
      <c r="BJ1778" s="85"/>
      <c r="BK1778" s="85"/>
      <c r="BL1778" s="85"/>
      <c r="BM1778" s="85"/>
      <c r="BN1778" s="85"/>
      <c r="BO1778" s="85"/>
      <c r="BP1778" s="85"/>
      <c r="BQ1778" s="85"/>
      <c r="BR1778" s="85"/>
      <c r="BS1778" s="85"/>
      <c r="BT1778" s="85"/>
      <c r="BU1778" s="85"/>
      <c r="BV1778" s="85"/>
      <c r="BW1778" s="85"/>
      <c r="BX1778" s="85"/>
      <c r="BY1778" s="85"/>
      <c r="BZ1778" s="85"/>
      <c r="CA1778" s="85"/>
      <c r="CB1778" s="85"/>
      <c r="CC1778" s="85"/>
      <c r="CD1778" s="85"/>
      <c r="CE1778" s="85"/>
      <c r="CF1778" s="85"/>
      <c r="CG1778" s="85"/>
      <c r="CH1778" s="85"/>
      <c r="CI1778" s="85"/>
      <c r="CJ1778" s="85"/>
      <c r="CK1778" s="85"/>
      <c r="CL1778" s="85"/>
      <c r="CM1778" s="85"/>
      <c r="CN1778" s="85"/>
      <c r="CO1778" s="85"/>
      <c r="CP1778" s="85"/>
      <c r="CQ1778" s="85"/>
      <c r="CR1778" s="85"/>
    </row>
    <row r="1779" spans="59:96">
      <c r="BG1779" s="85"/>
      <c r="BH1779" s="85"/>
      <c r="BI1779" s="85"/>
      <c r="BJ1779" s="85"/>
      <c r="BK1779" s="85"/>
      <c r="BL1779" s="85"/>
      <c r="BM1779" s="85"/>
      <c r="BN1779" s="85"/>
      <c r="BO1779" s="85"/>
      <c r="BP1779" s="85"/>
      <c r="BQ1779" s="85"/>
      <c r="BR1779" s="85"/>
      <c r="BS1779" s="85"/>
      <c r="BT1779" s="85"/>
      <c r="BU1779" s="85"/>
      <c r="BV1779" s="85"/>
      <c r="BW1779" s="85"/>
      <c r="BX1779" s="85"/>
      <c r="BY1779" s="85"/>
      <c r="BZ1779" s="85"/>
      <c r="CA1779" s="85"/>
      <c r="CB1779" s="85"/>
      <c r="CC1779" s="85"/>
      <c r="CD1779" s="85"/>
      <c r="CE1779" s="85"/>
      <c r="CF1779" s="85"/>
      <c r="CG1779" s="85"/>
      <c r="CH1779" s="85"/>
      <c r="CI1779" s="85"/>
      <c r="CJ1779" s="85"/>
      <c r="CK1779" s="85"/>
      <c r="CL1779" s="85"/>
      <c r="CM1779" s="85"/>
      <c r="CN1779" s="85"/>
      <c r="CO1779" s="85"/>
      <c r="CP1779" s="85"/>
      <c r="CQ1779" s="85"/>
      <c r="CR1779" s="85"/>
    </row>
    <row r="1780" spans="59:96">
      <c r="BG1780" s="85"/>
      <c r="BH1780" s="85"/>
      <c r="BI1780" s="85"/>
      <c r="BJ1780" s="85"/>
      <c r="BK1780" s="85"/>
      <c r="BL1780" s="85"/>
      <c r="BM1780" s="85"/>
      <c r="BN1780" s="85"/>
      <c r="BO1780" s="85"/>
      <c r="BP1780" s="85"/>
      <c r="BQ1780" s="85"/>
      <c r="BR1780" s="85"/>
      <c r="BS1780" s="85"/>
      <c r="BT1780" s="85"/>
      <c r="BU1780" s="85"/>
      <c r="BV1780" s="85"/>
      <c r="BW1780" s="85"/>
      <c r="BX1780" s="85"/>
      <c r="BY1780" s="85"/>
      <c r="BZ1780" s="85"/>
      <c r="CA1780" s="85"/>
      <c r="CB1780" s="85"/>
      <c r="CC1780" s="85"/>
      <c r="CD1780" s="85"/>
      <c r="CE1780" s="85"/>
      <c r="CF1780" s="85"/>
      <c r="CG1780" s="85"/>
      <c r="CH1780" s="85"/>
      <c r="CI1780" s="85"/>
      <c r="CJ1780" s="85"/>
      <c r="CK1780" s="85"/>
      <c r="CL1780" s="85"/>
      <c r="CM1780" s="85"/>
      <c r="CN1780" s="85"/>
      <c r="CO1780" s="85"/>
      <c r="CP1780" s="85"/>
      <c r="CQ1780" s="85"/>
      <c r="CR1780" s="85"/>
    </row>
    <row r="1781" spans="59:96">
      <c r="BG1781" s="85"/>
      <c r="BH1781" s="85"/>
      <c r="BI1781" s="85"/>
      <c r="BJ1781" s="85"/>
      <c r="BK1781" s="85"/>
      <c r="BL1781" s="85"/>
      <c r="BM1781" s="85"/>
      <c r="BN1781" s="85"/>
      <c r="BO1781" s="85"/>
      <c r="BP1781" s="85"/>
      <c r="BQ1781" s="85"/>
      <c r="BR1781" s="85"/>
      <c r="BS1781" s="85"/>
      <c r="BT1781" s="85"/>
      <c r="BU1781" s="85"/>
      <c r="BV1781" s="85"/>
      <c r="BW1781" s="85"/>
      <c r="BX1781" s="85"/>
      <c r="BY1781" s="85"/>
      <c r="BZ1781" s="85"/>
      <c r="CA1781" s="85"/>
      <c r="CB1781" s="85"/>
      <c r="CC1781" s="85"/>
      <c r="CD1781" s="85"/>
      <c r="CE1781" s="85"/>
      <c r="CF1781" s="85"/>
      <c r="CG1781" s="85"/>
      <c r="CH1781" s="85"/>
      <c r="CI1781" s="85"/>
      <c r="CJ1781" s="85"/>
      <c r="CK1781" s="85"/>
      <c r="CL1781" s="85"/>
      <c r="CM1781" s="85"/>
      <c r="CN1781" s="85"/>
      <c r="CO1781" s="85"/>
      <c r="CP1781" s="85"/>
      <c r="CQ1781" s="85"/>
      <c r="CR1781" s="85"/>
    </row>
    <row r="1782" spans="59:96">
      <c r="BG1782" s="85"/>
      <c r="BH1782" s="85"/>
      <c r="BI1782" s="85"/>
      <c r="BJ1782" s="85"/>
      <c r="BK1782" s="85"/>
      <c r="BL1782" s="85"/>
      <c r="BM1782" s="85"/>
      <c r="BN1782" s="85"/>
      <c r="BO1782" s="85"/>
      <c r="BP1782" s="85"/>
      <c r="BQ1782" s="85"/>
      <c r="BR1782" s="85"/>
      <c r="BS1782" s="85"/>
      <c r="BT1782" s="85"/>
      <c r="BU1782" s="85"/>
      <c r="BV1782" s="85"/>
      <c r="BW1782" s="85"/>
      <c r="BX1782" s="85"/>
      <c r="BY1782" s="85"/>
      <c r="BZ1782" s="85"/>
      <c r="CA1782" s="85"/>
      <c r="CB1782" s="85"/>
      <c r="CC1782" s="85"/>
      <c r="CD1782" s="85"/>
      <c r="CE1782" s="85"/>
      <c r="CF1782" s="85"/>
      <c r="CG1782" s="85"/>
      <c r="CH1782" s="85"/>
      <c r="CI1782" s="85"/>
      <c r="CJ1782" s="85"/>
      <c r="CK1782" s="85"/>
      <c r="CL1782" s="85"/>
      <c r="CM1782" s="85"/>
      <c r="CN1782" s="85"/>
      <c r="CO1782" s="85"/>
      <c r="CP1782" s="85"/>
      <c r="CQ1782" s="85"/>
      <c r="CR1782" s="85"/>
    </row>
    <row r="1783" spans="59:96">
      <c r="BG1783" s="85"/>
      <c r="BH1783" s="85"/>
      <c r="BI1783" s="85"/>
      <c r="BJ1783" s="85"/>
      <c r="BK1783" s="85"/>
      <c r="BL1783" s="85"/>
      <c r="BM1783" s="85"/>
      <c r="BN1783" s="85"/>
      <c r="BO1783" s="85"/>
      <c r="BP1783" s="85"/>
      <c r="BQ1783" s="85"/>
      <c r="BR1783" s="85"/>
      <c r="BS1783" s="85"/>
      <c r="BT1783" s="85"/>
      <c r="BU1783" s="85"/>
      <c r="BV1783" s="85"/>
      <c r="BW1783" s="85"/>
      <c r="BX1783" s="85"/>
      <c r="BY1783" s="85"/>
      <c r="BZ1783" s="85"/>
      <c r="CA1783" s="85"/>
      <c r="CB1783" s="85"/>
      <c r="CC1783" s="85"/>
      <c r="CD1783" s="85"/>
      <c r="CE1783" s="85"/>
      <c r="CF1783" s="85"/>
      <c r="CG1783" s="85"/>
      <c r="CH1783" s="85"/>
      <c r="CI1783" s="85"/>
      <c r="CJ1783" s="85"/>
      <c r="CK1783" s="85"/>
      <c r="CL1783" s="85"/>
      <c r="CM1783" s="85"/>
      <c r="CN1783" s="85"/>
      <c r="CO1783" s="85"/>
      <c r="CP1783" s="85"/>
      <c r="CQ1783" s="85"/>
      <c r="CR1783" s="85"/>
    </row>
    <row r="1784" spans="59:96">
      <c r="BG1784" s="85"/>
      <c r="BH1784" s="85"/>
      <c r="BI1784" s="85"/>
      <c r="BJ1784" s="85"/>
      <c r="BK1784" s="85"/>
      <c r="BL1784" s="85"/>
      <c r="BM1784" s="85"/>
      <c r="BN1784" s="85"/>
      <c r="BO1784" s="85"/>
      <c r="BP1784" s="85"/>
      <c r="BQ1784" s="85"/>
      <c r="BR1784" s="85"/>
      <c r="BS1784" s="85"/>
      <c r="BT1784" s="85"/>
      <c r="BU1784" s="85"/>
      <c r="BV1784" s="85"/>
      <c r="BW1784" s="85"/>
      <c r="BX1784" s="85"/>
      <c r="BY1784" s="85"/>
      <c r="BZ1784" s="85"/>
      <c r="CA1784" s="85"/>
      <c r="CB1784" s="85"/>
      <c r="CC1784" s="85"/>
      <c r="CD1784" s="85"/>
      <c r="CE1784" s="85"/>
      <c r="CF1784" s="85"/>
      <c r="CG1784" s="85"/>
      <c r="CH1784" s="85"/>
      <c r="CI1784" s="85"/>
      <c r="CJ1784" s="85"/>
      <c r="CK1784" s="85"/>
      <c r="CL1784" s="85"/>
      <c r="CM1784" s="85"/>
      <c r="CN1784" s="85"/>
      <c r="CO1784" s="85"/>
      <c r="CP1784" s="85"/>
      <c r="CQ1784" s="85"/>
      <c r="CR1784" s="85"/>
    </row>
    <row r="1785" spans="59:96">
      <c r="BG1785" s="85"/>
      <c r="BH1785" s="85"/>
      <c r="BI1785" s="85"/>
      <c r="BJ1785" s="85"/>
      <c r="BK1785" s="85"/>
      <c r="BL1785" s="85"/>
      <c r="BM1785" s="85"/>
      <c r="BN1785" s="85"/>
      <c r="BO1785" s="85"/>
      <c r="BP1785" s="85"/>
      <c r="BQ1785" s="85"/>
      <c r="BR1785" s="85"/>
      <c r="BS1785" s="85"/>
      <c r="BT1785" s="85"/>
      <c r="BU1785" s="85"/>
      <c r="BV1785" s="85"/>
      <c r="BW1785" s="85"/>
      <c r="BX1785" s="85"/>
      <c r="BY1785" s="85"/>
      <c r="BZ1785" s="85"/>
      <c r="CA1785" s="85"/>
      <c r="CB1785" s="85"/>
      <c r="CC1785" s="85"/>
      <c r="CD1785" s="85"/>
      <c r="CE1785" s="85"/>
      <c r="CF1785" s="85"/>
      <c r="CG1785" s="85"/>
      <c r="CH1785" s="85"/>
      <c r="CI1785" s="85"/>
      <c r="CJ1785" s="85"/>
      <c r="CK1785" s="85"/>
      <c r="CL1785" s="85"/>
      <c r="CM1785" s="85"/>
      <c r="CN1785" s="85"/>
      <c r="CO1785" s="85"/>
      <c r="CP1785" s="85"/>
      <c r="CQ1785" s="85"/>
      <c r="CR1785" s="85"/>
    </row>
    <row r="1786" spans="59:96">
      <c r="BG1786" s="85"/>
      <c r="BH1786" s="85"/>
      <c r="BI1786" s="85"/>
      <c r="BJ1786" s="85"/>
      <c r="BK1786" s="85"/>
      <c r="BL1786" s="85"/>
      <c r="BM1786" s="85"/>
      <c r="BN1786" s="85"/>
      <c r="BO1786" s="85"/>
      <c r="BP1786" s="85"/>
      <c r="BQ1786" s="85"/>
      <c r="BR1786" s="85"/>
      <c r="BS1786" s="85"/>
      <c r="BT1786" s="85"/>
      <c r="BU1786" s="85"/>
      <c r="BV1786" s="85"/>
      <c r="BW1786" s="85"/>
      <c r="BX1786" s="85"/>
      <c r="BY1786" s="85"/>
      <c r="BZ1786" s="85"/>
      <c r="CA1786" s="85"/>
      <c r="CB1786" s="85"/>
      <c r="CC1786" s="85"/>
      <c r="CD1786" s="85"/>
      <c r="CE1786" s="85"/>
      <c r="CF1786" s="85"/>
      <c r="CG1786" s="85"/>
      <c r="CH1786" s="85"/>
      <c r="CI1786" s="85"/>
      <c r="CJ1786" s="85"/>
      <c r="CK1786" s="85"/>
      <c r="CL1786" s="85"/>
      <c r="CM1786" s="85"/>
      <c r="CN1786" s="85"/>
      <c r="CO1786" s="85"/>
      <c r="CP1786" s="85"/>
      <c r="CQ1786" s="85"/>
      <c r="CR1786" s="85"/>
    </row>
    <row r="1787" spans="59:96">
      <c r="BG1787" s="85"/>
      <c r="BH1787" s="85"/>
      <c r="BI1787" s="85"/>
      <c r="BJ1787" s="85"/>
      <c r="BK1787" s="85"/>
      <c r="BL1787" s="85"/>
      <c r="BM1787" s="85"/>
      <c r="BN1787" s="85"/>
      <c r="BO1787" s="85"/>
      <c r="BP1787" s="85"/>
      <c r="BQ1787" s="85"/>
      <c r="BR1787" s="85"/>
      <c r="BS1787" s="85"/>
      <c r="BT1787" s="85"/>
      <c r="BU1787" s="85"/>
      <c r="BV1787" s="85"/>
      <c r="BW1787" s="85"/>
      <c r="BX1787" s="85"/>
      <c r="BY1787" s="85"/>
      <c r="BZ1787" s="85"/>
      <c r="CA1787" s="85"/>
      <c r="CB1787" s="85"/>
      <c r="CC1787" s="85"/>
      <c r="CD1787" s="85"/>
      <c r="CE1787" s="85"/>
      <c r="CF1787" s="85"/>
      <c r="CG1787" s="85"/>
      <c r="CH1787" s="85"/>
      <c r="CI1787" s="85"/>
      <c r="CJ1787" s="85"/>
      <c r="CK1787" s="85"/>
      <c r="CL1787" s="85"/>
      <c r="CM1787" s="85"/>
      <c r="CN1787" s="85"/>
      <c r="CO1787" s="85"/>
      <c r="CP1787" s="85"/>
      <c r="CQ1787" s="85"/>
      <c r="CR1787" s="85"/>
    </row>
    <row r="1788" spans="59:96">
      <c r="BG1788" s="85"/>
      <c r="BH1788" s="85"/>
      <c r="BI1788" s="85"/>
      <c r="BJ1788" s="85"/>
      <c r="BK1788" s="85"/>
      <c r="BL1788" s="85"/>
      <c r="BM1788" s="85"/>
      <c r="BN1788" s="85"/>
      <c r="BO1788" s="85"/>
      <c r="BP1788" s="85"/>
      <c r="BQ1788" s="85"/>
      <c r="BR1788" s="85"/>
      <c r="BS1788" s="85"/>
      <c r="BT1788" s="85"/>
      <c r="BU1788" s="85"/>
      <c r="BV1788" s="85"/>
      <c r="BW1788" s="85"/>
      <c r="BX1788" s="85"/>
      <c r="BY1788" s="85"/>
      <c r="BZ1788" s="85"/>
      <c r="CA1788" s="85"/>
      <c r="CB1788" s="85"/>
      <c r="CC1788" s="85"/>
      <c r="CD1788" s="85"/>
      <c r="CE1788" s="85"/>
      <c r="CF1788" s="85"/>
      <c r="CG1788" s="85"/>
      <c r="CH1788" s="85"/>
      <c r="CI1788" s="85"/>
      <c r="CJ1788" s="85"/>
      <c r="CK1788" s="85"/>
      <c r="CL1788" s="85"/>
      <c r="CM1788" s="85"/>
      <c r="CN1788" s="85"/>
      <c r="CO1788" s="85"/>
      <c r="CP1788" s="85"/>
      <c r="CQ1788" s="85"/>
      <c r="CR1788" s="85"/>
    </row>
    <row r="1789" spans="59:96">
      <c r="BG1789" s="85"/>
      <c r="BH1789" s="85"/>
      <c r="BI1789" s="85"/>
      <c r="BJ1789" s="85"/>
      <c r="BK1789" s="85"/>
      <c r="BL1789" s="85"/>
      <c r="BM1789" s="85"/>
      <c r="BN1789" s="85"/>
      <c r="BO1789" s="85"/>
      <c r="BP1789" s="85"/>
      <c r="BQ1789" s="85"/>
      <c r="BR1789" s="85"/>
      <c r="BS1789" s="85"/>
      <c r="BT1789" s="85"/>
      <c r="BU1789" s="85"/>
      <c r="BV1789" s="85"/>
      <c r="BW1789" s="85"/>
      <c r="BX1789" s="85"/>
      <c r="BY1789" s="85"/>
      <c r="BZ1789" s="85"/>
      <c r="CA1789" s="85"/>
      <c r="CB1789" s="85"/>
      <c r="CC1789" s="85"/>
      <c r="CD1789" s="85"/>
      <c r="CE1789" s="85"/>
      <c r="CF1789" s="85"/>
      <c r="CG1789" s="85"/>
      <c r="CH1789" s="85"/>
      <c r="CI1789" s="85"/>
      <c r="CJ1789" s="85"/>
      <c r="CK1789" s="85"/>
      <c r="CL1789" s="85"/>
      <c r="CM1789" s="85"/>
      <c r="CN1789" s="85"/>
      <c r="CO1789" s="85"/>
      <c r="CP1789" s="85"/>
      <c r="CQ1789" s="85"/>
      <c r="CR1789" s="85"/>
    </row>
    <row r="1790" spans="59:96">
      <c r="BG1790" s="85"/>
      <c r="BH1790" s="85"/>
      <c r="BI1790" s="85"/>
      <c r="BJ1790" s="85"/>
      <c r="BK1790" s="85"/>
      <c r="BL1790" s="85"/>
      <c r="BM1790" s="85"/>
      <c r="BN1790" s="85"/>
      <c r="BO1790" s="85"/>
      <c r="BP1790" s="85"/>
      <c r="BQ1790" s="85"/>
      <c r="BR1790" s="85"/>
      <c r="BS1790" s="85"/>
      <c r="BT1790" s="85"/>
      <c r="BU1790" s="85"/>
      <c r="BV1790" s="85"/>
      <c r="BW1790" s="85"/>
      <c r="BX1790" s="85"/>
      <c r="BY1790" s="85"/>
      <c r="BZ1790" s="85"/>
      <c r="CA1790" s="85"/>
      <c r="CB1790" s="85"/>
      <c r="CC1790" s="85"/>
      <c r="CD1790" s="85"/>
      <c r="CE1790" s="85"/>
      <c r="CF1790" s="85"/>
      <c r="CG1790" s="85"/>
      <c r="CH1790" s="85"/>
      <c r="CI1790" s="85"/>
      <c r="CJ1790" s="85"/>
      <c r="CK1790" s="85"/>
      <c r="CL1790" s="85"/>
      <c r="CM1790" s="85"/>
      <c r="CN1790" s="85"/>
      <c r="CO1790" s="85"/>
      <c r="CP1790" s="85"/>
      <c r="CQ1790" s="85"/>
      <c r="CR1790" s="85"/>
    </row>
    <row r="1791" spans="59:96">
      <c r="BG1791" s="85"/>
      <c r="BH1791" s="85"/>
      <c r="BI1791" s="85"/>
      <c r="BJ1791" s="85"/>
      <c r="BK1791" s="85"/>
      <c r="BL1791" s="85"/>
      <c r="BM1791" s="85"/>
      <c r="BN1791" s="85"/>
      <c r="BO1791" s="85"/>
      <c r="BP1791" s="85"/>
      <c r="BQ1791" s="85"/>
      <c r="BR1791" s="85"/>
      <c r="BS1791" s="85"/>
      <c r="BT1791" s="85"/>
      <c r="BU1791" s="85"/>
      <c r="BV1791" s="85"/>
      <c r="BW1791" s="85"/>
      <c r="BX1791" s="85"/>
      <c r="BY1791" s="85"/>
      <c r="BZ1791" s="85"/>
      <c r="CA1791" s="85"/>
      <c r="CB1791" s="85"/>
      <c r="CC1791" s="85"/>
      <c r="CD1791" s="85"/>
      <c r="CE1791" s="85"/>
      <c r="CF1791" s="85"/>
      <c r="CG1791" s="85"/>
      <c r="CH1791" s="85"/>
      <c r="CI1791" s="85"/>
      <c r="CJ1791" s="85"/>
      <c r="CK1791" s="85"/>
      <c r="CL1791" s="85"/>
      <c r="CM1791" s="85"/>
      <c r="CN1791" s="85"/>
      <c r="CO1791" s="85"/>
      <c r="CP1791" s="85"/>
      <c r="CQ1791" s="85"/>
      <c r="CR1791" s="85"/>
    </row>
    <row r="1792" spans="59:96">
      <c r="BG1792" s="85"/>
      <c r="BH1792" s="85"/>
      <c r="BI1792" s="85"/>
      <c r="BJ1792" s="85"/>
      <c r="BK1792" s="85"/>
      <c r="BL1792" s="85"/>
      <c r="BM1792" s="85"/>
      <c r="BN1792" s="85"/>
      <c r="BO1792" s="85"/>
      <c r="BP1792" s="85"/>
      <c r="BQ1792" s="85"/>
      <c r="BR1792" s="85"/>
      <c r="BS1792" s="85"/>
      <c r="BT1792" s="85"/>
      <c r="BU1792" s="85"/>
      <c r="BV1792" s="85"/>
      <c r="BW1792" s="85"/>
      <c r="BX1792" s="85"/>
      <c r="BY1792" s="85"/>
      <c r="BZ1792" s="85"/>
      <c r="CA1792" s="85"/>
      <c r="CB1792" s="85"/>
      <c r="CC1792" s="85"/>
      <c r="CD1792" s="85"/>
      <c r="CE1792" s="85"/>
      <c r="CF1792" s="85"/>
      <c r="CG1792" s="85"/>
      <c r="CH1792" s="85"/>
      <c r="CI1792" s="85"/>
      <c r="CJ1792" s="85"/>
      <c r="CK1792" s="85"/>
      <c r="CL1792" s="85"/>
      <c r="CM1792" s="85"/>
      <c r="CN1792" s="85"/>
      <c r="CO1792" s="85"/>
      <c r="CP1792" s="85"/>
      <c r="CQ1792" s="85"/>
      <c r="CR1792" s="85"/>
    </row>
    <row r="1793" spans="59:96">
      <c r="BG1793" s="85"/>
      <c r="BH1793" s="85"/>
      <c r="BI1793" s="85"/>
      <c r="BJ1793" s="85"/>
      <c r="BK1793" s="85"/>
      <c r="BL1793" s="85"/>
      <c r="BM1793" s="85"/>
      <c r="BN1793" s="85"/>
      <c r="BO1793" s="85"/>
      <c r="BP1793" s="85"/>
      <c r="BQ1793" s="85"/>
      <c r="BR1793" s="85"/>
      <c r="BS1793" s="85"/>
      <c r="BT1793" s="85"/>
      <c r="BU1793" s="85"/>
      <c r="BV1793" s="85"/>
      <c r="BW1793" s="85"/>
      <c r="BX1793" s="85"/>
      <c r="BY1793" s="85"/>
      <c r="BZ1793" s="85"/>
      <c r="CA1793" s="85"/>
      <c r="CB1793" s="85"/>
      <c r="CC1793" s="85"/>
      <c r="CD1793" s="85"/>
      <c r="CE1793" s="85"/>
      <c r="CF1793" s="85"/>
      <c r="CG1793" s="85"/>
      <c r="CH1793" s="85"/>
      <c r="CI1793" s="85"/>
      <c r="CJ1793" s="85"/>
      <c r="CK1793" s="85"/>
      <c r="CL1793" s="85"/>
      <c r="CM1793" s="85"/>
      <c r="CN1793" s="85"/>
      <c r="CO1793" s="85"/>
      <c r="CP1793" s="85"/>
      <c r="CQ1793" s="85"/>
      <c r="CR1793" s="85"/>
    </row>
    <row r="1794" spans="59:96">
      <c r="BG1794" s="85"/>
      <c r="BH1794" s="85"/>
      <c r="BI1794" s="85"/>
      <c r="BJ1794" s="85"/>
      <c r="BK1794" s="85"/>
      <c r="BL1794" s="85"/>
      <c r="BM1794" s="85"/>
      <c r="BN1794" s="85"/>
      <c r="BO1794" s="85"/>
      <c r="BP1794" s="85"/>
      <c r="BQ1794" s="85"/>
      <c r="BR1794" s="85"/>
      <c r="BS1794" s="85"/>
      <c r="BT1794" s="85"/>
      <c r="BU1794" s="85"/>
      <c r="BV1794" s="85"/>
      <c r="BW1794" s="85"/>
      <c r="BX1794" s="85"/>
      <c r="BY1794" s="85"/>
      <c r="BZ1794" s="85"/>
      <c r="CA1794" s="85"/>
      <c r="CB1794" s="85"/>
      <c r="CC1794" s="85"/>
      <c r="CD1794" s="85"/>
      <c r="CE1794" s="85"/>
      <c r="CF1794" s="85"/>
      <c r="CG1794" s="85"/>
      <c r="CH1794" s="85"/>
      <c r="CI1794" s="85"/>
      <c r="CJ1794" s="85"/>
      <c r="CK1794" s="85"/>
      <c r="CL1794" s="85"/>
      <c r="CM1794" s="85"/>
      <c r="CN1794" s="85"/>
      <c r="CO1794" s="85"/>
      <c r="CP1794" s="85"/>
      <c r="CQ1794" s="85"/>
      <c r="CR1794" s="85"/>
    </row>
    <row r="1795" spans="59:96">
      <c r="BG1795" s="85"/>
      <c r="BH1795" s="85"/>
      <c r="BI1795" s="85"/>
      <c r="BJ1795" s="85"/>
      <c r="BK1795" s="85"/>
      <c r="BL1795" s="85"/>
      <c r="BM1795" s="85"/>
      <c r="BN1795" s="85"/>
      <c r="BO1795" s="85"/>
      <c r="BP1795" s="85"/>
      <c r="BQ1795" s="85"/>
      <c r="BR1795" s="85"/>
      <c r="BS1795" s="85"/>
      <c r="BT1795" s="85"/>
      <c r="BU1795" s="85"/>
      <c r="BV1795" s="85"/>
      <c r="BW1795" s="85"/>
      <c r="BX1795" s="85"/>
      <c r="BY1795" s="85"/>
      <c r="BZ1795" s="85"/>
      <c r="CA1795" s="85"/>
      <c r="CB1795" s="85"/>
      <c r="CC1795" s="85"/>
      <c r="CD1795" s="85"/>
      <c r="CE1795" s="85"/>
      <c r="CF1795" s="85"/>
      <c r="CG1795" s="85"/>
      <c r="CH1795" s="85"/>
      <c r="CI1795" s="85"/>
      <c r="CJ1795" s="85"/>
      <c r="CK1795" s="85"/>
      <c r="CL1795" s="85"/>
      <c r="CM1795" s="85"/>
      <c r="CN1795" s="85"/>
      <c r="CO1795" s="85"/>
      <c r="CP1795" s="85"/>
      <c r="CQ1795" s="85"/>
      <c r="CR1795" s="85"/>
    </row>
    <row r="1796" spans="59:96">
      <c r="BG1796" s="85"/>
      <c r="BH1796" s="85"/>
      <c r="BI1796" s="85"/>
      <c r="BJ1796" s="85"/>
      <c r="BK1796" s="85"/>
      <c r="BL1796" s="85"/>
      <c r="BM1796" s="85"/>
      <c r="BN1796" s="85"/>
      <c r="BO1796" s="85"/>
      <c r="BP1796" s="85"/>
      <c r="BQ1796" s="85"/>
      <c r="BR1796" s="85"/>
      <c r="BS1796" s="85"/>
      <c r="BT1796" s="85"/>
      <c r="BU1796" s="85"/>
      <c r="BV1796" s="85"/>
      <c r="BW1796" s="85"/>
      <c r="BX1796" s="85"/>
      <c r="BY1796" s="85"/>
      <c r="BZ1796" s="85"/>
      <c r="CA1796" s="85"/>
      <c r="CB1796" s="85"/>
      <c r="CC1796" s="85"/>
      <c r="CD1796" s="85"/>
      <c r="CE1796" s="85"/>
      <c r="CF1796" s="85"/>
      <c r="CG1796" s="85"/>
      <c r="CH1796" s="85"/>
      <c r="CI1796" s="85"/>
      <c r="CJ1796" s="85"/>
      <c r="CK1796" s="85"/>
      <c r="CL1796" s="85"/>
      <c r="CM1796" s="85"/>
      <c r="CN1796" s="85"/>
      <c r="CO1796" s="85"/>
      <c r="CP1796" s="85"/>
      <c r="CQ1796" s="85"/>
      <c r="CR1796" s="85"/>
    </row>
    <row r="1797" spans="59:96">
      <c r="BG1797" s="85"/>
      <c r="BH1797" s="85"/>
      <c r="BI1797" s="85"/>
      <c r="BJ1797" s="85"/>
      <c r="BK1797" s="85"/>
      <c r="BL1797" s="85"/>
      <c r="BM1797" s="85"/>
      <c r="BN1797" s="85"/>
      <c r="BO1797" s="85"/>
      <c r="BP1797" s="85"/>
      <c r="BQ1797" s="85"/>
      <c r="BR1797" s="85"/>
      <c r="BS1797" s="85"/>
      <c r="BT1797" s="85"/>
      <c r="BU1797" s="85"/>
      <c r="BV1797" s="85"/>
      <c r="BW1797" s="85"/>
      <c r="BX1797" s="85"/>
      <c r="BY1797" s="85"/>
      <c r="BZ1797" s="85"/>
      <c r="CA1797" s="85"/>
      <c r="CB1797" s="85"/>
      <c r="CC1797" s="85"/>
      <c r="CD1797" s="85"/>
      <c r="CE1797" s="85"/>
      <c r="CF1797" s="85"/>
      <c r="CG1797" s="85"/>
      <c r="CH1797" s="85"/>
      <c r="CI1797" s="85"/>
      <c r="CJ1797" s="85"/>
      <c r="CK1797" s="85"/>
      <c r="CL1797" s="85"/>
      <c r="CM1797" s="85"/>
      <c r="CN1797" s="85"/>
      <c r="CO1797" s="85"/>
      <c r="CP1797" s="85"/>
      <c r="CQ1797" s="85"/>
      <c r="CR1797" s="85"/>
    </row>
    <row r="1798" spans="59:96">
      <c r="BG1798" s="85"/>
      <c r="BH1798" s="85"/>
      <c r="BI1798" s="85"/>
      <c r="BJ1798" s="85"/>
      <c r="BK1798" s="85"/>
      <c r="BL1798" s="85"/>
      <c r="BM1798" s="85"/>
      <c r="BN1798" s="85"/>
      <c r="BO1798" s="85"/>
      <c r="BP1798" s="85"/>
      <c r="BQ1798" s="85"/>
      <c r="BR1798" s="85"/>
      <c r="BS1798" s="85"/>
      <c r="BT1798" s="85"/>
      <c r="BU1798" s="85"/>
      <c r="BV1798" s="85"/>
      <c r="BW1798" s="85"/>
      <c r="BX1798" s="85"/>
      <c r="BY1798" s="85"/>
      <c r="BZ1798" s="85"/>
      <c r="CA1798" s="85"/>
      <c r="CB1798" s="85"/>
      <c r="CC1798" s="85"/>
      <c r="CD1798" s="85"/>
      <c r="CE1798" s="85"/>
      <c r="CF1798" s="85"/>
      <c r="CG1798" s="85"/>
      <c r="CH1798" s="85"/>
      <c r="CI1798" s="85"/>
      <c r="CJ1798" s="85"/>
      <c r="CK1798" s="85"/>
      <c r="CL1798" s="85"/>
      <c r="CM1798" s="85"/>
      <c r="CN1798" s="85"/>
      <c r="CO1798" s="85"/>
      <c r="CP1798" s="85"/>
      <c r="CQ1798" s="85"/>
      <c r="CR1798" s="85"/>
    </row>
    <row r="1799" spans="59:96">
      <c r="BG1799" s="85"/>
      <c r="BH1799" s="85"/>
      <c r="BI1799" s="85"/>
      <c r="BJ1799" s="85"/>
      <c r="BK1799" s="85"/>
      <c r="BL1799" s="85"/>
      <c r="BM1799" s="85"/>
      <c r="BN1799" s="85"/>
      <c r="BO1799" s="85"/>
      <c r="BP1799" s="85"/>
      <c r="BQ1799" s="85"/>
      <c r="BR1799" s="85"/>
      <c r="BS1799" s="85"/>
      <c r="BT1799" s="85"/>
      <c r="BU1799" s="85"/>
      <c r="BV1799" s="85"/>
      <c r="BW1799" s="85"/>
      <c r="BX1799" s="85"/>
      <c r="BY1799" s="85"/>
      <c r="BZ1799" s="85"/>
      <c r="CA1799" s="85"/>
      <c r="CB1799" s="85"/>
      <c r="CC1799" s="85"/>
      <c r="CD1799" s="85"/>
      <c r="CE1799" s="85"/>
      <c r="CF1799" s="85"/>
      <c r="CG1799" s="85"/>
      <c r="CH1799" s="85"/>
      <c r="CI1799" s="85"/>
      <c r="CJ1799" s="85"/>
      <c r="CK1799" s="85"/>
      <c r="CL1799" s="85"/>
      <c r="CM1799" s="85"/>
      <c r="CN1799" s="85"/>
      <c r="CO1799" s="85"/>
      <c r="CP1799" s="85"/>
      <c r="CQ1799" s="85"/>
      <c r="CR1799" s="85"/>
    </row>
    <row r="1800" spans="59:96">
      <c r="BG1800" s="85"/>
      <c r="BH1800" s="85"/>
      <c r="BI1800" s="85"/>
      <c r="BJ1800" s="85"/>
      <c r="BK1800" s="85"/>
      <c r="BL1800" s="85"/>
      <c r="BM1800" s="85"/>
      <c r="BN1800" s="85"/>
      <c r="BO1800" s="85"/>
      <c r="BP1800" s="85"/>
      <c r="BQ1800" s="85"/>
      <c r="BR1800" s="85"/>
      <c r="BS1800" s="85"/>
      <c r="BT1800" s="85"/>
      <c r="BU1800" s="85"/>
      <c r="BV1800" s="85"/>
      <c r="BW1800" s="85"/>
      <c r="BX1800" s="85"/>
      <c r="BY1800" s="85"/>
      <c r="BZ1800" s="85"/>
      <c r="CA1800" s="85"/>
      <c r="CB1800" s="85"/>
      <c r="CC1800" s="85"/>
      <c r="CD1800" s="85"/>
      <c r="CE1800" s="85"/>
      <c r="CF1800" s="85"/>
      <c r="CG1800" s="85"/>
      <c r="CH1800" s="85"/>
      <c r="CI1800" s="85"/>
      <c r="CJ1800" s="85"/>
      <c r="CK1800" s="85"/>
      <c r="CL1800" s="85"/>
      <c r="CM1800" s="85"/>
      <c r="CN1800" s="85"/>
      <c r="CO1800" s="85"/>
      <c r="CP1800" s="85"/>
      <c r="CQ1800" s="85"/>
      <c r="CR1800" s="85"/>
    </row>
    <row r="1801" spans="59:96">
      <c r="BG1801" s="85"/>
      <c r="BH1801" s="85"/>
      <c r="BI1801" s="85"/>
      <c r="BJ1801" s="85"/>
      <c r="BK1801" s="85"/>
      <c r="BL1801" s="85"/>
      <c r="BM1801" s="85"/>
      <c r="BN1801" s="85"/>
      <c r="BO1801" s="85"/>
      <c r="BP1801" s="85"/>
      <c r="BQ1801" s="85"/>
      <c r="BR1801" s="85"/>
      <c r="BS1801" s="85"/>
      <c r="BT1801" s="85"/>
      <c r="BU1801" s="85"/>
      <c r="BV1801" s="85"/>
      <c r="BW1801" s="85"/>
      <c r="BX1801" s="85"/>
      <c r="BY1801" s="85"/>
      <c r="BZ1801" s="85"/>
      <c r="CA1801" s="85"/>
      <c r="CB1801" s="85"/>
      <c r="CC1801" s="85"/>
      <c r="CD1801" s="85"/>
      <c r="CE1801" s="85"/>
      <c r="CF1801" s="85"/>
      <c r="CG1801" s="85"/>
      <c r="CH1801" s="85"/>
      <c r="CI1801" s="85"/>
      <c r="CJ1801" s="85"/>
      <c r="CK1801" s="85"/>
      <c r="CL1801" s="85"/>
      <c r="CM1801" s="85"/>
      <c r="CN1801" s="85"/>
      <c r="CO1801" s="85"/>
      <c r="CP1801" s="85"/>
      <c r="CQ1801" s="85"/>
      <c r="CR1801" s="85"/>
    </row>
    <row r="1802" spans="59:96">
      <c r="BG1802" s="85"/>
      <c r="BH1802" s="85"/>
      <c r="BI1802" s="85"/>
      <c r="BJ1802" s="85"/>
      <c r="BK1802" s="85"/>
      <c r="BL1802" s="85"/>
      <c r="BM1802" s="85"/>
      <c r="BN1802" s="85"/>
      <c r="BO1802" s="85"/>
      <c r="BP1802" s="85"/>
      <c r="BQ1802" s="85"/>
      <c r="BR1802" s="85"/>
      <c r="BS1802" s="85"/>
      <c r="BT1802" s="85"/>
      <c r="BU1802" s="85"/>
      <c r="BV1802" s="85"/>
      <c r="BW1802" s="85"/>
      <c r="BX1802" s="85"/>
      <c r="BY1802" s="85"/>
      <c r="BZ1802" s="85"/>
      <c r="CA1802" s="85"/>
      <c r="CB1802" s="85"/>
      <c r="CC1802" s="85"/>
      <c r="CD1802" s="85"/>
      <c r="CE1802" s="85"/>
      <c r="CF1802" s="85"/>
      <c r="CG1802" s="85"/>
      <c r="CH1802" s="85"/>
      <c r="CI1802" s="85"/>
      <c r="CJ1802" s="85"/>
      <c r="CK1802" s="85"/>
      <c r="CL1802" s="85"/>
      <c r="CM1802" s="85"/>
      <c r="CN1802" s="85"/>
      <c r="CO1802" s="85"/>
      <c r="CP1802" s="85"/>
      <c r="CQ1802" s="85"/>
      <c r="CR1802" s="85"/>
    </row>
    <row r="1803" spans="59:96">
      <c r="BG1803" s="85"/>
      <c r="BH1803" s="85"/>
      <c r="BI1803" s="85"/>
      <c r="BJ1803" s="85"/>
      <c r="BK1803" s="85"/>
      <c r="BL1803" s="85"/>
      <c r="BM1803" s="85"/>
      <c r="BN1803" s="85"/>
      <c r="BO1803" s="85"/>
      <c r="BP1803" s="85"/>
      <c r="BQ1803" s="85"/>
      <c r="BR1803" s="85"/>
      <c r="BS1803" s="85"/>
      <c r="BT1803" s="85"/>
      <c r="BU1803" s="85"/>
      <c r="BV1803" s="85"/>
      <c r="BW1803" s="85"/>
      <c r="BX1803" s="85"/>
      <c r="BY1803" s="85"/>
      <c r="BZ1803" s="85"/>
      <c r="CA1803" s="85"/>
      <c r="CB1803" s="85"/>
      <c r="CC1803" s="85"/>
      <c r="CD1803" s="85"/>
      <c r="CE1803" s="85"/>
      <c r="CF1803" s="85"/>
      <c r="CG1803" s="85"/>
      <c r="CH1803" s="85"/>
      <c r="CI1803" s="85"/>
      <c r="CJ1803" s="85"/>
      <c r="CK1803" s="85"/>
      <c r="CL1803" s="85"/>
      <c r="CM1803" s="85"/>
      <c r="CN1803" s="85"/>
      <c r="CO1803" s="85"/>
      <c r="CP1803" s="85"/>
      <c r="CQ1803" s="85"/>
      <c r="CR1803" s="85"/>
    </row>
    <row r="1804" spans="59:96">
      <c r="BG1804" s="85"/>
      <c r="BH1804" s="85"/>
      <c r="BI1804" s="85"/>
      <c r="BJ1804" s="85"/>
      <c r="BK1804" s="85"/>
      <c r="BL1804" s="85"/>
      <c r="BM1804" s="85"/>
      <c r="BN1804" s="85"/>
      <c r="BO1804" s="85"/>
      <c r="BP1804" s="85"/>
      <c r="BQ1804" s="85"/>
      <c r="BR1804" s="85"/>
      <c r="BS1804" s="85"/>
      <c r="BT1804" s="85"/>
      <c r="BU1804" s="85"/>
      <c r="BV1804" s="85"/>
      <c r="BW1804" s="85"/>
      <c r="BX1804" s="85"/>
      <c r="BY1804" s="85"/>
      <c r="BZ1804" s="85"/>
      <c r="CA1804" s="85"/>
      <c r="CB1804" s="85"/>
      <c r="CC1804" s="85"/>
      <c r="CD1804" s="85"/>
      <c r="CE1804" s="85"/>
      <c r="CF1804" s="85"/>
      <c r="CG1804" s="85"/>
      <c r="CH1804" s="85"/>
      <c r="CI1804" s="85"/>
      <c r="CJ1804" s="85"/>
      <c r="CK1804" s="85"/>
      <c r="CL1804" s="85"/>
      <c r="CM1804" s="85"/>
      <c r="CN1804" s="85"/>
      <c r="CO1804" s="85"/>
      <c r="CP1804" s="85"/>
      <c r="CQ1804" s="85"/>
      <c r="CR1804" s="85"/>
    </row>
    <row r="1805" spans="59:96">
      <c r="BG1805" s="85"/>
      <c r="BH1805" s="85"/>
      <c r="BI1805" s="85"/>
      <c r="BJ1805" s="85"/>
      <c r="BK1805" s="85"/>
      <c r="BL1805" s="85"/>
      <c r="BM1805" s="85"/>
      <c r="BN1805" s="85"/>
      <c r="BO1805" s="85"/>
      <c r="BP1805" s="85"/>
      <c r="BQ1805" s="85"/>
      <c r="BR1805" s="85"/>
      <c r="BS1805" s="85"/>
      <c r="BT1805" s="85"/>
      <c r="BU1805" s="85"/>
      <c r="BV1805" s="85"/>
      <c r="BW1805" s="85"/>
      <c r="BX1805" s="85"/>
      <c r="BY1805" s="85"/>
      <c r="BZ1805" s="85"/>
      <c r="CA1805" s="85"/>
      <c r="CB1805" s="85"/>
      <c r="CC1805" s="85"/>
      <c r="CD1805" s="85"/>
      <c r="CE1805" s="85"/>
      <c r="CF1805" s="85"/>
      <c r="CG1805" s="85"/>
      <c r="CH1805" s="85"/>
      <c r="CI1805" s="85"/>
      <c r="CJ1805" s="85"/>
      <c r="CK1805" s="85"/>
      <c r="CL1805" s="85"/>
      <c r="CM1805" s="85"/>
      <c r="CN1805" s="85"/>
      <c r="CO1805" s="85"/>
      <c r="CP1805" s="85"/>
      <c r="CQ1805" s="85"/>
      <c r="CR1805" s="85"/>
    </row>
    <row r="1806" spans="59:96">
      <c r="BG1806" s="85"/>
      <c r="BH1806" s="85"/>
      <c r="BI1806" s="85"/>
      <c r="BJ1806" s="85"/>
      <c r="BK1806" s="85"/>
      <c r="BL1806" s="85"/>
      <c r="BM1806" s="85"/>
      <c r="BN1806" s="85"/>
      <c r="BO1806" s="85"/>
      <c r="BP1806" s="85"/>
      <c r="BQ1806" s="85"/>
      <c r="BR1806" s="85"/>
      <c r="BS1806" s="85"/>
      <c r="BT1806" s="85"/>
      <c r="BU1806" s="85"/>
      <c r="BV1806" s="85"/>
      <c r="BW1806" s="85"/>
      <c r="BX1806" s="85"/>
      <c r="BY1806" s="85"/>
      <c r="BZ1806" s="85"/>
      <c r="CA1806" s="85"/>
      <c r="CB1806" s="85"/>
      <c r="CC1806" s="85"/>
      <c r="CD1806" s="85"/>
      <c r="CE1806" s="85"/>
      <c r="CF1806" s="85"/>
      <c r="CG1806" s="85"/>
      <c r="CH1806" s="85"/>
      <c r="CI1806" s="85"/>
      <c r="CJ1806" s="85"/>
      <c r="CK1806" s="85"/>
      <c r="CL1806" s="85"/>
      <c r="CM1806" s="85"/>
      <c r="CN1806" s="85"/>
      <c r="CO1806" s="85"/>
      <c r="CP1806" s="85"/>
      <c r="CQ1806" s="85"/>
      <c r="CR1806" s="85"/>
    </row>
    <row r="1807" spans="59:96">
      <c r="BG1807" s="85"/>
      <c r="BH1807" s="85"/>
      <c r="BI1807" s="85"/>
      <c r="BJ1807" s="85"/>
      <c r="BK1807" s="85"/>
      <c r="BL1807" s="85"/>
      <c r="BM1807" s="85"/>
      <c r="BN1807" s="85"/>
      <c r="BO1807" s="85"/>
      <c r="BP1807" s="85"/>
      <c r="BQ1807" s="85"/>
      <c r="BR1807" s="85"/>
      <c r="BS1807" s="85"/>
      <c r="BT1807" s="85"/>
      <c r="BU1807" s="85"/>
      <c r="BV1807" s="85"/>
      <c r="BW1807" s="85"/>
      <c r="BX1807" s="85"/>
      <c r="BY1807" s="85"/>
      <c r="BZ1807" s="85"/>
      <c r="CA1807" s="85"/>
      <c r="CB1807" s="85"/>
      <c r="CC1807" s="85"/>
      <c r="CD1807" s="85"/>
      <c r="CE1807" s="85"/>
      <c r="CF1807" s="85"/>
      <c r="CG1807" s="85"/>
      <c r="CH1807" s="85"/>
      <c r="CI1807" s="85"/>
      <c r="CJ1807" s="85"/>
      <c r="CK1807" s="85"/>
      <c r="CL1807" s="85"/>
      <c r="CM1807" s="85"/>
      <c r="CN1807" s="85"/>
      <c r="CO1807" s="85"/>
      <c r="CP1807" s="85"/>
      <c r="CQ1807" s="85"/>
      <c r="CR1807" s="85"/>
    </row>
    <row r="1808" spans="59:96">
      <c r="BG1808" s="85"/>
      <c r="BH1808" s="85"/>
      <c r="BI1808" s="85"/>
      <c r="BJ1808" s="85"/>
      <c r="BK1808" s="85"/>
      <c r="BL1808" s="85"/>
      <c r="BM1808" s="85"/>
      <c r="BN1808" s="85"/>
      <c r="BO1808" s="85"/>
      <c r="BP1808" s="85"/>
      <c r="BQ1808" s="85"/>
      <c r="BR1808" s="85"/>
      <c r="BS1808" s="85"/>
      <c r="BT1808" s="85"/>
      <c r="BU1808" s="85"/>
      <c r="BV1808" s="85"/>
      <c r="BW1808" s="85"/>
      <c r="BX1808" s="85"/>
      <c r="BY1808" s="85"/>
      <c r="BZ1808" s="85"/>
      <c r="CA1808" s="85"/>
      <c r="CB1808" s="85"/>
      <c r="CC1808" s="85"/>
      <c r="CD1808" s="85"/>
      <c r="CE1808" s="85"/>
      <c r="CF1808" s="85"/>
      <c r="CG1808" s="85"/>
      <c r="CH1808" s="85"/>
      <c r="CI1808" s="85"/>
      <c r="CJ1808" s="85"/>
      <c r="CK1808" s="85"/>
      <c r="CL1808" s="85"/>
      <c r="CM1808" s="85"/>
      <c r="CN1808" s="85"/>
      <c r="CO1808" s="85"/>
      <c r="CP1808" s="85"/>
      <c r="CQ1808" s="85"/>
      <c r="CR1808" s="85"/>
    </row>
    <row r="1809" spans="59:96">
      <c r="BG1809" s="85"/>
      <c r="BH1809" s="85"/>
      <c r="BI1809" s="85"/>
      <c r="BJ1809" s="85"/>
      <c r="BK1809" s="85"/>
      <c r="BL1809" s="85"/>
      <c r="BM1809" s="85"/>
      <c r="BN1809" s="85"/>
      <c r="BO1809" s="85"/>
      <c r="BP1809" s="85"/>
      <c r="BQ1809" s="85"/>
      <c r="BR1809" s="85"/>
      <c r="BS1809" s="85"/>
      <c r="BT1809" s="85"/>
      <c r="BU1809" s="85"/>
      <c r="BV1809" s="85"/>
      <c r="BW1809" s="85"/>
      <c r="BX1809" s="85"/>
      <c r="BY1809" s="85"/>
      <c r="BZ1809" s="85"/>
      <c r="CA1809" s="85"/>
      <c r="CB1809" s="85"/>
      <c r="CC1809" s="85"/>
      <c r="CD1809" s="85"/>
      <c r="CE1809" s="85"/>
      <c r="CF1809" s="85"/>
      <c r="CG1809" s="85"/>
      <c r="CH1809" s="85"/>
      <c r="CI1809" s="85"/>
      <c r="CJ1809" s="85"/>
      <c r="CK1809" s="85"/>
      <c r="CL1809" s="85"/>
      <c r="CM1809" s="85"/>
      <c r="CN1809" s="85"/>
      <c r="CO1809" s="85"/>
      <c r="CP1809" s="85"/>
      <c r="CQ1809" s="85"/>
      <c r="CR1809" s="85"/>
    </row>
    <row r="1810" spans="59:96">
      <c r="BG1810" s="85"/>
      <c r="BH1810" s="85"/>
      <c r="BI1810" s="85"/>
      <c r="BJ1810" s="85"/>
      <c r="BK1810" s="85"/>
      <c r="BL1810" s="85"/>
      <c r="BM1810" s="85"/>
      <c r="BN1810" s="85"/>
      <c r="BO1810" s="85"/>
      <c r="BP1810" s="85"/>
      <c r="BQ1810" s="85"/>
      <c r="BR1810" s="85"/>
      <c r="BS1810" s="85"/>
      <c r="BT1810" s="85"/>
      <c r="BU1810" s="85"/>
      <c r="BV1810" s="85"/>
      <c r="BW1810" s="85"/>
      <c r="BX1810" s="85"/>
      <c r="BY1810" s="85"/>
      <c r="BZ1810" s="85"/>
      <c r="CA1810" s="85"/>
      <c r="CB1810" s="85"/>
      <c r="CC1810" s="85"/>
      <c r="CD1810" s="85"/>
      <c r="CE1810" s="85"/>
      <c r="CF1810" s="85"/>
      <c r="CG1810" s="85"/>
      <c r="CH1810" s="85"/>
      <c r="CI1810" s="85"/>
      <c r="CJ1810" s="85"/>
      <c r="CK1810" s="85"/>
      <c r="CL1810" s="85"/>
      <c r="CM1810" s="85"/>
      <c r="CN1810" s="85"/>
      <c r="CO1810" s="85"/>
      <c r="CP1810" s="85"/>
      <c r="CQ1810" s="85"/>
      <c r="CR1810" s="85"/>
    </row>
    <row r="1811" spans="59:96">
      <c r="BG1811" s="85"/>
      <c r="BH1811" s="85"/>
      <c r="BI1811" s="85"/>
      <c r="BJ1811" s="85"/>
      <c r="BK1811" s="85"/>
      <c r="BL1811" s="85"/>
      <c r="BM1811" s="85"/>
      <c r="BN1811" s="85"/>
      <c r="BO1811" s="85"/>
      <c r="BP1811" s="85"/>
      <c r="BQ1811" s="85"/>
      <c r="BR1811" s="85"/>
      <c r="BS1811" s="85"/>
      <c r="BT1811" s="85"/>
      <c r="BU1811" s="85"/>
      <c r="BV1811" s="85"/>
      <c r="BW1811" s="85"/>
      <c r="BX1811" s="85"/>
      <c r="BY1811" s="85"/>
      <c r="BZ1811" s="85"/>
      <c r="CA1811" s="85"/>
      <c r="CB1811" s="85"/>
      <c r="CC1811" s="85"/>
      <c r="CD1811" s="85"/>
      <c r="CE1811" s="85"/>
      <c r="CF1811" s="85"/>
      <c r="CG1811" s="85"/>
      <c r="CH1811" s="85"/>
      <c r="CI1811" s="85"/>
      <c r="CJ1811" s="85"/>
      <c r="CK1811" s="85"/>
      <c r="CL1811" s="85"/>
      <c r="CM1811" s="85"/>
      <c r="CN1811" s="85"/>
      <c r="CO1811" s="85"/>
      <c r="CP1811" s="85"/>
      <c r="CQ1811" s="85"/>
      <c r="CR1811" s="85"/>
    </row>
    <row r="1812" spans="59:96">
      <c r="BG1812" s="85"/>
      <c r="BH1812" s="85"/>
      <c r="BI1812" s="85"/>
      <c r="BJ1812" s="85"/>
      <c r="BK1812" s="85"/>
      <c r="BL1812" s="85"/>
      <c r="BM1812" s="85"/>
      <c r="BN1812" s="85"/>
      <c r="BO1812" s="85"/>
      <c r="BP1812" s="85"/>
      <c r="BQ1812" s="85"/>
      <c r="BR1812" s="85"/>
      <c r="BS1812" s="85"/>
      <c r="BT1812" s="85"/>
      <c r="BU1812" s="85"/>
      <c r="BV1812" s="85"/>
      <c r="BW1812" s="85"/>
      <c r="BX1812" s="85"/>
      <c r="BY1812" s="85"/>
      <c r="BZ1812" s="85"/>
      <c r="CA1812" s="85"/>
      <c r="CB1812" s="85"/>
      <c r="CC1812" s="85"/>
      <c r="CD1812" s="85"/>
      <c r="CE1812" s="85"/>
      <c r="CF1812" s="85"/>
      <c r="CG1812" s="85"/>
      <c r="CH1812" s="85"/>
      <c r="CI1812" s="85"/>
      <c r="CJ1812" s="85"/>
      <c r="CK1812" s="85"/>
      <c r="CL1812" s="85"/>
      <c r="CM1812" s="85"/>
      <c r="CN1812" s="85"/>
      <c r="CO1812" s="85"/>
      <c r="CP1812" s="85"/>
      <c r="CQ1812" s="85"/>
      <c r="CR1812" s="85"/>
    </row>
    <row r="1813" spans="59:96">
      <c r="BG1813" s="85"/>
      <c r="BH1813" s="85"/>
      <c r="BI1813" s="85"/>
      <c r="BJ1813" s="85"/>
      <c r="BK1813" s="85"/>
      <c r="BL1813" s="85"/>
      <c r="BM1813" s="85"/>
      <c r="BN1813" s="85"/>
      <c r="BO1813" s="85"/>
      <c r="BP1813" s="85"/>
      <c r="BQ1813" s="85"/>
      <c r="BR1813" s="85"/>
      <c r="BS1813" s="85"/>
      <c r="BT1813" s="85"/>
      <c r="BU1813" s="85"/>
      <c r="BV1813" s="85"/>
      <c r="BW1813" s="85"/>
      <c r="BX1813" s="85"/>
      <c r="BY1813" s="85"/>
      <c r="BZ1813" s="85"/>
      <c r="CA1813" s="85"/>
      <c r="CB1813" s="85"/>
      <c r="CC1813" s="85"/>
      <c r="CD1813" s="85"/>
      <c r="CE1813" s="85"/>
      <c r="CF1813" s="85"/>
      <c r="CG1813" s="85"/>
      <c r="CH1813" s="85"/>
      <c r="CI1813" s="85"/>
      <c r="CJ1813" s="85"/>
      <c r="CK1813" s="85"/>
      <c r="CL1813" s="85"/>
      <c r="CM1813" s="85"/>
      <c r="CN1813" s="85"/>
      <c r="CO1813" s="85"/>
      <c r="CP1813" s="85"/>
      <c r="CQ1813" s="85"/>
      <c r="CR1813" s="85"/>
    </row>
    <row r="1814" spans="59:96">
      <c r="BG1814" s="85"/>
      <c r="BH1814" s="85"/>
      <c r="BI1814" s="85"/>
      <c r="BJ1814" s="85"/>
      <c r="BK1814" s="85"/>
      <c r="BL1814" s="85"/>
      <c r="BM1814" s="85"/>
      <c r="BN1814" s="85"/>
      <c r="BO1814" s="85"/>
      <c r="BP1814" s="85"/>
      <c r="BQ1814" s="85"/>
      <c r="BR1814" s="85"/>
      <c r="BS1814" s="85"/>
      <c r="BT1814" s="85"/>
      <c r="BU1814" s="85"/>
      <c r="BV1814" s="85"/>
      <c r="BW1814" s="85"/>
      <c r="BX1814" s="85"/>
      <c r="BY1814" s="85"/>
      <c r="BZ1814" s="85"/>
      <c r="CA1814" s="85"/>
      <c r="CB1814" s="85"/>
      <c r="CC1814" s="85"/>
      <c r="CD1814" s="85"/>
      <c r="CE1814" s="85"/>
      <c r="CF1814" s="85"/>
      <c r="CG1814" s="85"/>
      <c r="CH1814" s="85"/>
      <c r="CI1814" s="85"/>
      <c r="CJ1814" s="85"/>
      <c r="CK1814" s="85"/>
      <c r="CL1814" s="85"/>
      <c r="CM1814" s="85"/>
      <c r="CN1814" s="85"/>
      <c r="CO1814" s="85"/>
      <c r="CP1814" s="85"/>
      <c r="CQ1814" s="85"/>
      <c r="CR1814" s="85"/>
    </row>
    <row r="1815" spans="59:96">
      <c r="BG1815" s="85"/>
      <c r="BH1815" s="85"/>
      <c r="BI1815" s="85"/>
      <c r="BJ1815" s="85"/>
      <c r="BK1815" s="85"/>
      <c r="BL1815" s="85"/>
      <c r="BM1815" s="85"/>
      <c r="BN1815" s="85"/>
      <c r="BO1815" s="85"/>
      <c r="BP1815" s="85"/>
      <c r="BQ1815" s="85"/>
      <c r="BR1815" s="85"/>
      <c r="BS1815" s="85"/>
      <c r="BT1815" s="85"/>
      <c r="BU1815" s="85"/>
      <c r="BV1815" s="85"/>
      <c r="BW1815" s="85"/>
      <c r="BX1815" s="85"/>
      <c r="BY1815" s="85"/>
      <c r="BZ1815" s="85"/>
      <c r="CA1815" s="85"/>
      <c r="CB1815" s="85"/>
      <c r="CC1815" s="85"/>
      <c r="CD1815" s="85"/>
      <c r="CE1815" s="85"/>
      <c r="CF1815" s="85"/>
      <c r="CG1815" s="85"/>
      <c r="CH1815" s="85"/>
      <c r="CI1815" s="85"/>
      <c r="CJ1815" s="85"/>
      <c r="CK1815" s="85"/>
      <c r="CL1815" s="85"/>
      <c r="CM1815" s="85"/>
      <c r="CN1815" s="85"/>
      <c r="CO1815" s="85"/>
      <c r="CP1815" s="85"/>
      <c r="CQ1815" s="85"/>
      <c r="CR1815" s="85"/>
    </row>
    <row r="1816" spans="59:96">
      <c r="BG1816" s="85"/>
      <c r="BH1816" s="85"/>
      <c r="BI1816" s="85"/>
      <c r="BJ1816" s="85"/>
      <c r="BK1816" s="85"/>
      <c r="BL1816" s="85"/>
      <c r="BM1816" s="85"/>
      <c r="BN1816" s="85"/>
      <c r="BO1816" s="85"/>
      <c r="BP1816" s="85"/>
      <c r="BQ1816" s="85"/>
      <c r="BR1816" s="85"/>
      <c r="BS1816" s="85"/>
      <c r="BT1816" s="85"/>
      <c r="BU1816" s="85"/>
      <c r="BV1816" s="85"/>
      <c r="BW1816" s="85"/>
      <c r="BX1816" s="85"/>
      <c r="BY1816" s="85"/>
      <c r="BZ1816" s="85"/>
      <c r="CA1816" s="85"/>
      <c r="CB1816" s="85"/>
      <c r="CC1816" s="85"/>
      <c r="CD1816" s="85"/>
      <c r="CE1816" s="85"/>
      <c r="CF1816" s="85"/>
      <c r="CG1816" s="85"/>
      <c r="CH1816" s="85"/>
      <c r="CI1816" s="85"/>
      <c r="CJ1816" s="85"/>
      <c r="CK1816" s="85"/>
      <c r="CL1816" s="85"/>
      <c r="CM1816" s="85"/>
      <c r="CN1816" s="85"/>
      <c r="CO1816" s="85"/>
      <c r="CP1816" s="85"/>
      <c r="CQ1816" s="85"/>
      <c r="CR1816" s="85"/>
    </row>
    <row r="1817" spans="59:96">
      <c r="BG1817" s="85"/>
      <c r="BH1817" s="85"/>
      <c r="BI1817" s="85"/>
      <c r="BJ1817" s="85"/>
      <c r="BK1817" s="85"/>
      <c r="BL1817" s="85"/>
      <c r="BM1817" s="85"/>
      <c r="BN1817" s="85"/>
      <c r="BO1817" s="85"/>
      <c r="BP1817" s="85"/>
      <c r="BQ1817" s="85"/>
      <c r="BR1817" s="85"/>
      <c r="BS1817" s="85"/>
      <c r="BT1817" s="85"/>
      <c r="BU1817" s="85"/>
      <c r="BV1817" s="85"/>
      <c r="BW1817" s="85"/>
      <c r="BX1817" s="85"/>
      <c r="BY1817" s="85"/>
      <c r="BZ1817" s="85"/>
      <c r="CA1817" s="85"/>
      <c r="CB1817" s="85"/>
      <c r="CC1817" s="85"/>
      <c r="CD1817" s="85"/>
      <c r="CE1817" s="85"/>
      <c r="CF1817" s="85"/>
      <c r="CG1817" s="85"/>
      <c r="CH1817" s="85"/>
      <c r="CI1817" s="85"/>
      <c r="CJ1817" s="85"/>
      <c r="CK1817" s="85"/>
      <c r="CL1817" s="85"/>
      <c r="CM1817" s="85"/>
      <c r="CN1817" s="85"/>
      <c r="CO1817" s="85"/>
      <c r="CP1817" s="85"/>
      <c r="CQ1817" s="85"/>
      <c r="CR1817" s="85"/>
    </row>
    <row r="1818" spans="59:96">
      <c r="BG1818" s="85"/>
      <c r="BH1818" s="85"/>
      <c r="BI1818" s="85"/>
      <c r="BJ1818" s="85"/>
      <c r="BK1818" s="85"/>
      <c r="BL1818" s="85"/>
      <c r="BM1818" s="85"/>
      <c r="BN1818" s="85"/>
      <c r="BO1818" s="85"/>
      <c r="BP1818" s="85"/>
      <c r="BQ1818" s="85"/>
      <c r="BR1818" s="85"/>
      <c r="BS1818" s="85"/>
      <c r="BT1818" s="85"/>
      <c r="BU1818" s="85"/>
      <c r="BV1818" s="85"/>
      <c r="BW1818" s="85"/>
      <c r="BX1818" s="85"/>
      <c r="BY1818" s="85"/>
      <c r="BZ1818" s="85"/>
      <c r="CA1818" s="85"/>
      <c r="CB1818" s="85"/>
      <c r="CC1818" s="85"/>
      <c r="CD1818" s="85"/>
      <c r="CE1818" s="85"/>
      <c r="CF1818" s="85"/>
      <c r="CG1818" s="85"/>
      <c r="CH1818" s="85"/>
      <c r="CI1818" s="85"/>
      <c r="CJ1818" s="85"/>
      <c r="CK1818" s="85"/>
      <c r="CL1818" s="85"/>
      <c r="CM1818" s="85"/>
      <c r="CN1818" s="85"/>
      <c r="CO1818" s="85"/>
      <c r="CP1818" s="85"/>
      <c r="CQ1818" s="85"/>
      <c r="CR1818" s="85"/>
    </row>
    <row r="1819" spans="59:96">
      <c r="BG1819" s="85"/>
      <c r="BH1819" s="85"/>
      <c r="BI1819" s="85"/>
      <c r="BJ1819" s="85"/>
      <c r="BK1819" s="85"/>
      <c r="BL1819" s="85"/>
      <c r="BM1819" s="85"/>
      <c r="BN1819" s="85"/>
      <c r="BO1819" s="85"/>
      <c r="BP1819" s="85"/>
      <c r="BQ1819" s="85"/>
      <c r="BR1819" s="85"/>
      <c r="BS1819" s="85"/>
      <c r="BT1819" s="85"/>
      <c r="BU1819" s="85"/>
      <c r="BV1819" s="85"/>
      <c r="BW1819" s="85"/>
      <c r="BX1819" s="85"/>
      <c r="BY1819" s="85"/>
      <c r="BZ1819" s="85"/>
      <c r="CA1819" s="85"/>
      <c r="CB1819" s="85"/>
      <c r="CC1819" s="85"/>
      <c r="CD1819" s="85"/>
      <c r="CE1819" s="85"/>
      <c r="CF1819" s="85"/>
      <c r="CG1819" s="85"/>
      <c r="CH1819" s="85"/>
      <c r="CI1819" s="85"/>
      <c r="CJ1819" s="85"/>
      <c r="CK1819" s="85"/>
      <c r="CL1819" s="85"/>
      <c r="CM1819" s="85"/>
      <c r="CN1819" s="85"/>
      <c r="CO1819" s="85"/>
      <c r="CP1819" s="85"/>
      <c r="CQ1819" s="85"/>
      <c r="CR1819" s="85"/>
    </row>
    <row r="1820" spans="59:96">
      <c r="BG1820" s="85"/>
      <c r="BH1820" s="85"/>
      <c r="BI1820" s="85"/>
      <c r="BJ1820" s="85"/>
      <c r="BK1820" s="85"/>
      <c r="BL1820" s="85"/>
      <c r="BM1820" s="85"/>
      <c r="BN1820" s="85"/>
      <c r="BO1820" s="85"/>
      <c r="BP1820" s="85"/>
      <c r="BQ1820" s="85"/>
      <c r="BR1820" s="85"/>
      <c r="BS1820" s="85"/>
      <c r="BT1820" s="85"/>
      <c r="BU1820" s="85"/>
      <c r="BV1820" s="85"/>
      <c r="BW1820" s="85"/>
      <c r="BX1820" s="85"/>
      <c r="BY1820" s="85"/>
      <c r="BZ1820" s="85"/>
      <c r="CA1820" s="85"/>
      <c r="CB1820" s="85"/>
      <c r="CC1820" s="85"/>
      <c r="CD1820" s="85"/>
      <c r="CE1820" s="85"/>
      <c r="CF1820" s="85"/>
      <c r="CG1820" s="85"/>
      <c r="CH1820" s="85"/>
      <c r="CI1820" s="85"/>
      <c r="CJ1820" s="85"/>
      <c r="CK1820" s="85"/>
      <c r="CL1820" s="85"/>
      <c r="CM1820" s="85"/>
      <c r="CN1820" s="85"/>
      <c r="CO1820" s="85"/>
      <c r="CP1820" s="85"/>
      <c r="CQ1820" s="85"/>
      <c r="CR1820" s="85"/>
    </row>
    <row r="1821" spans="59:96">
      <c r="BG1821" s="85"/>
      <c r="BH1821" s="85"/>
      <c r="BI1821" s="85"/>
      <c r="BJ1821" s="85"/>
      <c r="BK1821" s="85"/>
      <c r="BL1821" s="85"/>
      <c r="BM1821" s="85"/>
      <c r="BN1821" s="85"/>
      <c r="BO1821" s="85"/>
      <c r="BP1821" s="85"/>
      <c r="BQ1821" s="85"/>
      <c r="BR1821" s="85"/>
      <c r="BS1821" s="85"/>
      <c r="BT1821" s="85"/>
      <c r="BU1821" s="85"/>
      <c r="BV1821" s="85"/>
      <c r="BW1821" s="85"/>
      <c r="BX1821" s="85"/>
      <c r="BY1821" s="85"/>
      <c r="BZ1821" s="85"/>
      <c r="CA1821" s="85"/>
      <c r="CB1821" s="85"/>
      <c r="CC1821" s="85"/>
      <c r="CD1821" s="85"/>
      <c r="CE1821" s="85"/>
      <c r="CF1821" s="85"/>
      <c r="CG1821" s="85"/>
      <c r="CH1821" s="85"/>
      <c r="CI1821" s="85"/>
      <c r="CJ1821" s="85"/>
      <c r="CK1821" s="85"/>
      <c r="CL1821" s="85"/>
      <c r="CM1821" s="85"/>
      <c r="CN1821" s="85"/>
      <c r="CO1821" s="85"/>
      <c r="CP1821" s="85"/>
      <c r="CQ1821" s="85"/>
      <c r="CR1821" s="85"/>
    </row>
    <row r="1822" spans="59:96">
      <c r="BG1822" s="85"/>
      <c r="BH1822" s="85"/>
      <c r="BI1822" s="85"/>
      <c r="BJ1822" s="85"/>
      <c r="BK1822" s="85"/>
      <c r="BL1822" s="85"/>
      <c r="BM1822" s="85"/>
      <c r="BN1822" s="85"/>
      <c r="BO1822" s="85"/>
      <c r="BP1822" s="85"/>
      <c r="BQ1822" s="85"/>
      <c r="BR1822" s="85"/>
      <c r="BS1822" s="85"/>
      <c r="BT1822" s="85"/>
      <c r="BU1822" s="85"/>
      <c r="BV1822" s="85"/>
      <c r="BW1822" s="85"/>
      <c r="BX1822" s="85"/>
      <c r="BY1822" s="85"/>
      <c r="BZ1822" s="85"/>
      <c r="CA1822" s="85"/>
      <c r="CB1822" s="85"/>
      <c r="CC1822" s="85"/>
      <c r="CD1822" s="85"/>
      <c r="CE1822" s="85"/>
      <c r="CF1822" s="85"/>
      <c r="CG1822" s="85"/>
      <c r="CH1822" s="85"/>
      <c r="CI1822" s="85"/>
      <c r="CJ1822" s="85"/>
      <c r="CK1822" s="85"/>
      <c r="CL1822" s="85"/>
      <c r="CM1822" s="85"/>
      <c r="CN1822" s="85"/>
      <c r="CO1822" s="85"/>
      <c r="CP1822" s="85"/>
      <c r="CQ1822" s="85"/>
      <c r="CR1822" s="85"/>
    </row>
    <row r="1823" spans="59:96">
      <c r="BG1823" s="85"/>
      <c r="BH1823" s="85"/>
      <c r="BI1823" s="85"/>
      <c r="BJ1823" s="85"/>
      <c r="BK1823" s="85"/>
      <c r="BL1823" s="85"/>
      <c r="BM1823" s="85"/>
      <c r="BN1823" s="85"/>
      <c r="BO1823" s="85"/>
      <c r="BP1823" s="85"/>
      <c r="BQ1823" s="85"/>
      <c r="BR1823" s="85"/>
      <c r="BS1823" s="85"/>
      <c r="BT1823" s="85"/>
      <c r="BU1823" s="85"/>
      <c r="BV1823" s="85"/>
      <c r="BW1823" s="85"/>
      <c r="BX1823" s="85"/>
      <c r="BY1823" s="85"/>
      <c r="BZ1823" s="85"/>
      <c r="CA1823" s="85"/>
      <c r="CB1823" s="85"/>
      <c r="CC1823" s="85"/>
      <c r="CD1823" s="85"/>
      <c r="CE1823" s="85"/>
      <c r="CF1823" s="85"/>
      <c r="CG1823" s="85"/>
      <c r="CH1823" s="85"/>
      <c r="CI1823" s="85"/>
      <c r="CJ1823" s="85"/>
      <c r="CK1823" s="85"/>
      <c r="CL1823" s="85"/>
      <c r="CM1823" s="85"/>
      <c r="CN1823" s="85"/>
      <c r="CO1823" s="85"/>
      <c r="CP1823" s="85"/>
      <c r="CQ1823" s="85"/>
      <c r="CR1823" s="85"/>
    </row>
    <row r="1824" spans="59:96">
      <c r="BG1824" s="85"/>
      <c r="BH1824" s="85"/>
      <c r="BI1824" s="85"/>
      <c r="BJ1824" s="85"/>
      <c r="BK1824" s="85"/>
      <c r="BL1824" s="85"/>
      <c r="BM1824" s="85"/>
      <c r="BN1824" s="85"/>
      <c r="BO1824" s="85"/>
      <c r="BP1824" s="85"/>
      <c r="BQ1824" s="85"/>
      <c r="BR1824" s="85"/>
      <c r="BS1824" s="85"/>
      <c r="BT1824" s="85"/>
      <c r="BU1824" s="85"/>
      <c r="BV1824" s="85"/>
      <c r="BW1824" s="85"/>
      <c r="BX1824" s="85"/>
      <c r="BY1824" s="85"/>
      <c r="BZ1824" s="85"/>
      <c r="CA1824" s="85"/>
      <c r="CB1824" s="85"/>
      <c r="CC1824" s="85"/>
      <c r="CD1824" s="85"/>
      <c r="CE1824" s="85"/>
      <c r="CF1824" s="85"/>
      <c r="CG1824" s="85"/>
      <c r="CH1824" s="85"/>
      <c r="CI1824" s="85"/>
      <c r="CJ1824" s="85"/>
      <c r="CK1824" s="85"/>
      <c r="CL1824" s="85"/>
      <c r="CM1824" s="85"/>
      <c r="CN1824" s="85"/>
      <c r="CO1824" s="85"/>
      <c r="CP1824" s="85"/>
      <c r="CQ1824" s="85"/>
      <c r="CR1824" s="85"/>
    </row>
    <row r="1825" spans="59:96">
      <c r="BG1825" s="85"/>
      <c r="BH1825" s="85"/>
      <c r="BI1825" s="85"/>
      <c r="BJ1825" s="85"/>
      <c r="BK1825" s="85"/>
      <c r="BL1825" s="85"/>
      <c r="BM1825" s="85"/>
      <c r="BN1825" s="85"/>
      <c r="BO1825" s="85"/>
      <c r="BP1825" s="85"/>
      <c r="BQ1825" s="85"/>
      <c r="BR1825" s="85"/>
      <c r="BS1825" s="85"/>
      <c r="BT1825" s="85"/>
      <c r="BU1825" s="85"/>
      <c r="BV1825" s="85"/>
      <c r="BW1825" s="85"/>
      <c r="BX1825" s="85"/>
      <c r="BY1825" s="85"/>
      <c r="BZ1825" s="85"/>
      <c r="CA1825" s="85"/>
      <c r="CB1825" s="85"/>
      <c r="CC1825" s="85"/>
      <c r="CD1825" s="85"/>
      <c r="CE1825" s="85"/>
      <c r="CF1825" s="85"/>
      <c r="CG1825" s="85"/>
      <c r="CH1825" s="85"/>
      <c r="CI1825" s="85"/>
      <c r="CJ1825" s="85"/>
      <c r="CK1825" s="85"/>
      <c r="CL1825" s="85"/>
      <c r="CM1825" s="85"/>
      <c r="CN1825" s="85"/>
      <c r="CO1825" s="85"/>
      <c r="CP1825" s="85"/>
      <c r="CQ1825" s="85"/>
      <c r="CR1825" s="85"/>
    </row>
    <row r="1826" spans="59:96">
      <c r="BG1826" s="85"/>
      <c r="BH1826" s="85"/>
      <c r="BI1826" s="85"/>
      <c r="BJ1826" s="85"/>
      <c r="BK1826" s="85"/>
      <c r="BL1826" s="85"/>
      <c r="BM1826" s="85"/>
      <c r="BN1826" s="85"/>
      <c r="BO1826" s="85"/>
      <c r="BP1826" s="85"/>
      <c r="BQ1826" s="85"/>
      <c r="BR1826" s="85"/>
      <c r="BS1826" s="85"/>
      <c r="BT1826" s="85"/>
      <c r="BU1826" s="85"/>
      <c r="BV1826" s="85"/>
      <c r="BW1826" s="85"/>
      <c r="BX1826" s="85"/>
      <c r="BY1826" s="85"/>
      <c r="BZ1826" s="85"/>
      <c r="CA1826" s="85"/>
      <c r="CB1826" s="85"/>
      <c r="CC1826" s="85"/>
      <c r="CD1826" s="85"/>
      <c r="CE1826" s="85"/>
      <c r="CF1826" s="85"/>
      <c r="CG1826" s="85"/>
      <c r="CH1826" s="85"/>
      <c r="CI1826" s="85"/>
      <c r="CJ1826" s="85"/>
      <c r="CK1826" s="85"/>
      <c r="CL1826" s="85"/>
      <c r="CM1826" s="85"/>
      <c r="CN1826" s="85"/>
      <c r="CO1826" s="85"/>
      <c r="CP1826" s="85"/>
      <c r="CQ1826" s="85"/>
      <c r="CR1826" s="85"/>
    </row>
    <row r="1827" spans="59:96">
      <c r="BG1827" s="85"/>
      <c r="BH1827" s="85"/>
      <c r="BI1827" s="85"/>
      <c r="BJ1827" s="85"/>
      <c r="BK1827" s="85"/>
      <c r="BL1827" s="85"/>
      <c r="BM1827" s="85"/>
      <c r="BN1827" s="85"/>
      <c r="BO1827" s="85"/>
      <c r="BP1827" s="85"/>
      <c r="BQ1827" s="85"/>
      <c r="BR1827" s="85"/>
      <c r="BS1827" s="85"/>
      <c r="BT1827" s="85"/>
      <c r="BU1827" s="85"/>
      <c r="BV1827" s="85"/>
      <c r="BW1827" s="85"/>
      <c r="BX1827" s="85"/>
      <c r="BY1827" s="85"/>
      <c r="BZ1827" s="85"/>
      <c r="CA1827" s="85"/>
      <c r="CB1827" s="85"/>
      <c r="CC1827" s="85"/>
      <c r="CD1827" s="85"/>
      <c r="CE1827" s="85"/>
      <c r="CF1827" s="85"/>
      <c r="CG1827" s="85"/>
      <c r="CH1827" s="85"/>
      <c r="CI1827" s="85"/>
      <c r="CJ1827" s="85"/>
      <c r="CK1827" s="85"/>
      <c r="CL1827" s="85"/>
      <c r="CM1827" s="85"/>
      <c r="CN1827" s="85"/>
      <c r="CO1827" s="85"/>
      <c r="CP1827" s="85"/>
      <c r="CQ1827" s="85"/>
      <c r="CR1827" s="85"/>
    </row>
    <row r="1828" spans="59:96">
      <c r="BG1828" s="85"/>
      <c r="BH1828" s="85"/>
      <c r="BI1828" s="85"/>
      <c r="BJ1828" s="85"/>
      <c r="BK1828" s="85"/>
      <c r="BL1828" s="85"/>
      <c r="BM1828" s="85"/>
      <c r="BN1828" s="85"/>
      <c r="BO1828" s="85"/>
      <c r="BP1828" s="85"/>
      <c r="BQ1828" s="85"/>
      <c r="BR1828" s="85"/>
      <c r="BS1828" s="85"/>
      <c r="BT1828" s="85"/>
      <c r="BU1828" s="85"/>
      <c r="BV1828" s="85"/>
      <c r="BW1828" s="85"/>
      <c r="BX1828" s="85"/>
      <c r="BY1828" s="85"/>
      <c r="BZ1828" s="85"/>
      <c r="CA1828" s="85"/>
      <c r="CB1828" s="85"/>
      <c r="CC1828" s="85"/>
      <c r="CD1828" s="85"/>
      <c r="CE1828" s="85"/>
      <c r="CF1828" s="85"/>
      <c r="CG1828" s="85"/>
      <c r="CH1828" s="85"/>
      <c r="CI1828" s="85"/>
      <c r="CJ1828" s="85"/>
      <c r="CK1828" s="85"/>
      <c r="CL1828" s="85"/>
      <c r="CM1828" s="85"/>
      <c r="CN1828" s="85"/>
      <c r="CO1828" s="85"/>
      <c r="CP1828" s="85"/>
      <c r="CQ1828" s="85"/>
      <c r="CR1828" s="85"/>
    </row>
    <row r="1829" spans="59:96">
      <c r="BG1829" s="85"/>
      <c r="BH1829" s="85"/>
      <c r="BI1829" s="85"/>
      <c r="BJ1829" s="85"/>
      <c r="BK1829" s="85"/>
      <c r="BL1829" s="85"/>
      <c r="BM1829" s="85"/>
      <c r="BN1829" s="85"/>
      <c r="BO1829" s="85"/>
      <c r="BP1829" s="85"/>
      <c r="BQ1829" s="85"/>
      <c r="BR1829" s="85"/>
      <c r="BS1829" s="85"/>
      <c r="BT1829" s="85"/>
      <c r="BU1829" s="85"/>
      <c r="BV1829" s="85"/>
      <c r="BW1829" s="85"/>
      <c r="BX1829" s="85"/>
      <c r="BY1829" s="85"/>
      <c r="BZ1829" s="85"/>
      <c r="CA1829" s="85"/>
      <c r="CB1829" s="85"/>
      <c r="CC1829" s="85"/>
      <c r="CD1829" s="85"/>
      <c r="CE1829" s="85"/>
      <c r="CF1829" s="85"/>
      <c r="CG1829" s="85"/>
      <c r="CH1829" s="85"/>
      <c r="CI1829" s="85"/>
      <c r="CJ1829" s="85"/>
      <c r="CK1829" s="85"/>
      <c r="CL1829" s="85"/>
      <c r="CM1829" s="85"/>
      <c r="CN1829" s="85"/>
      <c r="CO1829" s="85"/>
      <c r="CP1829" s="85"/>
      <c r="CQ1829" s="85"/>
      <c r="CR1829" s="85"/>
    </row>
    <row r="1830" spans="59:96">
      <c r="BG1830" s="85"/>
      <c r="BH1830" s="85"/>
      <c r="BI1830" s="85"/>
      <c r="BJ1830" s="85"/>
      <c r="BK1830" s="85"/>
      <c r="BL1830" s="85"/>
      <c r="BM1830" s="85"/>
      <c r="BN1830" s="85"/>
      <c r="BO1830" s="85"/>
      <c r="BP1830" s="85"/>
      <c r="BQ1830" s="85"/>
      <c r="BR1830" s="85"/>
      <c r="BS1830" s="85"/>
      <c r="BT1830" s="85"/>
      <c r="BU1830" s="85"/>
      <c r="BV1830" s="85"/>
      <c r="BW1830" s="85"/>
      <c r="BX1830" s="85"/>
      <c r="BY1830" s="85"/>
      <c r="BZ1830" s="85"/>
      <c r="CA1830" s="85"/>
      <c r="CB1830" s="85"/>
      <c r="CC1830" s="85"/>
      <c r="CD1830" s="85"/>
      <c r="CE1830" s="85"/>
      <c r="CF1830" s="85"/>
      <c r="CG1830" s="85"/>
      <c r="CH1830" s="85"/>
      <c r="CI1830" s="85"/>
      <c r="CJ1830" s="85"/>
      <c r="CK1830" s="85"/>
      <c r="CL1830" s="85"/>
      <c r="CM1830" s="85"/>
      <c r="CN1830" s="85"/>
      <c r="CO1830" s="85"/>
      <c r="CP1830" s="85"/>
      <c r="CQ1830" s="85"/>
      <c r="CR1830" s="85"/>
    </row>
    <row r="1831" spans="59:96">
      <c r="BG1831" s="85"/>
      <c r="BH1831" s="85"/>
      <c r="BI1831" s="85"/>
      <c r="BJ1831" s="85"/>
      <c r="BK1831" s="85"/>
      <c r="BL1831" s="85"/>
      <c r="BM1831" s="85"/>
      <c r="BN1831" s="85"/>
      <c r="BO1831" s="85"/>
      <c r="BP1831" s="85"/>
      <c r="BQ1831" s="85"/>
      <c r="BR1831" s="85"/>
      <c r="BS1831" s="85"/>
      <c r="BT1831" s="85"/>
      <c r="BU1831" s="85"/>
      <c r="BV1831" s="85"/>
      <c r="BW1831" s="85"/>
      <c r="BX1831" s="85"/>
      <c r="BY1831" s="85"/>
      <c r="BZ1831" s="85"/>
      <c r="CA1831" s="85"/>
      <c r="CB1831" s="85"/>
      <c r="CC1831" s="85"/>
      <c r="CD1831" s="85"/>
      <c r="CE1831" s="85"/>
      <c r="CF1831" s="85"/>
      <c r="CG1831" s="85"/>
      <c r="CH1831" s="85"/>
      <c r="CI1831" s="85"/>
      <c r="CJ1831" s="85"/>
      <c r="CK1831" s="85"/>
      <c r="CL1831" s="85"/>
      <c r="CM1831" s="85"/>
      <c r="CN1831" s="85"/>
      <c r="CO1831" s="85"/>
      <c r="CP1831" s="85"/>
      <c r="CQ1831" s="85"/>
      <c r="CR1831" s="85"/>
    </row>
    <row r="1832" spans="59:96">
      <c r="BG1832" s="85"/>
      <c r="BH1832" s="85"/>
      <c r="BI1832" s="85"/>
      <c r="BJ1832" s="85"/>
      <c r="BK1832" s="85"/>
      <c r="BL1832" s="85"/>
      <c r="BM1832" s="85"/>
      <c r="BN1832" s="85"/>
      <c r="BO1832" s="85"/>
      <c r="BP1832" s="85"/>
      <c r="BQ1832" s="85"/>
      <c r="BR1832" s="85"/>
      <c r="BS1832" s="85"/>
      <c r="BT1832" s="85"/>
      <c r="BU1832" s="85"/>
      <c r="BV1832" s="85"/>
      <c r="BW1832" s="85"/>
      <c r="BX1832" s="85"/>
      <c r="BY1832" s="85"/>
      <c r="BZ1832" s="85"/>
      <c r="CA1832" s="85"/>
      <c r="CB1832" s="85"/>
      <c r="CC1832" s="85"/>
      <c r="CD1832" s="85"/>
      <c r="CE1832" s="85"/>
      <c r="CF1832" s="85"/>
      <c r="CG1832" s="85"/>
      <c r="CH1832" s="85"/>
      <c r="CI1832" s="85"/>
      <c r="CJ1832" s="85"/>
      <c r="CK1832" s="85"/>
      <c r="CL1832" s="85"/>
      <c r="CM1832" s="85"/>
      <c r="CN1832" s="85"/>
      <c r="CO1832" s="85"/>
      <c r="CP1832" s="85"/>
      <c r="CQ1832" s="85"/>
      <c r="CR1832" s="85"/>
    </row>
    <row r="1833" spans="59:96">
      <c r="BG1833" s="85"/>
      <c r="BH1833" s="85"/>
      <c r="BI1833" s="85"/>
      <c r="BJ1833" s="85"/>
      <c r="BK1833" s="85"/>
      <c r="BL1833" s="85"/>
      <c r="BM1833" s="85"/>
      <c r="BN1833" s="85"/>
      <c r="BO1833" s="85"/>
      <c r="BP1833" s="85"/>
      <c r="BQ1833" s="85"/>
      <c r="BR1833" s="85"/>
      <c r="BS1833" s="85"/>
      <c r="BT1833" s="85"/>
      <c r="BU1833" s="85"/>
      <c r="BV1833" s="85"/>
      <c r="BW1833" s="85"/>
      <c r="BX1833" s="85"/>
      <c r="BY1833" s="85"/>
      <c r="BZ1833" s="85"/>
      <c r="CA1833" s="85"/>
      <c r="CB1833" s="85"/>
      <c r="CC1833" s="85"/>
      <c r="CD1833" s="85"/>
      <c r="CE1833" s="85"/>
      <c r="CF1833" s="85"/>
      <c r="CG1833" s="85"/>
      <c r="CH1833" s="85"/>
      <c r="CI1833" s="85"/>
      <c r="CJ1833" s="85"/>
      <c r="CK1833" s="85"/>
      <c r="CL1833" s="85"/>
      <c r="CM1833" s="85"/>
      <c r="CN1833" s="85"/>
      <c r="CO1833" s="85"/>
      <c r="CP1833" s="85"/>
      <c r="CQ1833" s="85"/>
      <c r="CR1833" s="85"/>
    </row>
    <row r="1834" spans="59:96">
      <c r="BG1834" s="85"/>
      <c r="BH1834" s="85"/>
      <c r="BI1834" s="85"/>
      <c r="BJ1834" s="85"/>
      <c r="BK1834" s="85"/>
      <c r="BL1834" s="85"/>
      <c r="BM1834" s="85"/>
      <c r="BN1834" s="85"/>
      <c r="BO1834" s="85"/>
      <c r="BP1834" s="85"/>
      <c r="BQ1834" s="85"/>
      <c r="BR1834" s="85"/>
      <c r="BS1834" s="85"/>
      <c r="BT1834" s="85"/>
      <c r="BU1834" s="85"/>
      <c r="BV1834" s="85"/>
      <c r="BW1834" s="85"/>
      <c r="BX1834" s="85"/>
      <c r="BY1834" s="85"/>
      <c r="BZ1834" s="85"/>
      <c r="CA1834" s="85"/>
      <c r="CB1834" s="85"/>
      <c r="CC1834" s="85"/>
      <c r="CD1834" s="85"/>
      <c r="CE1834" s="85"/>
      <c r="CF1834" s="85"/>
      <c r="CG1834" s="85"/>
      <c r="CH1834" s="85"/>
      <c r="CI1834" s="85"/>
      <c r="CJ1834" s="85"/>
      <c r="CK1834" s="85"/>
      <c r="CL1834" s="85"/>
      <c r="CM1834" s="85"/>
      <c r="CN1834" s="85"/>
      <c r="CO1834" s="85"/>
      <c r="CP1834" s="85"/>
      <c r="CQ1834" s="85"/>
      <c r="CR1834" s="85"/>
    </row>
    <row r="1835" spans="59:96">
      <c r="BG1835" s="85"/>
      <c r="BH1835" s="85"/>
      <c r="BI1835" s="85"/>
      <c r="BJ1835" s="85"/>
      <c r="BK1835" s="85"/>
      <c r="BL1835" s="85"/>
      <c r="BM1835" s="85"/>
      <c r="BN1835" s="85"/>
      <c r="BO1835" s="85"/>
      <c r="BP1835" s="85"/>
      <c r="BQ1835" s="85"/>
      <c r="BR1835" s="85"/>
      <c r="BS1835" s="85"/>
      <c r="BT1835" s="85"/>
      <c r="BU1835" s="85"/>
      <c r="BV1835" s="85"/>
      <c r="BW1835" s="85"/>
      <c r="BX1835" s="85"/>
      <c r="BY1835" s="85"/>
      <c r="BZ1835" s="85"/>
      <c r="CA1835" s="85"/>
      <c r="CB1835" s="85"/>
      <c r="CC1835" s="85"/>
      <c r="CD1835" s="85"/>
      <c r="CE1835" s="85"/>
      <c r="CF1835" s="85"/>
      <c r="CG1835" s="85"/>
      <c r="CH1835" s="85"/>
      <c r="CI1835" s="85"/>
      <c r="CJ1835" s="85"/>
      <c r="CK1835" s="85"/>
      <c r="CL1835" s="85"/>
      <c r="CM1835" s="85"/>
      <c r="CN1835" s="85"/>
      <c r="CO1835" s="85"/>
      <c r="CP1835" s="85"/>
      <c r="CQ1835" s="85"/>
      <c r="CR1835" s="85"/>
    </row>
    <row r="1836" spans="59:96">
      <c r="BG1836" s="85"/>
      <c r="BH1836" s="85"/>
      <c r="BI1836" s="85"/>
      <c r="BJ1836" s="85"/>
      <c r="BK1836" s="85"/>
      <c r="BL1836" s="85"/>
      <c r="BM1836" s="85"/>
      <c r="BN1836" s="85"/>
      <c r="BO1836" s="85"/>
      <c r="BP1836" s="85"/>
      <c r="BQ1836" s="85"/>
      <c r="BR1836" s="85"/>
      <c r="BS1836" s="85"/>
      <c r="BT1836" s="85"/>
      <c r="BU1836" s="85"/>
      <c r="BV1836" s="85"/>
      <c r="BW1836" s="85"/>
      <c r="BX1836" s="85"/>
      <c r="BY1836" s="85"/>
      <c r="BZ1836" s="85"/>
      <c r="CA1836" s="85"/>
      <c r="CB1836" s="85"/>
      <c r="CC1836" s="85"/>
      <c r="CD1836" s="85"/>
      <c r="CE1836" s="85"/>
      <c r="CF1836" s="85"/>
      <c r="CG1836" s="85"/>
      <c r="CH1836" s="85"/>
      <c r="CI1836" s="85"/>
      <c r="CJ1836" s="85"/>
      <c r="CK1836" s="85"/>
      <c r="CL1836" s="85"/>
      <c r="CM1836" s="85"/>
      <c r="CN1836" s="85"/>
      <c r="CO1836" s="85"/>
      <c r="CP1836" s="85"/>
      <c r="CQ1836" s="85"/>
      <c r="CR1836" s="85"/>
    </row>
    <row r="1837" spans="59:96">
      <c r="BG1837" s="85"/>
      <c r="BH1837" s="85"/>
      <c r="BI1837" s="85"/>
      <c r="BJ1837" s="85"/>
      <c r="BK1837" s="85"/>
      <c r="BL1837" s="85"/>
      <c r="BM1837" s="85"/>
      <c r="BN1837" s="85"/>
      <c r="BO1837" s="85"/>
      <c r="BP1837" s="85"/>
      <c r="BQ1837" s="85"/>
      <c r="BR1837" s="85"/>
      <c r="BS1837" s="85"/>
      <c r="BT1837" s="85"/>
      <c r="BU1837" s="85"/>
      <c r="BV1837" s="85"/>
      <c r="BW1837" s="85"/>
      <c r="BX1837" s="85"/>
      <c r="BY1837" s="85"/>
      <c r="BZ1837" s="85"/>
      <c r="CA1837" s="85"/>
      <c r="CB1837" s="85"/>
      <c r="CC1837" s="85"/>
      <c r="CD1837" s="85"/>
      <c r="CE1837" s="85"/>
      <c r="CF1837" s="85"/>
      <c r="CG1837" s="85"/>
      <c r="CH1837" s="85"/>
      <c r="CI1837" s="85"/>
      <c r="CJ1837" s="85"/>
      <c r="CK1837" s="85"/>
      <c r="CL1837" s="85"/>
      <c r="CM1837" s="85"/>
      <c r="CN1837" s="85"/>
      <c r="CO1837" s="85"/>
      <c r="CP1837" s="85"/>
      <c r="CQ1837" s="85"/>
      <c r="CR1837" s="85"/>
    </row>
    <row r="1838" spans="59:96">
      <c r="BG1838" s="85"/>
      <c r="BH1838" s="85"/>
      <c r="BI1838" s="85"/>
      <c r="BJ1838" s="85"/>
      <c r="BK1838" s="85"/>
      <c r="BL1838" s="85"/>
      <c r="BM1838" s="85"/>
      <c r="BN1838" s="85"/>
      <c r="BO1838" s="85"/>
      <c r="BP1838" s="85"/>
      <c r="BQ1838" s="85"/>
      <c r="BR1838" s="85"/>
      <c r="BS1838" s="85"/>
      <c r="BT1838" s="85"/>
      <c r="BU1838" s="85"/>
      <c r="BV1838" s="85"/>
      <c r="BW1838" s="85"/>
      <c r="BX1838" s="85"/>
      <c r="BY1838" s="85"/>
      <c r="BZ1838" s="85"/>
      <c r="CA1838" s="85"/>
      <c r="CB1838" s="85"/>
      <c r="CC1838" s="85"/>
      <c r="CD1838" s="85"/>
      <c r="CE1838" s="85"/>
      <c r="CF1838" s="85"/>
      <c r="CG1838" s="85"/>
      <c r="CH1838" s="85"/>
      <c r="CI1838" s="85"/>
      <c r="CJ1838" s="85"/>
      <c r="CK1838" s="85"/>
      <c r="CL1838" s="85"/>
      <c r="CM1838" s="85"/>
      <c r="CN1838" s="85"/>
      <c r="CO1838" s="85"/>
      <c r="CP1838" s="85"/>
      <c r="CQ1838" s="85"/>
      <c r="CR1838" s="85"/>
    </row>
    <row r="1839" spans="59:96">
      <c r="BG1839" s="85"/>
      <c r="BH1839" s="85"/>
      <c r="BI1839" s="85"/>
      <c r="BJ1839" s="85"/>
      <c r="BK1839" s="85"/>
      <c r="BL1839" s="85"/>
      <c r="BM1839" s="85"/>
      <c r="BN1839" s="85"/>
      <c r="BO1839" s="85"/>
      <c r="BP1839" s="85"/>
      <c r="BQ1839" s="85"/>
      <c r="BR1839" s="85"/>
      <c r="BS1839" s="85"/>
      <c r="BT1839" s="85"/>
      <c r="BU1839" s="85"/>
      <c r="BV1839" s="85"/>
      <c r="BW1839" s="85"/>
      <c r="BX1839" s="85"/>
      <c r="BY1839" s="85"/>
      <c r="BZ1839" s="85"/>
      <c r="CA1839" s="85"/>
      <c r="CB1839" s="85"/>
      <c r="CC1839" s="85"/>
      <c r="CD1839" s="85"/>
      <c r="CE1839" s="85"/>
      <c r="CF1839" s="85"/>
      <c r="CG1839" s="85"/>
      <c r="CH1839" s="85"/>
      <c r="CI1839" s="85"/>
      <c r="CJ1839" s="85"/>
      <c r="CK1839" s="85"/>
      <c r="CL1839" s="85"/>
      <c r="CM1839" s="85"/>
      <c r="CN1839" s="85"/>
      <c r="CO1839" s="85"/>
      <c r="CP1839" s="85"/>
      <c r="CQ1839" s="85"/>
      <c r="CR1839" s="85"/>
    </row>
    <row r="1840" spans="59:96">
      <c r="BG1840" s="85"/>
      <c r="BH1840" s="85"/>
      <c r="BI1840" s="85"/>
      <c r="BJ1840" s="85"/>
      <c r="BK1840" s="85"/>
      <c r="BL1840" s="85"/>
      <c r="BM1840" s="85"/>
      <c r="BN1840" s="85"/>
      <c r="BO1840" s="85"/>
      <c r="BP1840" s="85"/>
      <c r="BQ1840" s="85"/>
      <c r="BR1840" s="85"/>
      <c r="BS1840" s="85"/>
      <c r="BT1840" s="85"/>
      <c r="BU1840" s="85"/>
      <c r="BV1840" s="85"/>
      <c r="BW1840" s="85"/>
      <c r="BX1840" s="85"/>
      <c r="BY1840" s="85"/>
      <c r="BZ1840" s="85"/>
      <c r="CA1840" s="85"/>
      <c r="CB1840" s="85"/>
      <c r="CC1840" s="85"/>
      <c r="CD1840" s="85"/>
      <c r="CE1840" s="85"/>
      <c r="CF1840" s="85"/>
      <c r="CG1840" s="85"/>
      <c r="CH1840" s="85"/>
      <c r="CI1840" s="85"/>
      <c r="CJ1840" s="85"/>
      <c r="CK1840" s="85"/>
      <c r="CL1840" s="85"/>
      <c r="CM1840" s="85"/>
      <c r="CN1840" s="85"/>
      <c r="CO1840" s="85"/>
      <c r="CP1840" s="85"/>
      <c r="CQ1840" s="85"/>
      <c r="CR1840" s="85"/>
    </row>
    <row r="1841" spans="59:96">
      <c r="BG1841" s="85"/>
      <c r="BH1841" s="85"/>
      <c r="BI1841" s="85"/>
      <c r="BJ1841" s="85"/>
      <c r="BK1841" s="85"/>
      <c r="BL1841" s="85"/>
      <c r="BM1841" s="85"/>
      <c r="BN1841" s="85"/>
      <c r="BO1841" s="85"/>
      <c r="BP1841" s="85"/>
      <c r="BQ1841" s="85"/>
      <c r="BR1841" s="85"/>
      <c r="BS1841" s="85"/>
      <c r="BT1841" s="85"/>
      <c r="BU1841" s="85"/>
      <c r="BV1841" s="85"/>
      <c r="BW1841" s="85"/>
      <c r="BX1841" s="85"/>
      <c r="BY1841" s="85"/>
      <c r="BZ1841" s="85"/>
      <c r="CA1841" s="85"/>
      <c r="CB1841" s="85"/>
      <c r="CC1841" s="85"/>
      <c r="CD1841" s="85"/>
      <c r="CE1841" s="85"/>
      <c r="CF1841" s="85"/>
      <c r="CG1841" s="85"/>
      <c r="CH1841" s="85"/>
      <c r="CI1841" s="85"/>
      <c r="CJ1841" s="85"/>
      <c r="CK1841" s="85"/>
      <c r="CL1841" s="85"/>
      <c r="CM1841" s="85"/>
      <c r="CN1841" s="85"/>
      <c r="CO1841" s="85"/>
      <c r="CP1841" s="85"/>
      <c r="CQ1841" s="85"/>
      <c r="CR1841" s="85"/>
    </row>
    <row r="1842" spans="59:96">
      <c r="BG1842" s="85"/>
      <c r="BH1842" s="85"/>
      <c r="BI1842" s="85"/>
      <c r="BJ1842" s="85"/>
      <c r="BK1842" s="85"/>
      <c r="BL1842" s="85"/>
      <c r="BM1842" s="85"/>
      <c r="BN1842" s="85"/>
      <c r="BO1842" s="85"/>
      <c r="BP1842" s="85"/>
      <c r="BQ1842" s="85"/>
      <c r="BR1842" s="85"/>
      <c r="BS1842" s="85"/>
      <c r="BT1842" s="85"/>
      <c r="BU1842" s="85"/>
      <c r="BV1842" s="85"/>
      <c r="BW1842" s="85"/>
      <c r="BX1842" s="85"/>
      <c r="BY1842" s="85"/>
      <c r="BZ1842" s="85"/>
      <c r="CA1842" s="85"/>
      <c r="CB1842" s="85"/>
      <c r="CC1842" s="85"/>
      <c r="CD1842" s="85"/>
      <c r="CE1842" s="85"/>
      <c r="CF1842" s="85"/>
      <c r="CG1842" s="85"/>
      <c r="CH1842" s="85"/>
      <c r="CI1842" s="85"/>
      <c r="CJ1842" s="85"/>
      <c r="CK1842" s="85"/>
      <c r="CL1842" s="85"/>
      <c r="CM1842" s="85"/>
      <c r="CN1842" s="85"/>
      <c r="CO1842" s="85"/>
      <c r="CP1842" s="85"/>
      <c r="CQ1842" s="85"/>
      <c r="CR1842" s="85"/>
    </row>
    <row r="1843" spans="59:96">
      <c r="BG1843" s="85"/>
      <c r="BH1843" s="85"/>
      <c r="BI1843" s="85"/>
      <c r="BJ1843" s="85"/>
      <c r="BK1843" s="85"/>
      <c r="BL1843" s="85"/>
      <c r="BM1843" s="85"/>
      <c r="BN1843" s="85"/>
      <c r="BO1843" s="85"/>
      <c r="BP1843" s="85"/>
      <c r="BQ1843" s="85"/>
      <c r="BR1843" s="85"/>
      <c r="BS1843" s="85"/>
      <c r="BT1843" s="85"/>
      <c r="BU1843" s="85"/>
      <c r="BV1843" s="85"/>
      <c r="BW1843" s="85"/>
      <c r="BX1843" s="85"/>
      <c r="BY1843" s="85"/>
      <c r="BZ1843" s="85"/>
      <c r="CA1843" s="85"/>
      <c r="CB1843" s="85"/>
      <c r="CC1843" s="85"/>
      <c r="CD1843" s="85"/>
      <c r="CE1843" s="85"/>
      <c r="CF1843" s="85"/>
      <c r="CG1843" s="85"/>
      <c r="CH1843" s="85"/>
      <c r="CI1843" s="85"/>
      <c r="CJ1843" s="85"/>
      <c r="CK1843" s="85"/>
      <c r="CL1843" s="85"/>
      <c r="CM1843" s="85"/>
      <c r="CN1843" s="85"/>
      <c r="CO1843" s="85"/>
      <c r="CP1843" s="85"/>
      <c r="CQ1843" s="85"/>
      <c r="CR1843" s="85"/>
    </row>
    <row r="1844" spans="59:96">
      <c r="BG1844" s="85"/>
      <c r="BH1844" s="85"/>
      <c r="BI1844" s="85"/>
      <c r="BJ1844" s="85"/>
      <c r="BK1844" s="85"/>
      <c r="BL1844" s="85"/>
      <c r="BM1844" s="85"/>
      <c r="BN1844" s="85"/>
      <c r="BO1844" s="85"/>
      <c r="BP1844" s="85"/>
      <c r="BQ1844" s="85"/>
      <c r="BR1844" s="85"/>
      <c r="BS1844" s="85"/>
      <c r="BT1844" s="85"/>
      <c r="BU1844" s="85"/>
      <c r="BV1844" s="85"/>
      <c r="BW1844" s="85"/>
      <c r="BX1844" s="85"/>
      <c r="BY1844" s="85"/>
      <c r="BZ1844" s="85"/>
      <c r="CA1844" s="85"/>
      <c r="CB1844" s="85"/>
      <c r="CC1844" s="85"/>
      <c r="CD1844" s="85"/>
      <c r="CE1844" s="85"/>
      <c r="CF1844" s="85"/>
      <c r="CG1844" s="85"/>
      <c r="CH1844" s="85"/>
      <c r="CI1844" s="85"/>
      <c r="CJ1844" s="85"/>
      <c r="CK1844" s="85"/>
      <c r="CL1844" s="85"/>
      <c r="CM1844" s="85"/>
      <c r="CN1844" s="85"/>
      <c r="CO1844" s="85"/>
      <c r="CP1844" s="85"/>
      <c r="CQ1844" s="85"/>
      <c r="CR1844" s="85"/>
    </row>
    <row r="1845" spans="59:96">
      <c r="BG1845" s="85"/>
      <c r="BH1845" s="85"/>
      <c r="BI1845" s="85"/>
      <c r="BJ1845" s="85"/>
      <c r="BK1845" s="85"/>
      <c r="BL1845" s="85"/>
      <c r="BM1845" s="85"/>
      <c r="BN1845" s="85"/>
      <c r="BO1845" s="85"/>
      <c r="BP1845" s="85"/>
      <c r="BQ1845" s="85"/>
      <c r="BR1845" s="85"/>
      <c r="BS1845" s="85"/>
      <c r="BT1845" s="85"/>
      <c r="BU1845" s="85"/>
      <c r="BV1845" s="85"/>
      <c r="BW1845" s="85"/>
      <c r="BX1845" s="85"/>
      <c r="BY1845" s="85"/>
      <c r="BZ1845" s="85"/>
      <c r="CA1845" s="85"/>
      <c r="CB1845" s="85"/>
      <c r="CC1845" s="85"/>
      <c r="CD1845" s="85"/>
      <c r="CE1845" s="85"/>
      <c r="CF1845" s="85"/>
      <c r="CG1845" s="85"/>
      <c r="CH1845" s="85"/>
      <c r="CI1845" s="85"/>
      <c r="CJ1845" s="85"/>
      <c r="CK1845" s="85"/>
      <c r="CL1845" s="85"/>
      <c r="CM1845" s="85"/>
      <c r="CN1845" s="85"/>
      <c r="CO1845" s="85"/>
      <c r="CP1845" s="85"/>
      <c r="CQ1845" s="85"/>
      <c r="CR1845" s="85"/>
    </row>
    <row r="1846" spans="59:96">
      <c r="BG1846" s="85"/>
      <c r="BH1846" s="85"/>
      <c r="BI1846" s="85"/>
      <c r="BJ1846" s="85"/>
      <c r="BK1846" s="85"/>
      <c r="BL1846" s="85"/>
      <c r="BM1846" s="85"/>
      <c r="BN1846" s="85"/>
      <c r="BO1846" s="85"/>
      <c r="BP1846" s="85"/>
      <c r="BQ1846" s="85"/>
      <c r="BR1846" s="85"/>
      <c r="BS1846" s="85"/>
      <c r="BT1846" s="85"/>
      <c r="BU1846" s="85"/>
      <c r="BV1846" s="85"/>
      <c r="BW1846" s="85"/>
      <c r="BX1846" s="85"/>
      <c r="BY1846" s="85"/>
      <c r="BZ1846" s="85"/>
      <c r="CA1846" s="85"/>
      <c r="CB1846" s="85"/>
      <c r="CC1846" s="85"/>
      <c r="CD1846" s="85"/>
      <c r="CE1846" s="85"/>
      <c r="CF1846" s="85"/>
      <c r="CG1846" s="85"/>
      <c r="CH1846" s="85"/>
      <c r="CI1846" s="85"/>
      <c r="CJ1846" s="85"/>
      <c r="CK1846" s="85"/>
      <c r="CL1846" s="85"/>
      <c r="CM1846" s="85"/>
      <c r="CN1846" s="85"/>
      <c r="CO1846" s="85"/>
      <c r="CP1846" s="85"/>
      <c r="CQ1846" s="85"/>
      <c r="CR1846" s="85"/>
    </row>
    <row r="1847" spans="59:96">
      <c r="BG1847" s="85"/>
      <c r="BH1847" s="85"/>
      <c r="BI1847" s="85"/>
      <c r="BJ1847" s="85"/>
      <c r="BK1847" s="85"/>
      <c r="BL1847" s="85"/>
      <c r="BM1847" s="85"/>
      <c r="BN1847" s="85"/>
      <c r="BO1847" s="85"/>
      <c r="BP1847" s="85"/>
      <c r="BQ1847" s="85"/>
      <c r="BR1847" s="85"/>
      <c r="BS1847" s="85"/>
      <c r="BT1847" s="85"/>
      <c r="BU1847" s="85"/>
      <c r="BV1847" s="85"/>
      <c r="BW1847" s="85"/>
      <c r="BX1847" s="85"/>
      <c r="BY1847" s="85"/>
      <c r="BZ1847" s="85"/>
      <c r="CA1847" s="85"/>
      <c r="CB1847" s="85"/>
      <c r="CC1847" s="85"/>
      <c r="CD1847" s="85"/>
      <c r="CE1847" s="85"/>
      <c r="CF1847" s="85"/>
      <c r="CG1847" s="85"/>
      <c r="CH1847" s="85"/>
      <c r="CI1847" s="85"/>
      <c r="CJ1847" s="85"/>
      <c r="CK1847" s="85"/>
      <c r="CL1847" s="85"/>
      <c r="CM1847" s="85"/>
      <c r="CN1847" s="85"/>
      <c r="CO1847" s="85"/>
      <c r="CP1847" s="85"/>
      <c r="CQ1847" s="85"/>
      <c r="CR1847" s="85"/>
    </row>
    <row r="1848" spans="59:96">
      <c r="BG1848" s="85"/>
      <c r="BH1848" s="85"/>
      <c r="BI1848" s="85"/>
      <c r="BJ1848" s="85"/>
      <c r="BK1848" s="85"/>
      <c r="BL1848" s="85"/>
      <c r="BM1848" s="85"/>
      <c r="BN1848" s="85"/>
      <c r="BO1848" s="85"/>
      <c r="BP1848" s="85"/>
      <c r="BQ1848" s="85"/>
      <c r="BR1848" s="85"/>
      <c r="BS1848" s="85"/>
      <c r="BT1848" s="85"/>
      <c r="BU1848" s="85"/>
      <c r="BV1848" s="85"/>
      <c r="BW1848" s="85"/>
      <c r="BX1848" s="85"/>
      <c r="BY1848" s="85"/>
      <c r="BZ1848" s="85"/>
      <c r="CA1848" s="85"/>
      <c r="CB1848" s="85"/>
      <c r="CC1848" s="85"/>
      <c r="CD1848" s="85"/>
      <c r="CE1848" s="85"/>
      <c r="CF1848" s="85"/>
      <c r="CG1848" s="85"/>
      <c r="CH1848" s="85"/>
      <c r="CI1848" s="85"/>
      <c r="CJ1848" s="85"/>
      <c r="CK1848" s="85"/>
      <c r="CL1848" s="85"/>
      <c r="CM1848" s="85"/>
      <c r="CN1848" s="85"/>
      <c r="CO1848" s="85"/>
      <c r="CP1848" s="85"/>
      <c r="CQ1848" s="85"/>
      <c r="CR1848" s="85"/>
    </row>
    <row r="1849" spans="59:96">
      <c r="BG1849" s="85"/>
      <c r="BH1849" s="85"/>
      <c r="BI1849" s="85"/>
      <c r="BJ1849" s="85"/>
      <c r="BK1849" s="85"/>
      <c r="BL1849" s="85"/>
      <c r="BM1849" s="85"/>
      <c r="BN1849" s="85"/>
      <c r="BO1849" s="85"/>
      <c r="BP1849" s="85"/>
      <c r="BQ1849" s="85"/>
      <c r="BR1849" s="85"/>
      <c r="BS1849" s="85"/>
      <c r="BT1849" s="85"/>
      <c r="BU1849" s="85"/>
      <c r="BV1849" s="85"/>
      <c r="BW1849" s="85"/>
      <c r="BX1849" s="85"/>
      <c r="BY1849" s="85"/>
      <c r="BZ1849" s="85"/>
      <c r="CA1849" s="85"/>
      <c r="CB1849" s="85"/>
      <c r="CC1849" s="85"/>
      <c r="CD1849" s="85"/>
      <c r="CE1849" s="85"/>
      <c r="CF1849" s="85"/>
      <c r="CG1849" s="85"/>
      <c r="CH1849" s="85"/>
      <c r="CI1849" s="85"/>
      <c r="CJ1849" s="85"/>
      <c r="CK1849" s="85"/>
      <c r="CL1849" s="85"/>
      <c r="CM1849" s="85"/>
      <c r="CN1849" s="85"/>
      <c r="CO1849" s="85"/>
      <c r="CP1849" s="85"/>
      <c r="CQ1849" s="85"/>
      <c r="CR1849" s="85"/>
    </row>
    <row r="1850" spans="59:96">
      <c r="BG1850" s="85"/>
      <c r="BH1850" s="85"/>
      <c r="BI1850" s="85"/>
      <c r="BJ1850" s="85"/>
      <c r="BK1850" s="85"/>
      <c r="BL1850" s="85"/>
      <c r="BM1850" s="85"/>
      <c r="BN1850" s="85"/>
      <c r="BO1850" s="85"/>
      <c r="BP1850" s="85"/>
      <c r="BQ1850" s="85"/>
      <c r="BR1850" s="85"/>
      <c r="BS1850" s="85"/>
      <c r="BT1850" s="85"/>
      <c r="BU1850" s="85"/>
      <c r="BV1850" s="85"/>
      <c r="BW1850" s="85"/>
      <c r="BX1850" s="85"/>
      <c r="BY1850" s="85"/>
      <c r="BZ1850" s="85"/>
      <c r="CA1850" s="85"/>
      <c r="CB1850" s="85"/>
      <c r="CC1850" s="85"/>
      <c r="CD1850" s="85"/>
      <c r="CE1850" s="85"/>
      <c r="CF1850" s="85"/>
      <c r="CG1850" s="85"/>
      <c r="CH1850" s="85"/>
      <c r="CI1850" s="85"/>
      <c r="CJ1850" s="85"/>
      <c r="CK1850" s="85"/>
      <c r="CL1850" s="85"/>
      <c r="CM1850" s="85"/>
      <c r="CN1850" s="85"/>
      <c r="CO1850" s="85"/>
      <c r="CP1850" s="85"/>
      <c r="CQ1850" s="85"/>
      <c r="CR1850" s="85"/>
    </row>
    <row r="1851" spans="59:96">
      <c r="BG1851" s="85"/>
      <c r="BH1851" s="85"/>
      <c r="BI1851" s="85"/>
      <c r="BJ1851" s="85"/>
      <c r="BK1851" s="85"/>
      <c r="BL1851" s="85"/>
      <c r="BM1851" s="85"/>
      <c r="BN1851" s="85"/>
      <c r="BO1851" s="85"/>
      <c r="BP1851" s="85"/>
      <c r="BQ1851" s="85"/>
      <c r="BR1851" s="85"/>
      <c r="BS1851" s="85"/>
      <c r="BT1851" s="85"/>
      <c r="BU1851" s="85"/>
      <c r="BV1851" s="85"/>
      <c r="BW1851" s="85"/>
      <c r="BX1851" s="85"/>
      <c r="BY1851" s="85"/>
      <c r="BZ1851" s="85"/>
      <c r="CA1851" s="85"/>
      <c r="CB1851" s="85"/>
      <c r="CC1851" s="85"/>
      <c r="CD1851" s="85"/>
      <c r="CE1851" s="85"/>
      <c r="CF1851" s="85"/>
      <c r="CG1851" s="85"/>
      <c r="CH1851" s="85"/>
      <c r="CI1851" s="85"/>
      <c r="CJ1851" s="85"/>
      <c r="CK1851" s="85"/>
      <c r="CL1851" s="85"/>
      <c r="CM1851" s="85"/>
      <c r="CN1851" s="85"/>
      <c r="CO1851" s="85"/>
      <c r="CP1851" s="85"/>
      <c r="CQ1851" s="85"/>
      <c r="CR1851" s="85"/>
    </row>
    <row r="1852" spans="59:96">
      <c r="BG1852" s="85"/>
      <c r="BH1852" s="85"/>
      <c r="BI1852" s="85"/>
      <c r="BJ1852" s="85"/>
      <c r="BK1852" s="85"/>
      <c r="BL1852" s="85"/>
      <c r="BM1852" s="85"/>
      <c r="BN1852" s="85"/>
      <c r="BO1852" s="85"/>
      <c r="BP1852" s="85"/>
      <c r="BQ1852" s="85"/>
      <c r="BR1852" s="85"/>
      <c r="BS1852" s="85"/>
      <c r="BT1852" s="85"/>
      <c r="BU1852" s="85"/>
      <c r="BV1852" s="85"/>
      <c r="BW1852" s="85"/>
      <c r="BX1852" s="85"/>
      <c r="BY1852" s="85"/>
      <c r="BZ1852" s="85"/>
      <c r="CA1852" s="85"/>
      <c r="CB1852" s="85"/>
      <c r="CC1852" s="85"/>
      <c r="CD1852" s="85"/>
      <c r="CE1852" s="85"/>
      <c r="CF1852" s="85"/>
      <c r="CG1852" s="85"/>
      <c r="CH1852" s="85"/>
      <c r="CI1852" s="85"/>
      <c r="CJ1852" s="85"/>
      <c r="CK1852" s="85"/>
      <c r="CL1852" s="85"/>
      <c r="CM1852" s="85"/>
      <c r="CN1852" s="85"/>
      <c r="CO1852" s="85"/>
      <c r="CP1852" s="85"/>
      <c r="CQ1852" s="85"/>
      <c r="CR1852" s="85"/>
    </row>
    <row r="1853" spans="59:96">
      <c r="BG1853" s="85"/>
      <c r="BH1853" s="85"/>
      <c r="BI1853" s="85"/>
      <c r="BJ1853" s="85"/>
      <c r="BK1853" s="85"/>
      <c r="BL1853" s="85"/>
      <c r="BM1853" s="85"/>
      <c r="BN1853" s="85"/>
      <c r="BO1853" s="85"/>
      <c r="BP1853" s="85"/>
      <c r="BQ1853" s="85"/>
      <c r="BR1853" s="85"/>
      <c r="BS1853" s="85"/>
      <c r="BT1853" s="85"/>
      <c r="BU1853" s="85"/>
      <c r="BV1853" s="85"/>
      <c r="BW1853" s="85"/>
      <c r="BX1853" s="85"/>
      <c r="BY1853" s="85"/>
      <c r="BZ1853" s="85"/>
      <c r="CA1853" s="85"/>
      <c r="CB1853" s="85"/>
      <c r="CC1853" s="85"/>
      <c r="CD1853" s="85"/>
      <c r="CE1853" s="85"/>
      <c r="CF1853" s="85"/>
      <c r="CG1853" s="85"/>
      <c r="CH1853" s="85"/>
      <c r="CI1853" s="85"/>
      <c r="CJ1853" s="85"/>
      <c r="CK1853" s="85"/>
      <c r="CL1853" s="85"/>
      <c r="CM1853" s="85"/>
      <c r="CN1853" s="85"/>
      <c r="CO1853" s="85"/>
      <c r="CP1853" s="85"/>
      <c r="CQ1853" s="85"/>
      <c r="CR1853" s="85"/>
    </row>
    <row r="1854" spans="59:96">
      <c r="BG1854" s="85"/>
      <c r="BH1854" s="85"/>
      <c r="BI1854" s="85"/>
      <c r="BJ1854" s="85"/>
      <c r="BK1854" s="85"/>
      <c r="BL1854" s="85"/>
      <c r="BM1854" s="85"/>
      <c r="BN1854" s="85"/>
      <c r="BO1854" s="85"/>
      <c r="BP1854" s="85"/>
      <c r="BQ1854" s="85"/>
      <c r="BR1854" s="85"/>
      <c r="BS1854" s="85"/>
      <c r="BT1854" s="85"/>
      <c r="BU1854" s="85"/>
      <c r="BV1854" s="85"/>
      <c r="BW1854" s="85"/>
      <c r="BX1854" s="85"/>
      <c r="BY1854" s="85"/>
      <c r="BZ1854" s="85"/>
      <c r="CA1854" s="85"/>
      <c r="CB1854" s="85"/>
      <c r="CC1854" s="85"/>
      <c r="CD1854" s="85"/>
      <c r="CE1854" s="85"/>
      <c r="CF1854" s="85"/>
      <c r="CG1854" s="85"/>
      <c r="CH1854" s="85"/>
      <c r="CI1854" s="85"/>
      <c r="CJ1854" s="85"/>
      <c r="CK1854" s="85"/>
      <c r="CL1854" s="85"/>
      <c r="CM1854" s="85"/>
      <c r="CN1854" s="85"/>
      <c r="CO1854" s="85"/>
      <c r="CP1854" s="85"/>
      <c r="CQ1854" s="85"/>
      <c r="CR1854" s="85"/>
    </row>
    <row r="1855" spans="59:96">
      <c r="BG1855" s="85"/>
      <c r="BH1855" s="85"/>
      <c r="BI1855" s="85"/>
      <c r="BJ1855" s="85"/>
      <c r="BK1855" s="85"/>
      <c r="BL1855" s="85"/>
      <c r="BM1855" s="85"/>
      <c r="BN1855" s="85"/>
      <c r="BO1855" s="85"/>
      <c r="BP1855" s="85"/>
      <c r="BQ1855" s="85"/>
      <c r="BR1855" s="85"/>
      <c r="BS1855" s="85"/>
      <c r="BT1855" s="85"/>
      <c r="BU1855" s="85"/>
      <c r="BV1855" s="85"/>
      <c r="BW1855" s="85"/>
      <c r="BX1855" s="85"/>
      <c r="BY1855" s="85"/>
      <c r="BZ1855" s="85"/>
      <c r="CA1855" s="85"/>
      <c r="CB1855" s="85"/>
      <c r="CC1855" s="85"/>
      <c r="CD1855" s="85"/>
      <c r="CE1855" s="85"/>
      <c r="CF1855" s="85"/>
      <c r="CG1855" s="85"/>
      <c r="CH1855" s="85"/>
      <c r="CI1855" s="85"/>
      <c r="CJ1855" s="85"/>
      <c r="CK1855" s="85"/>
      <c r="CL1855" s="85"/>
      <c r="CM1855" s="85"/>
      <c r="CN1855" s="85"/>
      <c r="CO1855" s="85"/>
      <c r="CP1855" s="85"/>
      <c r="CQ1855" s="85"/>
      <c r="CR1855" s="85"/>
    </row>
    <row r="1856" spans="59:96">
      <c r="BG1856" s="85"/>
      <c r="BH1856" s="85"/>
      <c r="BI1856" s="85"/>
      <c r="BJ1856" s="85"/>
      <c r="BK1856" s="85"/>
      <c r="BL1856" s="85"/>
      <c r="BM1856" s="85"/>
      <c r="BN1856" s="85"/>
      <c r="BO1856" s="85"/>
      <c r="BP1856" s="85"/>
      <c r="BQ1856" s="85"/>
      <c r="BR1856" s="85"/>
      <c r="BS1856" s="85"/>
      <c r="BT1856" s="85"/>
      <c r="BU1856" s="85"/>
      <c r="BV1856" s="85"/>
      <c r="BW1856" s="85"/>
      <c r="BX1856" s="85"/>
      <c r="BY1856" s="85"/>
      <c r="BZ1856" s="85"/>
      <c r="CA1856" s="85"/>
      <c r="CB1856" s="85"/>
      <c r="CC1856" s="85"/>
      <c r="CD1856" s="85"/>
      <c r="CE1856" s="85"/>
      <c r="CF1856" s="85"/>
      <c r="CG1856" s="85"/>
      <c r="CH1856" s="85"/>
      <c r="CI1856" s="85"/>
      <c r="CJ1856" s="85"/>
      <c r="CK1856" s="85"/>
      <c r="CL1856" s="85"/>
      <c r="CM1856" s="85"/>
      <c r="CN1856" s="85"/>
      <c r="CO1856" s="85"/>
      <c r="CP1856" s="85"/>
      <c r="CQ1856" s="85"/>
      <c r="CR1856" s="85"/>
    </row>
    <row r="1857" spans="59:96">
      <c r="BG1857" s="85"/>
      <c r="BH1857" s="85"/>
      <c r="BI1857" s="85"/>
      <c r="BJ1857" s="85"/>
      <c r="BK1857" s="85"/>
      <c r="BL1857" s="85"/>
      <c r="BM1857" s="85"/>
      <c r="BN1857" s="85"/>
      <c r="BO1857" s="85"/>
      <c r="BP1857" s="85"/>
      <c r="BQ1857" s="85"/>
      <c r="BR1857" s="85"/>
      <c r="BS1857" s="85"/>
      <c r="BT1857" s="85"/>
      <c r="BU1857" s="85"/>
      <c r="BV1857" s="85"/>
      <c r="BW1857" s="85"/>
      <c r="BX1857" s="85"/>
      <c r="BY1857" s="85"/>
      <c r="BZ1857" s="85"/>
      <c r="CA1857" s="85"/>
      <c r="CB1857" s="85"/>
      <c r="CC1857" s="85"/>
      <c r="CD1857" s="85"/>
      <c r="CE1857" s="85"/>
      <c r="CF1857" s="85"/>
      <c r="CG1857" s="85"/>
      <c r="CH1857" s="85"/>
      <c r="CI1857" s="85"/>
      <c r="CJ1857" s="85"/>
      <c r="CK1857" s="85"/>
      <c r="CL1857" s="85"/>
      <c r="CM1857" s="85"/>
      <c r="CN1857" s="85"/>
      <c r="CO1857" s="85"/>
      <c r="CP1857" s="85"/>
      <c r="CQ1857" s="85"/>
      <c r="CR1857" s="85"/>
    </row>
    <row r="1858" spans="59:96">
      <c r="BG1858" s="85"/>
      <c r="BH1858" s="85"/>
      <c r="BI1858" s="85"/>
      <c r="BJ1858" s="85"/>
      <c r="BK1858" s="85"/>
      <c r="BL1858" s="85"/>
      <c r="BM1858" s="85"/>
      <c r="BN1858" s="85"/>
      <c r="BO1858" s="85"/>
      <c r="BP1858" s="85"/>
      <c r="BQ1858" s="85"/>
      <c r="BR1858" s="85"/>
      <c r="BS1858" s="85"/>
      <c r="BT1858" s="85"/>
      <c r="BU1858" s="85"/>
      <c r="BV1858" s="85"/>
      <c r="BW1858" s="85"/>
      <c r="BX1858" s="85"/>
      <c r="BY1858" s="85"/>
      <c r="BZ1858" s="85"/>
      <c r="CA1858" s="85"/>
      <c r="CB1858" s="85"/>
      <c r="CC1858" s="85"/>
      <c r="CD1858" s="85"/>
      <c r="CE1858" s="85"/>
      <c r="CF1858" s="85"/>
      <c r="CG1858" s="85"/>
      <c r="CH1858" s="85"/>
      <c r="CI1858" s="85"/>
      <c r="CJ1858" s="85"/>
      <c r="CK1858" s="85"/>
      <c r="CL1858" s="85"/>
      <c r="CM1858" s="85"/>
      <c r="CN1858" s="85"/>
      <c r="CO1858" s="85"/>
      <c r="CP1858" s="85"/>
      <c r="CQ1858" s="85"/>
      <c r="CR1858" s="85"/>
    </row>
    <row r="1859" spans="59:96">
      <c r="BG1859" s="85"/>
      <c r="BH1859" s="85"/>
      <c r="BI1859" s="85"/>
      <c r="BJ1859" s="85"/>
      <c r="BK1859" s="85"/>
      <c r="BL1859" s="85"/>
      <c r="BM1859" s="85"/>
      <c r="BN1859" s="85"/>
      <c r="BO1859" s="85"/>
      <c r="BP1859" s="85"/>
      <c r="BQ1859" s="85"/>
      <c r="BR1859" s="85"/>
      <c r="BS1859" s="85"/>
      <c r="BT1859" s="85"/>
      <c r="BU1859" s="85"/>
      <c r="BV1859" s="85"/>
      <c r="BW1859" s="85"/>
      <c r="BX1859" s="85"/>
      <c r="BY1859" s="85"/>
      <c r="BZ1859" s="85"/>
      <c r="CA1859" s="85"/>
      <c r="CB1859" s="85"/>
      <c r="CC1859" s="85"/>
      <c r="CD1859" s="85"/>
      <c r="CE1859" s="85"/>
      <c r="CF1859" s="85"/>
      <c r="CG1859" s="85"/>
      <c r="CH1859" s="85"/>
      <c r="CI1859" s="85"/>
      <c r="CJ1859" s="85"/>
      <c r="CK1859" s="85"/>
      <c r="CL1859" s="85"/>
      <c r="CM1859" s="85"/>
      <c r="CN1859" s="85"/>
      <c r="CO1859" s="85"/>
      <c r="CP1859" s="85"/>
      <c r="CQ1859" s="85"/>
      <c r="CR1859" s="85"/>
    </row>
    <row r="1860" spans="59:96">
      <c r="BG1860" s="85"/>
      <c r="BH1860" s="85"/>
      <c r="BI1860" s="85"/>
      <c r="BJ1860" s="85"/>
      <c r="BK1860" s="85"/>
      <c r="BL1860" s="85"/>
      <c r="BM1860" s="85"/>
      <c r="BN1860" s="85"/>
      <c r="BO1860" s="85"/>
      <c r="BP1860" s="85"/>
      <c r="BQ1860" s="85"/>
      <c r="BR1860" s="85"/>
      <c r="BS1860" s="85"/>
      <c r="BT1860" s="85"/>
      <c r="BU1860" s="85"/>
      <c r="BV1860" s="85"/>
      <c r="BW1860" s="85"/>
      <c r="BX1860" s="85"/>
      <c r="BY1860" s="85"/>
      <c r="BZ1860" s="85"/>
      <c r="CA1860" s="85"/>
      <c r="CB1860" s="85"/>
      <c r="CC1860" s="85"/>
      <c r="CD1860" s="85"/>
      <c r="CE1860" s="85"/>
      <c r="CF1860" s="85"/>
      <c r="CG1860" s="85"/>
      <c r="CH1860" s="85"/>
      <c r="CI1860" s="85"/>
      <c r="CJ1860" s="85"/>
      <c r="CK1860" s="85"/>
      <c r="CL1860" s="85"/>
      <c r="CM1860" s="85"/>
      <c r="CN1860" s="85"/>
      <c r="CO1860" s="85"/>
      <c r="CP1860" s="85"/>
      <c r="CQ1860" s="85"/>
      <c r="CR1860" s="85"/>
    </row>
    <row r="1861" spans="59:96">
      <c r="BG1861" s="85"/>
      <c r="BH1861" s="85"/>
      <c r="BI1861" s="85"/>
      <c r="BJ1861" s="85"/>
      <c r="BK1861" s="85"/>
      <c r="BL1861" s="85"/>
      <c r="BM1861" s="85"/>
      <c r="BN1861" s="85"/>
      <c r="BO1861" s="85"/>
      <c r="BP1861" s="85"/>
      <c r="BQ1861" s="85"/>
      <c r="BR1861" s="85"/>
      <c r="BS1861" s="85"/>
      <c r="BT1861" s="85"/>
      <c r="BU1861" s="85"/>
      <c r="BV1861" s="85"/>
      <c r="BW1861" s="85"/>
      <c r="BX1861" s="85"/>
      <c r="BY1861" s="85"/>
      <c r="BZ1861" s="85"/>
      <c r="CA1861" s="85"/>
      <c r="CB1861" s="85"/>
      <c r="CC1861" s="85"/>
      <c r="CD1861" s="85"/>
      <c r="CE1861" s="85"/>
      <c r="CF1861" s="85"/>
      <c r="CG1861" s="85"/>
      <c r="CH1861" s="85"/>
      <c r="CI1861" s="85"/>
      <c r="CJ1861" s="85"/>
      <c r="CK1861" s="85"/>
      <c r="CL1861" s="85"/>
      <c r="CM1861" s="85"/>
      <c r="CN1861" s="85"/>
      <c r="CO1861" s="85"/>
      <c r="CP1861" s="85"/>
      <c r="CQ1861" s="85"/>
      <c r="CR1861" s="85"/>
    </row>
    <row r="1862" spans="59:96">
      <c r="BG1862" s="85"/>
      <c r="BH1862" s="85"/>
      <c r="BI1862" s="85"/>
      <c r="BJ1862" s="85"/>
      <c r="BK1862" s="85"/>
      <c r="BL1862" s="85"/>
      <c r="BM1862" s="85"/>
      <c r="BN1862" s="85"/>
      <c r="BO1862" s="85"/>
      <c r="BP1862" s="85"/>
      <c r="BQ1862" s="85"/>
      <c r="BR1862" s="85"/>
      <c r="BS1862" s="85"/>
      <c r="BT1862" s="85"/>
      <c r="BU1862" s="85"/>
      <c r="BV1862" s="85"/>
      <c r="BW1862" s="85"/>
      <c r="BX1862" s="85"/>
      <c r="BY1862" s="85"/>
      <c r="BZ1862" s="85"/>
      <c r="CA1862" s="85"/>
      <c r="CB1862" s="85"/>
      <c r="CC1862" s="85"/>
      <c r="CD1862" s="85"/>
      <c r="CE1862" s="85"/>
      <c r="CF1862" s="85"/>
      <c r="CG1862" s="85"/>
      <c r="CH1862" s="85"/>
      <c r="CI1862" s="85"/>
      <c r="CJ1862" s="85"/>
      <c r="CK1862" s="85"/>
      <c r="CL1862" s="85"/>
      <c r="CM1862" s="85"/>
      <c r="CN1862" s="85"/>
      <c r="CO1862" s="85"/>
      <c r="CP1862" s="85"/>
      <c r="CQ1862" s="85"/>
      <c r="CR1862" s="85"/>
    </row>
    <row r="1863" spans="59:96">
      <c r="BG1863" s="85"/>
      <c r="BH1863" s="85"/>
      <c r="BI1863" s="85"/>
      <c r="BJ1863" s="85"/>
      <c r="BK1863" s="85"/>
      <c r="BL1863" s="85"/>
      <c r="BM1863" s="85"/>
      <c r="BN1863" s="85"/>
      <c r="BO1863" s="85"/>
      <c r="BP1863" s="85"/>
      <c r="BQ1863" s="85"/>
      <c r="BR1863" s="85"/>
      <c r="BS1863" s="85"/>
      <c r="BT1863" s="85"/>
      <c r="BU1863" s="85"/>
      <c r="BV1863" s="85"/>
      <c r="BW1863" s="85"/>
      <c r="BX1863" s="85"/>
      <c r="BY1863" s="85"/>
      <c r="BZ1863" s="85"/>
      <c r="CA1863" s="85"/>
      <c r="CB1863" s="85"/>
      <c r="CC1863" s="85"/>
      <c r="CD1863" s="85"/>
      <c r="CE1863" s="85"/>
      <c r="CF1863" s="85"/>
      <c r="CG1863" s="85"/>
      <c r="CH1863" s="85"/>
      <c r="CI1863" s="85"/>
      <c r="CJ1863" s="85"/>
      <c r="CK1863" s="85"/>
      <c r="CL1863" s="85"/>
      <c r="CM1863" s="85"/>
      <c r="CN1863" s="85"/>
      <c r="CO1863" s="85"/>
      <c r="CP1863" s="85"/>
      <c r="CQ1863" s="85"/>
      <c r="CR1863" s="85"/>
    </row>
    <row r="1864" spans="59:96">
      <c r="BG1864" s="85"/>
      <c r="BH1864" s="85"/>
      <c r="BI1864" s="85"/>
      <c r="BJ1864" s="85"/>
      <c r="BK1864" s="85"/>
      <c r="BL1864" s="85"/>
      <c r="BM1864" s="85"/>
      <c r="BN1864" s="85"/>
      <c r="BO1864" s="85"/>
      <c r="BP1864" s="85"/>
      <c r="BQ1864" s="85"/>
      <c r="BR1864" s="85"/>
      <c r="BS1864" s="85"/>
      <c r="BT1864" s="85"/>
      <c r="BU1864" s="85"/>
      <c r="BV1864" s="85"/>
      <c r="BW1864" s="85"/>
      <c r="BX1864" s="85"/>
      <c r="BY1864" s="85"/>
      <c r="BZ1864" s="85"/>
      <c r="CA1864" s="85"/>
      <c r="CB1864" s="85"/>
      <c r="CC1864" s="85"/>
      <c r="CD1864" s="85"/>
      <c r="CE1864" s="85"/>
      <c r="CF1864" s="85"/>
      <c r="CG1864" s="85"/>
      <c r="CH1864" s="85"/>
      <c r="CI1864" s="85"/>
      <c r="CJ1864" s="85"/>
      <c r="CK1864" s="85"/>
      <c r="CL1864" s="85"/>
      <c r="CM1864" s="85"/>
      <c r="CN1864" s="85"/>
      <c r="CO1864" s="85"/>
      <c r="CP1864" s="85"/>
      <c r="CQ1864" s="85"/>
      <c r="CR1864" s="85"/>
    </row>
    <row r="1865" spans="59:96">
      <c r="BG1865" s="85"/>
      <c r="BH1865" s="85"/>
      <c r="BI1865" s="85"/>
      <c r="BJ1865" s="85"/>
      <c r="BK1865" s="85"/>
      <c r="BL1865" s="85"/>
      <c r="BM1865" s="85"/>
      <c r="BN1865" s="85"/>
      <c r="BO1865" s="85"/>
      <c r="BP1865" s="85"/>
      <c r="BQ1865" s="85"/>
      <c r="BR1865" s="85"/>
      <c r="BS1865" s="85"/>
      <c r="BT1865" s="85"/>
      <c r="BU1865" s="85"/>
      <c r="BV1865" s="85"/>
      <c r="BW1865" s="85"/>
      <c r="BX1865" s="85"/>
      <c r="BY1865" s="85"/>
      <c r="BZ1865" s="85"/>
      <c r="CA1865" s="85"/>
      <c r="CB1865" s="85"/>
      <c r="CC1865" s="85"/>
      <c r="CD1865" s="85"/>
      <c r="CE1865" s="85"/>
      <c r="CF1865" s="85"/>
      <c r="CG1865" s="85"/>
      <c r="CH1865" s="85"/>
      <c r="CI1865" s="85"/>
      <c r="CJ1865" s="85"/>
      <c r="CK1865" s="85"/>
      <c r="CL1865" s="85"/>
      <c r="CM1865" s="85"/>
      <c r="CN1865" s="85"/>
      <c r="CO1865" s="85"/>
      <c r="CP1865" s="85"/>
      <c r="CQ1865" s="85"/>
      <c r="CR1865" s="85"/>
    </row>
    <row r="1866" spans="59:96">
      <c r="BG1866" s="85"/>
      <c r="BH1866" s="85"/>
      <c r="BI1866" s="85"/>
      <c r="BJ1866" s="85"/>
      <c r="BK1866" s="85"/>
      <c r="BL1866" s="85"/>
      <c r="BM1866" s="85"/>
      <c r="BN1866" s="85"/>
      <c r="BO1866" s="85"/>
      <c r="BP1866" s="85"/>
      <c r="BQ1866" s="85"/>
      <c r="BR1866" s="85"/>
      <c r="BS1866" s="85"/>
      <c r="BT1866" s="85"/>
      <c r="BU1866" s="85"/>
      <c r="BV1866" s="85"/>
      <c r="BW1866" s="85"/>
      <c r="BX1866" s="85"/>
      <c r="BY1866" s="85"/>
      <c r="BZ1866" s="85"/>
      <c r="CA1866" s="85"/>
      <c r="CB1866" s="85"/>
      <c r="CC1866" s="85"/>
      <c r="CD1866" s="85"/>
      <c r="CE1866" s="85"/>
      <c r="CF1866" s="85"/>
      <c r="CG1866" s="85"/>
      <c r="CH1866" s="85"/>
      <c r="CI1866" s="85"/>
      <c r="CJ1866" s="85"/>
      <c r="CK1866" s="85"/>
      <c r="CL1866" s="85"/>
      <c r="CM1866" s="85"/>
      <c r="CN1866" s="85"/>
      <c r="CO1866" s="85"/>
      <c r="CP1866" s="85"/>
      <c r="CQ1866" s="85"/>
      <c r="CR1866" s="85"/>
    </row>
    <row r="1867" spans="59:96">
      <c r="BG1867" s="85"/>
      <c r="BH1867" s="85"/>
      <c r="BI1867" s="85"/>
      <c r="BJ1867" s="85"/>
      <c r="BK1867" s="85"/>
      <c r="BL1867" s="85"/>
      <c r="BM1867" s="85"/>
      <c r="BN1867" s="85"/>
      <c r="BO1867" s="85"/>
      <c r="BP1867" s="85"/>
      <c r="BQ1867" s="85"/>
      <c r="BR1867" s="85"/>
      <c r="BS1867" s="85"/>
      <c r="BT1867" s="85"/>
      <c r="BU1867" s="85"/>
      <c r="BV1867" s="85"/>
      <c r="BW1867" s="85"/>
      <c r="BX1867" s="85"/>
      <c r="BY1867" s="85"/>
      <c r="BZ1867" s="85"/>
      <c r="CA1867" s="85"/>
      <c r="CB1867" s="85"/>
      <c r="CC1867" s="85"/>
      <c r="CD1867" s="85"/>
      <c r="CE1867" s="85"/>
      <c r="CF1867" s="85"/>
      <c r="CG1867" s="85"/>
      <c r="CH1867" s="85"/>
      <c r="CI1867" s="85"/>
      <c r="CJ1867" s="85"/>
      <c r="CK1867" s="85"/>
      <c r="CL1867" s="85"/>
      <c r="CM1867" s="85"/>
      <c r="CN1867" s="85"/>
      <c r="CO1867" s="85"/>
      <c r="CP1867" s="85"/>
      <c r="CQ1867" s="85"/>
      <c r="CR1867" s="85"/>
    </row>
    <row r="1868" spans="59:96">
      <c r="BG1868" s="85"/>
      <c r="BH1868" s="85"/>
      <c r="BI1868" s="85"/>
      <c r="BJ1868" s="85"/>
      <c r="BK1868" s="85"/>
      <c r="BL1868" s="85"/>
      <c r="BM1868" s="85"/>
      <c r="BN1868" s="85"/>
      <c r="BO1868" s="85"/>
      <c r="BP1868" s="85"/>
      <c r="BQ1868" s="85"/>
      <c r="BR1868" s="85"/>
      <c r="BS1868" s="85"/>
      <c r="BT1868" s="85"/>
      <c r="BU1868" s="85"/>
      <c r="BV1868" s="85"/>
      <c r="BW1868" s="85"/>
      <c r="BX1868" s="85"/>
      <c r="BY1868" s="85"/>
      <c r="BZ1868" s="85"/>
      <c r="CA1868" s="85"/>
      <c r="CB1868" s="85"/>
      <c r="CC1868" s="85"/>
      <c r="CD1868" s="85"/>
      <c r="CE1868" s="85"/>
      <c r="CF1868" s="85"/>
      <c r="CG1868" s="85"/>
      <c r="CH1868" s="85"/>
      <c r="CI1868" s="85"/>
      <c r="CJ1868" s="85"/>
      <c r="CK1868" s="85"/>
      <c r="CL1868" s="85"/>
      <c r="CM1868" s="85"/>
      <c r="CN1868" s="85"/>
      <c r="CO1868" s="85"/>
      <c r="CP1868" s="85"/>
      <c r="CQ1868" s="85"/>
      <c r="CR1868" s="85"/>
    </row>
    <row r="1869" spans="59:96">
      <c r="BG1869" s="85"/>
      <c r="BH1869" s="85"/>
      <c r="BI1869" s="85"/>
      <c r="BJ1869" s="85"/>
      <c r="BK1869" s="85"/>
      <c r="BL1869" s="85"/>
      <c r="BM1869" s="85"/>
      <c r="BN1869" s="85"/>
      <c r="BO1869" s="85"/>
      <c r="BP1869" s="85"/>
      <c r="BQ1869" s="85"/>
      <c r="BR1869" s="85"/>
      <c r="BS1869" s="85"/>
      <c r="BT1869" s="85"/>
      <c r="BU1869" s="85"/>
      <c r="BV1869" s="85"/>
      <c r="BW1869" s="85"/>
      <c r="BX1869" s="85"/>
      <c r="BY1869" s="85"/>
      <c r="BZ1869" s="85"/>
      <c r="CA1869" s="85"/>
      <c r="CB1869" s="85"/>
      <c r="CC1869" s="85"/>
      <c r="CD1869" s="85"/>
      <c r="CE1869" s="85"/>
      <c r="CF1869" s="85"/>
      <c r="CG1869" s="85"/>
      <c r="CH1869" s="85"/>
      <c r="CI1869" s="85"/>
      <c r="CJ1869" s="85"/>
      <c r="CK1869" s="85"/>
      <c r="CL1869" s="85"/>
      <c r="CM1869" s="85"/>
      <c r="CN1869" s="85"/>
      <c r="CO1869" s="85"/>
      <c r="CP1869" s="85"/>
      <c r="CQ1869" s="85"/>
      <c r="CR1869" s="85"/>
    </row>
    <row r="1870" spans="59:96">
      <c r="BG1870" s="85"/>
      <c r="BH1870" s="85"/>
      <c r="BI1870" s="85"/>
      <c r="BJ1870" s="85"/>
      <c r="BK1870" s="85"/>
      <c r="BL1870" s="85"/>
      <c r="BM1870" s="85"/>
      <c r="BN1870" s="85"/>
      <c r="BO1870" s="85"/>
      <c r="BP1870" s="85"/>
      <c r="BQ1870" s="85"/>
      <c r="BR1870" s="85"/>
      <c r="BS1870" s="85"/>
      <c r="BT1870" s="85"/>
      <c r="BU1870" s="85"/>
      <c r="BV1870" s="85"/>
      <c r="BW1870" s="85"/>
      <c r="BX1870" s="85"/>
      <c r="BY1870" s="85"/>
      <c r="BZ1870" s="85"/>
      <c r="CA1870" s="85"/>
      <c r="CB1870" s="85"/>
      <c r="CC1870" s="85"/>
      <c r="CD1870" s="85"/>
      <c r="CE1870" s="85"/>
      <c r="CF1870" s="85"/>
      <c r="CG1870" s="85"/>
      <c r="CH1870" s="85"/>
      <c r="CI1870" s="85"/>
      <c r="CJ1870" s="85"/>
      <c r="CK1870" s="85"/>
      <c r="CL1870" s="85"/>
      <c r="CM1870" s="85"/>
      <c r="CN1870" s="85"/>
      <c r="CO1870" s="85"/>
      <c r="CP1870" s="85"/>
      <c r="CQ1870" s="85"/>
      <c r="CR1870" s="85"/>
    </row>
    <row r="1871" spans="59:96">
      <c r="BG1871" s="85"/>
      <c r="BH1871" s="85"/>
      <c r="BI1871" s="85"/>
      <c r="BJ1871" s="85"/>
      <c r="BK1871" s="85"/>
      <c r="BL1871" s="85"/>
      <c r="BM1871" s="85"/>
      <c r="BN1871" s="85"/>
      <c r="BO1871" s="85"/>
      <c r="BP1871" s="85"/>
      <c r="BQ1871" s="85"/>
      <c r="BR1871" s="85"/>
      <c r="BS1871" s="85"/>
      <c r="BT1871" s="85"/>
      <c r="BU1871" s="85"/>
      <c r="BV1871" s="85"/>
      <c r="BW1871" s="85"/>
      <c r="BX1871" s="85"/>
      <c r="BY1871" s="85"/>
      <c r="BZ1871" s="85"/>
      <c r="CA1871" s="85"/>
      <c r="CB1871" s="85"/>
      <c r="CC1871" s="85"/>
      <c r="CD1871" s="85"/>
      <c r="CE1871" s="85"/>
      <c r="CF1871" s="85"/>
      <c r="CG1871" s="85"/>
      <c r="CH1871" s="85"/>
      <c r="CI1871" s="85"/>
      <c r="CJ1871" s="85"/>
      <c r="CK1871" s="85"/>
      <c r="CL1871" s="85"/>
      <c r="CM1871" s="85"/>
      <c r="CN1871" s="85"/>
      <c r="CO1871" s="85"/>
      <c r="CP1871" s="85"/>
      <c r="CQ1871" s="85"/>
      <c r="CR1871" s="85"/>
    </row>
    <row r="1872" spans="59:96">
      <c r="BG1872" s="85"/>
      <c r="BH1872" s="85"/>
      <c r="BI1872" s="85"/>
      <c r="BJ1872" s="85"/>
      <c r="BK1872" s="85"/>
      <c r="BL1872" s="85"/>
      <c r="BM1872" s="85"/>
      <c r="BN1872" s="85"/>
      <c r="BO1872" s="85"/>
      <c r="BP1872" s="85"/>
      <c r="BQ1872" s="85"/>
      <c r="BR1872" s="85"/>
      <c r="BS1872" s="85"/>
      <c r="BT1872" s="85"/>
      <c r="BU1872" s="85"/>
      <c r="BV1872" s="85"/>
      <c r="BW1872" s="85"/>
      <c r="BX1872" s="85"/>
      <c r="BY1872" s="85"/>
      <c r="BZ1872" s="85"/>
      <c r="CA1872" s="85"/>
      <c r="CB1872" s="85"/>
      <c r="CC1872" s="85"/>
      <c r="CD1872" s="85"/>
      <c r="CE1872" s="85"/>
      <c r="CF1872" s="85"/>
      <c r="CG1872" s="85"/>
      <c r="CH1872" s="85"/>
      <c r="CI1872" s="85"/>
      <c r="CJ1872" s="85"/>
      <c r="CK1872" s="85"/>
      <c r="CL1872" s="85"/>
      <c r="CM1872" s="85"/>
      <c r="CN1872" s="85"/>
      <c r="CO1872" s="85"/>
      <c r="CP1872" s="85"/>
      <c r="CQ1872" s="85"/>
      <c r="CR1872" s="85"/>
    </row>
    <row r="1873" spans="59:96">
      <c r="BG1873" s="85"/>
      <c r="BH1873" s="85"/>
      <c r="BI1873" s="85"/>
      <c r="BJ1873" s="85"/>
      <c r="BK1873" s="85"/>
      <c r="BL1873" s="85"/>
      <c r="BM1873" s="85"/>
      <c r="BN1873" s="85"/>
      <c r="BO1873" s="85"/>
      <c r="BP1873" s="85"/>
      <c r="BQ1873" s="85"/>
      <c r="BR1873" s="85"/>
      <c r="BS1873" s="85"/>
      <c r="BT1873" s="85"/>
      <c r="BU1873" s="85"/>
      <c r="BV1873" s="85"/>
      <c r="BW1873" s="85"/>
      <c r="BX1873" s="85"/>
      <c r="BY1873" s="85"/>
      <c r="BZ1873" s="85"/>
      <c r="CA1873" s="85"/>
      <c r="CB1873" s="85"/>
      <c r="CC1873" s="85"/>
      <c r="CD1873" s="85"/>
      <c r="CE1873" s="85"/>
      <c r="CF1873" s="85"/>
      <c r="CG1873" s="85"/>
      <c r="CH1873" s="85"/>
      <c r="CI1873" s="85"/>
      <c r="CJ1873" s="85"/>
      <c r="CK1873" s="85"/>
      <c r="CL1873" s="85"/>
      <c r="CM1873" s="85"/>
      <c r="CN1873" s="85"/>
      <c r="CO1873" s="85"/>
      <c r="CP1873" s="85"/>
      <c r="CQ1873" s="85"/>
      <c r="CR1873" s="85"/>
    </row>
    <row r="1874" spans="59:96">
      <c r="BG1874" s="85"/>
      <c r="BH1874" s="85"/>
      <c r="BI1874" s="85"/>
      <c r="BJ1874" s="85"/>
      <c r="BK1874" s="85"/>
      <c r="BL1874" s="85"/>
      <c r="BM1874" s="85"/>
      <c r="BN1874" s="85"/>
      <c r="BO1874" s="85"/>
      <c r="BP1874" s="85"/>
      <c r="BQ1874" s="85"/>
      <c r="BR1874" s="85"/>
      <c r="BS1874" s="85"/>
      <c r="BT1874" s="85"/>
      <c r="BU1874" s="85"/>
      <c r="BV1874" s="85"/>
      <c r="BW1874" s="85"/>
      <c r="BX1874" s="85"/>
      <c r="BY1874" s="85"/>
      <c r="BZ1874" s="85"/>
      <c r="CA1874" s="85"/>
      <c r="CB1874" s="85"/>
      <c r="CC1874" s="85"/>
      <c r="CD1874" s="85"/>
      <c r="CE1874" s="85"/>
      <c r="CF1874" s="85"/>
      <c r="CG1874" s="85"/>
      <c r="CH1874" s="85"/>
      <c r="CI1874" s="85"/>
      <c r="CJ1874" s="85"/>
      <c r="CK1874" s="85"/>
      <c r="CL1874" s="85"/>
      <c r="CM1874" s="85"/>
      <c r="CN1874" s="85"/>
      <c r="CO1874" s="85"/>
      <c r="CP1874" s="85"/>
      <c r="CQ1874" s="85"/>
      <c r="CR1874" s="85"/>
    </row>
    <row r="1875" spans="59:96">
      <c r="BG1875" s="85"/>
      <c r="BH1875" s="85"/>
      <c r="BI1875" s="85"/>
      <c r="BJ1875" s="85"/>
      <c r="BK1875" s="85"/>
      <c r="BL1875" s="85"/>
      <c r="BM1875" s="85"/>
      <c r="BN1875" s="85"/>
      <c r="BO1875" s="85"/>
      <c r="BP1875" s="85"/>
      <c r="BQ1875" s="85"/>
      <c r="BR1875" s="85"/>
      <c r="BS1875" s="85"/>
      <c r="BT1875" s="85"/>
      <c r="BU1875" s="85"/>
      <c r="BV1875" s="85"/>
      <c r="BW1875" s="85"/>
      <c r="BX1875" s="85"/>
      <c r="BY1875" s="85"/>
      <c r="BZ1875" s="85"/>
      <c r="CA1875" s="85"/>
      <c r="CB1875" s="85"/>
      <c r="CC1875" s="85"/>
      <c r="CD1875" s="85"/>
      <c r="CE1875" s="85"/>
      <c r="CF1875" s="85"/>
      <c r="CG1875" s="85"/>
      <c r="CH1875" s="85"/>
      <c r="CI1875" s="85"/>
      <c r="CJ1875" s="85"/>
      <c r="CK1875" s="85"/>
      <c r="CL1875" s="85"/>
      <c r="CM1875" s="85"/>
      <c r="CN1875" s="85"/>
      <c r="CO1875" s="85"/>
      <c r="CP1875" s="85"/>
      <c r="CQ1875" s="85"/>
      <c r="CR1875" s="85"/>
    </row>
    <row r="1876" spans="59:96">
      <c r="BG1876" s="85"/>
      <c r="BH1876" s="85"/>
      <c r="BI1876" s="85"/>
      <c r="BJ1876" s="85"/>
      <c r="BK1876" s="85"/>
      <c r="BL1876" s="85"/>
      <c r="BM1876" s="85"/>
      <c r="BN1876" s="85"/>
      <c r="BO1876" s="85"/>
      <c r="BP1876" s="85"/>
      <c r="BQ1876" s="85"/>
      <c r="BR1876" s="85"/>
      <c r="BS1876" s="85"/>
      <c r="BT1876" s="85"/>
      <c r="BU1876" s="85"/>
      <c r="BV1876" s="85"/>
      <c r="BW1876" s="85"/>
      <c r="BX1876" s="85"/>
      <c r="BY1876" s="85"/>
      <c r="BZ1876" s="85"/>
      <c r="CA1876" s="85"/>
      <c r="CB1876" s="85"/>
      <c r="CC1876" s="85"/>
      <c r="CD1876" s="85"/>
      <c r="CE1876" s="85"/>
      <c r="CF1876" s="85"/>
      <c r="CG1876" s="85"/>
      <c r="CH1876" s="85"/>
      <c r="CI1876" s="85"/>
      <c r="CJ1876" s="85"/>
      <c r="CK1876" s="85"/>
      <c r="CL1876" s="85"/>
      <c r="CM1876" s="85"/>
      <c r="CN1876" s="85"/>
      <c r="CO1876" s="85"/>
      <c r="CP1876" s="85"/>
      <c r="CQ1876" s="85"/>
      <c r="CR1876" s="85"/>
    </row>
    <row r="1877" spans="59:96">
      <c r="BG1877" s="85"/>
      <c r="BH1877" s="85"/>
      <c r="BI1877" s="85"/>
      <c r="BJ1877" s="85"/>
      <c r="BK1877" s="85"/>
      <c r="BL1877" s="85"/>
      <c r="BM1877" s="85"/>
      <c r="BN1877" s="85"/>
      <c r="BO1877" s="85"/>
      <c r="BP1877" s="85"/>
      <c r="BQ1877" s="85"/>
      <c r="BR1877" s="85"/>
      <c r="BS1877" s="85"/>
      <c r="BT1877" s="85"/>
      <c r="BU1877" s="85"/>
      <c r="BV1877" s="85"/>
      <c r="BW1877" s="85"/>
      <c r="BX1877" s="85"/>
      <c r="BY1877" s="85"/>
      <c r="BZ1877" s="85"/>
      <c r="CA1877" s="85"/>
      <c r="CB1877" s="85"/>
      <c r="CC1877" s="85"/>
      <c r="CD1877" s="85"/>
      <c r="CE1877" s="85"/>
      <c r="CF1877" s="85"/>
      <c r="CG1877" s="85"/>
      <c r="CH1877" s="85"/>
      <c r="CI1877" s="85"/>
      <c r="CJ1877" s="85"/>
      <c r="CK1877" s="85"/>
      <c r="CL1877" s="85"/>
      <c r="CM1877" s="85"/>
      <c r="CN1877" s="85"/>
      <c r="CO1877" s="85"/>
      <c r="CP1877" s="85"/>
      <c r="CQ1877" s="85"/>
      <c r="CR1877" s="85"/>
    </row>
    <row r="1878" spans="59:96">
      <c r="BG1878" s="85"/>
      <c r="BH1878" s="85"/>
      <c r="BI1878" s="85"/>
      <c r="BJ1878" s="85"/>
      <c r="BK1878" s="85"/>
      <c r="BL1878" s="85"/>
      <c r="BM1878" s="85"/>
      <c r="BN1878" s="85"/>
      <c r="BO1878" s="85"/>
      <c r="BP1878" s="85"/>
      <c r="BQ1878" s="85"/>
      <c r="BR1878" s="85"/>
      <c r="BS1878" s="85"/>
      <c r="BT1878" s="85"/>
      <c r="BU1878" s="85"/>
      <c r="BV1878" s="85"/>
      <c r="BW1878" s="85"/>
      <c r="BX1878" s="85"/>
      <c r="BY1878" s="85"/>
      <c r="BZ1878" s="85"/>
      <c r="CA1878" s="85"/>
      <c r="CB1878" s="85"/>
      <c r="CC1878" s="85"/>
      <c r="CD1878" s="85"/>
      <c r="CE1878" s="85"/>
      <c r="CF1878" s="85"/>
      <c r="CG1878" s="85"/>
      <c r="CH1878" s="85"/>
      <c r="CI1878" s="85"/>
      <c r="CJ1878" s="85"/>
      <c r="CK1878" s="85"/>
      <c r="CL1878" s="85"/>
      <c r="CM1878" s="85"/>
      <c r="CN1878" s="85"/>
      <c r="CO1878" s="85"/>
      <c r="CP1878" s="85"/>
      <c r="CQ1878" s="85"/>
      <c r="CR1878" s="85"/>
    </row>
    <row r="1879" spans="59:96">
      <c r="BG1879" s="85"/>
      <c r="BH1879" s="85"/>
      <c r="BI1879" s="85"/>
      <c r="BJ1879" s="85"/>
      <c r="BK1879" s="85"/>
      <c r="BL1879" s="85"/>
      <c r="BM1879" s="85"/>
      <c r="BN1879" s="85"/>
      <c r="BO1879" s="85"/>
      <c r="BP1879" s="85"/>
      <c r="BQ1879" s="85"/>
      <c r="BR1879" s="85"/>
      <c r="BS1879" s="85"/>
      <c r="BT1879" s="85"/>
      <c r="BU1879" s="85"/>
      <c r="BV1879" s="85"/>
      <c r="BW1879" s="85"/>
      <c r="BX1879" s="85"/>
      <c r="BY1879" s="85"/>
      <c r="BZ1879" s="85"/>
      <c r="CA1879" s="85"/>
      <c r="CB1879" s="85"/>
      <c r="CC1879" s="85"/>
      <c r="CD1879" s="85"/>
      <c r="CE1879" s="85"/>
      <c r="CF1879" s="85"/>
      <c r="CG1879" s="85"/>
      <c r="CH1879" s="85"/>
      <c r="CI1879" s="85"/>
      <c r="CJ1879" s="85"/>
      <c r="CK1879" s="85"/>
      <c r="CL1879" s="85"/>
      <c r="CM1879" s="85"/>
      <c r="CN1879" s="85"/>
      <c r="CO1879" s="85"/>
      <c r="CP1879" s="85"/>
      <c r="CQ1879" s="85"/>
      <c r="CR1879" s="85"/>
    </row>
    <row r="1880" spans="59:96">
      <c r="BG1880" s="85"/>
      <c r="BH1880" s="85"/>
      <c r="BI1880" s="85"/>
      <c r="BJ1880" s="85"/>
      <c r="BK1880" s="85"/>
      <c r="BL1880" s="85"/>
      <c r="BM1880" s="85"/>
      <c r="BN1880" s="85"/>
      <c r="BO1880" s="85"/>
      <c r="BP1880" s="85"/>
      <c r="BQ1880" s="85"/>
      <c r="BR1880" s="85"/>
      <c r="BS1880" s="85"/>
      <c r="BT1880" s="85"/>
      <c r="BU1880" s="85"/>
      <c r="BV1880" s="85"/>
      <c r="BW1880" s="85"/>
      <c r="BX1880" s="85"/>
      <c r="BY1880" s="85"/>
      <c r="BZ1880" s="85"/>
      <c r="CA1880" s="85"/>
      <c r="CB1880" s="85"/>
      <c r="CC1880" s="85"/>
      <c r="CD1880" s="85"/>
      <c r="CE1880" s="85"/>
      <c r="CF1880" s="85"/>
      <c r="CG1880" s="85"/>
      <c r="CH1880" s="85"/>
      <c r="CI1880" s="85"/>
      <c r="CJ1880" s="85"/>
      <c r="CK1880" s="85"/>
      <c r="CL1880" s="85"/>
      <c r="CM1880" s="85"/>
      <c r="CN1880" s="85"/>
      <c r="CO1880" s="85"/>
      <c r="CP1880" s="85"/>
      <c r="CQ1880" s="85"/>
      <c r="CR1880" s="85"/>
    </row>
    <row r="1881" spans="59:96">
      <c r="BG1881" s="85"/>
      <c r="BH1881" s="85"/>
      <c r="BI1881" s="85"/>
      <c r="BJ1881" s="85"/>
      <c r="BK1881" s="85"/>
      <c r="BL1881" s="85"/>
      <c r="BM1881" s="85"/>
      <c r="BN1881" s="85"/>
      <c r="BO1881" s="85"/>
      <c r="BP1881" s="85"/>
      <c r="BQ1881" s="85"/>
      <c r="BR1881" s="85"/>
      <c r="BS1881" s="85"/>
      <c r="BT1881" s="85"/>
      <c r="BU1881" s="85"/>
      <c r="BV1881" s="85"/>
      <c r="BW1881" s="85"/>
      <c r="BX1881" s="85"/>
      <c r="BY1881" s="85"/>
      <c r="BZ1881" s="85"/>
      <c r="CA1881" s="85"/>
      <c r="CB1881" s="85"/>
      <c r="CC1881" s="85"/>
      <c r="CD1881" s="85"/>
      <c r="CE1881" s="85"/>
      <c r="CF1881" s="85"/>
      <c r="CG1881" s="85"/>
      <c r="CH1881" s="85"/>
      <c r="CI1881" s="85"/>
      <c r="CJ1881" s="85"/>
      <c r="CK1881" s="85"/>
      <c r="CL1881" s="85"/>
      <c r="CM1881" s="85"/>
      <c r="CN1881" s="85"/>
      <c r="CO1881" s="85"/>
      <c r="CP1881" s="85"/>
      <c r="CQ1881" s="85"/>
      <c r="CR1881" s="85"/>
    </row>
    <row r="1882" spans="59:96">
      <c r="BG1882" s="85"/>
      <c r="BH1882" s="85"/>
      <c r="BI1882" s="85"/>
      <c r="BJ1882" s="85"/>
      <c r="BK1882" s="85"/>
      <c r="BL1882" s="85"/>
      <c r="BM1882" s="85"/>
      <c r="BN1882" s="85"/>
      <c r="BO1882" s="85"/>
      <c r="BP1882" s="85"/>
      <c r="BQ1882" s="85"/>
      <c r="BR1882" s="85"/>
      <c r="BS1882" s="85"/>
      <c r="BT1882" s="85"/>
      <c r="BU1882" s="85"/>
      <c r="BV1882" s="85"/>
      <c r="BW1882" s="85"/>
      <c r="BX1882" s="85"/>
      <c r="BY1882" s="85"/>
      <c r="BZ1882" s="85"/>
      <c r="CA1882" s="85"/>
      <c r="CB1882" s="85"/>
      <c r="CC1882" s="85"/>
      <c r="CD1882" s="85"/>
      <c r="CE1882" s="85"/>
      <c r="CF1882" s="85"/>
      <c r="CG1882" s="85"/>
      <c r="CH1882" s="85"/>
      <c r="CI1882" s="85"/>
      <c r="CJ1882" s="85"/>
      <c r="CK1882" s="85"/>
      <c r="CL1882" s="85"/>
      <c r="CM1882" s="85"/>
      <c r="CN1882" s="85"/>
      <c r="CO1882" s="85"/>
      <c r="CP1882" s="85"/>
      <c r="CQ1882" s="85"/>
      <c r="CR1882" s="85"/>
    </row>
    <row r="1883" spans="59:96">
      <c r="BG1883" s="85"/>
      <c r="BH1883" s="85"/>
      <c r="BI1883" s="85"/>
      <c r="BJ1883" s="85"/>
      <c r="BK1883" s="85"/>
      <c r="BL1883" s="85"/>
      <c r="BM1883" s="85"/>
      <c r="BN1883" s="85"/>
      <c r="BO1883" s="85"/>
      <c r="BP1883" s="85"/>
      <c r="BQ1883" s="85"/>
      <c r="BR1883" s="85"/>
      <c r="BS1883" s="85"/>
      <c r="BT1883" s="85"/>
      <c r="BU1883" s="85"/>
      <c r="BV1883" s="85"/>
      <c r="BW1883" s="85"/>
      <c r="BX1883" s="85"/>
      <c r="BY1883" s="85"/>
      <c r="BZ1883" s="85"/>
      <c r="CA1883" s="85"/>
      <c r="CB1883" s="85"/>
      <c r="CC1883" s="85"/>
      <c r="CD1883" s="85"/>
      <c r="CE1883" s="85"/>
      <c r="CF1883" s="85"/>
      <c r="CG1883" s="85"/>
      <c r="CH1883" s="85"/>
      <c r="CI1883" s="85"/>
      <c r="CJ1883" s="85"/>
      <c r="CK1883" s="85"/>
      <c r="CL1883" s="85"/>
      <c r="CM1883" s="85"/>
      <c r="CN1883" s="85"/>
      <c r="CO1883" s="85"/>
      <c r="CP1883" s="85"/>
      <c r="CQ1883" s="85"/>
      <c r="CR1883" s="85"/>
    </row>
    <row r="1884" spans="59:96">
      <c r="BG1884" s="85"/>
      <c r="BH1884" s="85"/>
      <c r="BI1884" s="85"/>
      <c r="BJ1884" s="85"/>
      <c r="BK1884" s="85"/>
      <c r="BL1884" s="85"/>
      <c r="BM1884" s="85"/>
      <c r="BN1884" s="85"/>
      <c r="BO1884" s="85"/>
      <c r="BP1884" s="85"/>
      <c r="BQ1884" s="85"/>
      <c r="BR1884" s="85"/>
      <c r="BS1884" s="85"/>
      <c r="BT1884" s="85"/>
      <c r="BU1884" s="85"/>
      <c r="BV1884" s="85"/>
      <c r="BW1884" s="85"/>
      <c r="BX1884" s="85"/>
      <c r="BY1884" s="85"/>
      <c r="BZ1884" s="85"/>
      <c r="CA1884" s="85"/>
      <c r="CB1884" s="85"/>
      <c r="CC1884" s="85"/>
      <c r="CD1884" s="85"/>
      <c r="CE1884" s="85"/>
      <c r="CF1884" s="85"/>
      <c r="CG1884" s="85"/>
      <c r="CH1884" s="85"/>
      <c r="CI1884" s="85"/>
      <c r="CJ1884" s="85"/>
      <c r="CK1884" s="85"/>
      <c r="CL1884" s="85"/>
      <c r="CM1884" s="85"/>
      <c r="CN1884" s="85"/>
      <c r="CO1884" s="85"/>
      <c r="CP1884" s="85"/>
      <c r="CQ1884" s="85"/>
      <c r="CR1884" s="85"/>
    </row>
    <row r="1885" spans="59:96">
      <c r="BG1885" s="85"/>
      <c r="BH1885" s="85"/>
      <c r="BI1885" s="85"/>
      <c r="BJ1885" s="85"/>
      <c r="BK1885" s="85"/>
      <c r="BL1885" s="85"/>
      <c r="BM1885" s="85"/>
      <c r="BN1885" s="85"/>
      <c r="BO1885" s="85"/>
      <c r="BP1885" s="85"/>
      <c r="BQ1885" s="85"/>
      <c r="BR1885" s="85"/>
      <c r="BS1885" s="85"/>
      <c r="BT1885" s="85"/>
      <c r="BU1885" s="85"/>
      <c r="BV1885" s="85"/>
      <c r="BW1885" s="85"/>
      <c r="BX1885" s="85"/>
      <c r="BY1885" s="85"/>
      <c r="BZ1885" s="85"/>
      <c r="CA1885" s="85"/>
      <c r="CB1885" s="85"/>
      <c r="CC1885" s="85"/>
      <c r="CD1885" s="85"/>
      <c r="CE1885" s="85"/>
      <c r="CF1885" s="85"/>
      <c r="CG1885" s="85"/>
      <c r="CH1885" s="85"/>
      <c r="CI1885" s="85"/>
      <c r="CJ1885" s="85"/>
      <c r="CK1885" s="85"/>
      <c r="CL1885" s="85"/>
      <c r="CM1885" s="85"/>
      <c r="CN1885" s="85"/>
      <c r="CO1885" s="85"/>
      <c r="CP1885" s="85"/>
      <c r="CQ1885" s="85"/>
      <c r="CR1885" s="85"/>
    </row>
    <row r="1886" spans="59:96">
      <c r="BG1886" s="85"/>
      <c r="BH1886" s="85"/>
      <c r="BI1886" s="85"/>
      <c r="BJ1886" s="85"/>
      <c r="BK1886" s="85"/>
      <c r="BL1886" s="85"/>
      <c r="BM1886" s="85"/>
      <c r="BN1886" s="85"/>
      <c r="BO1886" s="85"/>
      <c r="BP1886" s="85"/>
      <c r="BQ1886" s="85"/>
      <c r="BR1886" s="85"/>
      <c r="BS1886" s="85"/>
      <c r="BT1886" s="85"/>
      <c r="BU1886" s="85"/>
      <c r="BV1886" s="85"/>
      <c r="BW1886" s="85"/>
      <c r="BX1886" s="85"/>
      <c r="BY1886" s="85"/>
      <c r="BZ1886" s="85"/>
      <c r="CA1886" s="85"/>
      <c r="CB1886" s="85"/>
      <c r="CC1886" s="85"/>
      <c r="CD1886" s="85"/>
      <c r="CE1886" s="85"/>
      <c r="CF1886" s="85"/>
      <c r="CG1886" s="85"/>
      <c r="CH1886" s="85"/>
      <c r="CI1886" s="85"/>
      <c r="CJ1886" s="85"/>
      <c r="CK1886" s="85"/>
      <c r="CL1886" s="85"/>
      <c r="CM1886" s="85"/>
      <c r="CN1886" s="85"/>
      <c r="CO1886" s="85"/>
      <c r="CP1886" s="85"/>
      <c r="CQ1886" s="85"/>
      <c r="CR1886" s="85"/>
    </row>
    <row r="1887" spans="59:96">
      <c r="BG1887" s="85"/>
      <c r="BH1887" s="85"/>
      <c r="BI1887" s="85"/>
      <c r="BJ1887" s="85"/>
      <c r="BK1887" s="85"/>
      <c r="BL1887" s="85"/>
      <c r="BM1887" s="85"/>
      <c r="BN1887" s="85"/>
      <c r="BO1887" s="85"/>
      <c r="BP1887" s="85"/>
      <c r="BQ1887" s="85"/>
      <c r="BR1887" s="85"/>
      <c r="BS1887" s="85"/>
      <c r="BT1887" s="85"/>
      <c r="BU1887" s="85"/>
      <c r="BV1887" s="85"/>
      <c r="BW1887" s="85"/>
      <c r="BX1887" s="85"/>
      <c r="BY1887" s="85"/>
      <c r="BZ1887" s="85"/>
      <c r="CA1887" s="85"/>
      <c r="CB1887" s="85"/>
      <c r="CC1887" s="85"/>
      <c r="CD1887" s="85"/>
      <c r="CE1887" s="85"/>
      <c r="CF1887" s="85"/>
      <c r="CG1887" s="85"/>
      <c r="CH1887" s="85"/>
      <c r="CI1887" s="85"/>
      <c r="CJ1887" s="85"/>
      <c r="CK1887" s="85"/>
      <c r="CL1887" s="85"/>
      <c r="CM1887" s="85"/>
      <c r="CN1887" s="85"/>
      <c r="CO1887" s="85"/>
      <c r="CP1887" s="85"/>
      <c r="CQ1887" s="85"/>
      <c r="CR1887" s="85"/>
    </row>
    <row r="1888" spans="59:96">
      <c r="BG1888" s="85"/>
      <c r="BH1888" s="85"/>
      <c r="BI1888" s="85"/>
      <c r="BJ1888" s="85"/>
      <c r="BK1888" s="85"/>
      <c r="BL1888" s="85"/>
      <c r="BM1888" s="85"/>
      <c r="BN1888" s="85"/>
      <c r="BO1888" s="85"/>
      <c r="BP1888" s="85"/>
      <c r="BQ1888" s="85"/>
      <c r="BR1888" s="85"/>
      <c r="BS1888" s="85"/>
      <c r="BT1888" s="85"/>
      <c r="BU1888" s="85"/>
      <c r="BV1888" s="85"/>
      <c r="BW1888" s="85"/>
      <c r="BX1888" s="85"/>
      <c r="BY1888" s="85"/>
      <c r="BZ1888" s="85"/>
      <c r="CA1888" s="85"/>
      <c r="CB1888" s="85"/>
      <c r="CC1888" s="85"/>
      <c r="CD1888" s="85"/>
      <c r="CE1888" s="85"/>
      <c r="CF1888" s="85"/>
      <c r="CG1888" s="85"/>
      <c r="CH1888" s="85"/>
      <c r="CI1888" s="85"/>
      <c r="CJ1888" s="85"/>
      <c r="CK1888" s="85"/>
      <c r="CL1888" s="85"/>
      <c r="CM1888" s="85"/>
      <c r="CN1888" s="85"/>
      <c r="CO1888" s="85"/>
      <c r="CP1888" s="85"/>
      <c r="CQ1888" s="85"/>
      <c r="CR1888" s="85"/>
    </row>
    <row r="1889" spans="59:96">
      <c r="BG1889" s="85"/>
      <c r="BH1889" s="85"/>
      <c r="BI1889" s="85"/>
      <c r="BJ1889" s="85"/>
      <c r="BK1889" s="85"/>
      <c r="BL1889" s="85"/>
      <c r="BM1889" s="85"/>
      <c r="BN1889" s="85"/>
      <c r="BO1889" s="85"/>
      <c r="BP1889" s="85"/>
      <c r="BQ1889" s="85"/>
      <c r="BR1889" s="85"/>
      <c r="BS1889" s="85"/>
      <c r="BT1889" s="85"/>
      <c r="BU1889" s="85"/>
      <c r="BV1889" s="85"/>
      <c r="BW1889" s="85"/>
      <c r="BX1889" s="85"/>
      <c r="BY1889" s="85"/>
      <c r="BZ1889" s="85"/>
      <c r="CA1889" s="85"/>
      <c r="CB1889" s="85"/>
      <c r="CC1889" s="85"/>
      <c r="CD1889" s="85"/>
      <c r="CE1889" s="85"/>
      <c r="CF1889" s="85"/>
      <c r="CG1889" s="85"/>
      <c r="CH1889" s="85"/>
      <c r="CI1889" s="85"/>
      <c r="CJ1889" s="85"/>
      <c r="CK1889" s="85"/>
      <c r="CL1889" s="85"/>
      <c r="CM1889" s="85"/>
      <c r="CN1889" s="85"/>
      <c r="CO1889" s="85"/>
      <c r="CP1889" s="85"/>
      <c r="CQ1889" s="85"/>
      <c r="CR1889" s="85"/>
    </row>
    <row r="1890" spans="59:96">
      <c r="BG1890" s="85"/>
      <c r="BH1890" s="85"/>
      <c r="BI1890" s="85"/>
      <c r="BJ1890" s="85"/>
      <c r="BK1890" s="85"/>
      <c r="BL1890" s="85"/>
      <c r="BM1890" s="85"/>
      <c r="BN1890" s="85"/>
      <c r="BO1890" s="85"/>
      <c r="BP1890" s="85"/>
      <c r="BQ1890" s="85"/>
      <c r="BR1890" s="85"/>
      <c r="BS1890" s="85"/>
      <c r="BT1890" s="85"/>
      <c r="BU1890" s="85"/>
      <c r="BV1890" s="85"/>
      <c r="BW1890" s="85"/>
      <c r="BX1890" s="85"/>
      <c r="BY1890" s="85"/>
      <c r="BZ1890" s="85"/>
      <c r="CA1890" s="85"/>
      <c r="CB1890" s="85"/>
      <c r="CC1890" s="85"/>
      <c r="CD1890" s="85"/>
      <c r="CE1890" s="85"/>
      <c r="CF1890" s="85"/>
      <c r="CG1890" s="85"/>
      <c r="CH1890" s="85"/>
      <c r="CI1890" s="85"/>
      <c r="CJ1890" s="85"/>
      <c r="CK1890" s="85"/>
      <c r="CL1890" s="85"/>
      <c r="CM1890" s="85"/>
      <c r="CN1890" s="85"/>
      <c r="CO1890" s="85"/>
      <c r="CP1890" s="85"/>
      <c r="CQ1890" s="85"/>
      <c r="CR1890" s="85"/>
    </row>
    <row r="1891" spans="59:96">
      <c r="BG1891" s="85"/>
      <c r="BH1891" s="85"/>
      <c r="BI1891" s="85"/>
      <c r="BJ1891" s="85"/>
      <c r="BK1891" s="85"/>
      <c r="BL1891" s="85"/>
      <c r="BM1891" s="85"/>
      <c r="BN1891" s="85"/>
      <c r="BO1891" s="85"/>
      <c r="BP1891" s="85"/>
      <c r="BQ1891" s="85"/>
      <c r="BR1891" s="85"/>
      <c r="BS1891" s="85"/>
      <c r="BT1891" s="85"/>
      <c r="BU1891" s="85"/>
      <c r="BV1891" s="85"/>
      <c r="BW1891" s="85"/>
      <c r="BX1891" s="85"/>
      <c r="BY1891" s="85"/>
      <c r="BZ1891" s="85"/>
      <c r="CA1891" s="85"/>
      <c r="CB1891" s="85"/>
      <c r="CC1891" s="85"/>
      <c r="CD1891" s="85"/>
      <c r="CE1891" s="85"/>
      <c r="CF1891" s="85"/>
      <c r="CG1891" s="85"/>
      <c r="CH1891" s="85"/>
      <c r="CI1891" s="85"/>
      <c r="CJ1891" s="85"/>
      <c r="CK1891" s="85"/>
      <c r="CL1891" s="85"/>
      <c r="CM1891" s="85"/>
      <c r="CN1891" s="85"/>
      <c r="CO1891" s="85"/>
      <c r="CP1891" s="85"/>
      <c r="CQ1891" s="85"/>
      <c r="CR1891" s="85"/>
    </row>
    <row r="1892" spans="59:96">
      <c r="BG1892" s="85"/>
      <c r="BH1892" s="85"/>
      <c r="BI1892" s="85"/>
      <c r="BJ1892" s="85"/>
      <c r="BK1892" s="85"/>
      <c r="BL1892" s="85"/>
      <c r="BM1892" s="85"/>
      <c r="BN1892" s="85"/>
      <c r="BO1892" s="85"/>
      <c r="BP1892" s="85"/>
      <c r="BQ1892" s="85"/>
      <c r="BR1892" s="85"/>
      <c r="BS1892" s="85"/>
      <c r="BT1892" s="85"/>
      <c r="BU1892" s="85"/>
      <c r="BV1892" s="85"/>
      <c r="BW1892" s="85"/>
      <c r="BX1892" s="85"/>
      <c r="BY1892" s="85"/>
      <c r="BZ1892" s="85"/>
      <c r="CA1892" s="85"/>
      <c r="CB1892" s="85"/>
      <c r="CC1892" s="85"/>
      <c r="CD1892" s="85"/>
      <c r="CE1892" s="85"/>
      <c r="CF1892" s="85"/>
      <c r="CG1892" s="85"/>
      <c r="CH1892" s="85"/>
      <c r="CI1892" s="85"/>
      <c r="CJ1892" s="85"/>
      <c r="CK1892" s="85"/>
      <c r="CL1892" s="85"/>
      <c r="CM1892" s="85"/>
      <c r="CN1892" s="85"/>
      <c r="CO1892" s="85"/>
      <c r="CP1892" s="85"/>
      <c r="CQ1892" s="85"/>
      <c r="CR1892" s="85"/>
    </row>
    <row r="1893" spans="59:96">
      <c r="BG1893" s="85"/>
      <c r="BH1893" s="85"/>
      <c r="BI1893" s="85"/>
      <c r="BJ1893" s="85"/>
      <c r="BK1893" s="85"/>
      <c r="BL1893" s="85"/>
      <c r="BM1893" s="85"/>
      <c r="BN1893" s="85"/>
      <c r="BO1893" s="85"/>
      <c r="BP1893" s="85"/>
      <c r="BQ1893" s="85"/>
      <c r="BR1893" s="85"/>
      <c r="BS1893" s="85"/>
      <c r="BT1893" s="85"/>
      <c r="BU1893" s="85"/>
      <c r="BV1893" s="85"/>
      <c r="BW1893" s="85"/>
      <c r="BX1893" s="85"/>
      <c r="BY1893" s="85"/>
      <c r="BZ1893" s="85"/>
      <c r="CA1893" s="85"/>
      <c r="CB1893" s="85"/>
      <c r="CC1893" s="85"/>
      <c r="CD1893" s="85"/>
      <c r="CE1893" s="85"/>
      <c r="CF1893" s="85"/>
      <c r="CG1893" s="85"/>
      <c r="CH1893" s="85"/>
      <c r="CI1893" s="85"/>
      <c r="CJ1893" s="85"/>
      <c r="CK1893" s="85"/>
      <c r="CL1893" s="85"/>
      <c r="CM1893" s="85"/>
      <c r="CN1893" s="85"/>
      <c r="CO1893" s="85"/>
      <c r="CP1893" s="85"/>
      <c r="CQ1893" s="85"/>
      <c r="CR1893" s="85"/>
    </row>
    <row r="1894" spans="59:96">
      <c r="BG1894" s="85"/>
      <c r="BH1894" s="85"/>
      <c r="BI1894" s="85"/>
      <c r="BJ1894" s="85"/>
      <c r="BK1894" s="85"/>
      <c r="BL1894" s="85"/>
      <c r="BM1894" s="85"/>
      <c r="BN1894" s="85"/>
      <c r="BO1894" s="85"/>
      <c r="BP1894" s="85"/>
      <c r="BQ1894" s="85"/>
      <c r="BR1894" s="85"/>
      <c r="BS1894" s="85"/>
      <c r="BT1894" s="85"/>
      <c r="BU1894" s="85"/>
      <c r="BV1894" s="85"/>
      <c r="BW1894" s="85"/>
      <c r="BX1894" s="85"/>
      <c r="BY1894" s="85"/>
      <c r="BZ1894" s="85"/>
      <c r="CA1894" s="85"/>
      <c r="CB1894" s="85"/>
      <c r="CC1894" s="85"/>
      <c r="CD1894" s="85"/>
      <c r="CE1894" s="85"/>
      <c r="CF1894" s="85"/>
      <c r="CG1894" s="85"/>
      <c r="CH1894" s="85"/>
      <c r="CI1894" s="85"/>
      <c r="CJ1894" s="85"/>
      <c r="CK1894" s="85"/>
      <c r="CL1894" s="85"/>
      <c r="CM1894" s="85"/>
      <c r="CN1894" s="85"/>
      <c r="CO1894" s="85"/>
      <c r="CP1894" s="85"/>
      <c r="CQ1894" s="85"/>
      <c r="CR1894" s="85"/>
    </row>
    <row r="1895" spans="59:96">
      <c r="BG1895" s="85"/>
      <c r="BH1895" s="85"/>
      <c r="BI1895" s="85"/>
      <c r="BJ1895" s="85"/>
      <c r="BK1895" s="85"/>
      <c r="BL1895" s="85"/>
      <c r="BM1895" s="85"/>
      <c r="BN1895" s="85"/>
      <c r="BO1895" s="85"/>
      <c r="BP1895" s="85"/>
      <c r="BQ1895" s="85"/>
      <c r="BR1895" s="85"/>
      <c r="BS1895" s="85"/>
      <c r="BT1895" s="85"/>
      <c r="BU1895" s="85"/>
      <c r="BV1895" s="85"/>
      <c r="BW1895" s="85"/>
      <c r="BX1895" s="85"/>
      <c r="BY1895" s="85"/>
      <c r="BZ1895" s="85"/>
      <c r="CA1895" s="85"/>
      <c r="CB1895" s="85"/>
      <c r="CC1895" s="85"/>
      <c r="CD1895" s="85"/>
      <c r="CE1895" s="85"/>
      <c r="CF1895" s="85"/>
      <c r="CG1895" s="85"/>
      <c r="CH1895" s="85"/>
      <c r="CI1895" s="85"/>
      <c r="CJ1895" s="85"/>
      <c r="CK1895" s="85"/>
      <c r="CL1895" s="85"/>
      <c r="CM1895" s="85"/>
      <c r="CN1895" s="85"/>
      <c r="CO1895" s="85"/>
      <c r="CP1895" s="85"/>
      <c r="CQ1895" s="85"/>
      <c r="CR1895" s="85"/>
    </row>
    <row r="1896" spans="59:96">
      <c r="BG1896" s="85"/>
      <c r="BH1896" s="85"/>
      <c r="BI1896" s="85"/>
      <c r="BJ1896" s="85"/>
      <c r="BK1896" s="85"/>
      <c r="BL1896" s="85"/>
      <c r="BM1896" s="85"/>
      <c r="BN1896" s="85"/>
      <c r="BO1896" s="85"/>
      <c r="BP1896" s="85"/>
      <c r="BQ1896" s="85"/>
      <c r="BR1896" s="85"/>
      <c r="BS1896" s="85"/>
      <c r="BT1896" s="85"/>
      <c r="BU1896" s="85"/>
      <c r="BV1896" s="85"/>
      <c r="BW1896" s="85"/>
      <c r="BX1896" s="85"/>
      <c r="BY1896" s="85"/>
      <c r="BZ1896" s="85"/>
      <c r="CA1896" s="85"/>
      <c r="CB1896" s="85"/>
      <c r="CC1896" s="85"/>
      <c r="CD1896" s="85"/>
      <c r="CE1896" s="85"/>
      <c r="CF1896" s="85"/>
      <c r="CG1896" s="85"/>
      <c r="CH1896" s="85"/>
      <c r="CI1896" s="85"/>
      <c r="CJ1896" s="85"/>
      <c r="CK1896" s="85"/>
      <c r="CL1896" s="85"/>
      <c r="CM1896" s="85"/>
      <c r="CN1896" s="85"/>
      <c r="CO1896" s="85"/>
      <c r="CP1896" s="85"/>
      <c r="CQ1896" s="85"/>
      <c r="CR1896" s="85"/>
    </row>
    <row r="1897" spans="59:96">
      <c r="BG1897" s="85"/>
      <c r="BH1897" s="85"/>
      <c r="BI1897" s="85"/>
      <c r="BJ1897" s="85"/>
      <c r="BK1897" s="85"/>
      <c r="BL1897" s="85"/>
      <c r="BM1897" s="85"/>
      <c r="BN1897" s="85"/>
      <c r="BO1897" s="85"/>
      <c r="BP1897" s="85"/>
      <c r="BQ1897" s="85"/>
      <c r="BR1897" s="85"/>
      <c r="BS1897" s="85"/>
      <c r="BT1897" s="85"/>
      <c r="BU1897" s="85"/>
      <c r="BV1897" s="85"/>
      <c r="BW1897" s="85"/>
      <c r="BX1897" s="85"/>
      <c r="BY1897" s="85"/>
      <c r="BZ1897" s="85"/>
      <c r="CA1897" s="85"/>
      <c r="CB1897" s="85"/>
      <c r="CC1897" s="85"/>
      <c r="CD1897" s="85"/>
      <c r="CE1897" s="85"/>
      <c r="CF1897" s="85"/>
      <c r="CG1897" s="85"/>
      <c r="CH1897" s="85"/>
      <c r="CI1897" s="85"/>
      <c r="CJ1897" s="85"/>
      <c r="CK1897" s="85"/>
      <c r="CL1897" s="85"/>
      <c r="CM1897" s="85"/>
      <c r="CN1897" s="85"/>
      <c r="CO1897" s="85"/>
      <c r="CP1897" s="85"/>
      <c r="CQ1897" s="85"/>
      <c r="CR1897" s="85"/>
    </row>
    <row r="1898" spans="59:96">
      <c r="BG1898" s="85"/>
      <c r="BH1898" s="85"/>
      <c r="BI1898" s="85"/>
      <c r="BJ1898" s="85"/>
      <c r="BK1898" s="85"/>
      <c r="BL1898" s="85"/>
      <c r="BM1898" s="85"/>
      <c r="BN1898" s="85"/>
      <c r="BO1898" s="85"/>
      <c r="BP1898" s="85"/>
      <c r="BQ1898" s="85"/>
      <c r="BR1898" s="85"/>
      <c r="BS1898" s="85"/>
      <c r="BT1898" s="85"/>
      <c r="BU1898" s="85"/>
      <c r="BV1898" s="85"/>
      <c r="BW1898" s="85"/>
      <c r="BX1898" s="85"/>
      <c r="BY1898" s="85"/>
      <c r="BZ1898" s="85"/>
      <c r="CA1898" s="85"/>
      <c r="CB1898" s="85"/>
      <c r="CC1898" s="85"/>
      <c r="CD1898" s="85"/>
      <c r="CE1898" s="85"/>
      <c r="CF1898" s="85"/>
      <c r="CG1898" s="85"/>
      <c r="CH1898" s="85"/>
      <c r="CI1898" s="85"/>
      <c r="CJ1898" s="85"/>
      <c r="CK1898" s="85"/>
      <c r="CL1898" s="85"/>
      <c r="CM1898" s="85"/>
      <c r="CN1898" s="85"/>
      <c r="CO1898" s="85"/>
      <c r="CP1898" s="85"/>
      <c r="CQ1898" s="85"/>
      <c r="CR1898" s="85"/>
    </row>
    <row r="1899" spans="59:96">
      <c r="BG1899" s="85"/>
      <c r="BH1899" s="85"/>
      <c r="BI1899" s="85"/>
      <c r="BJ1899" s="85"/>
      <c r="BK1899" s="85"/>
      <c r="BL1899" s="85"/>
      <c r="BM1899" s="85"/>
      <c r="BN1899" s="85"/>
      <c r="BO1899" s="85"/>
      <c r="BP1899" s="85"/>
      <c r="BQ1899" s="85"/>
      <c r="BR1899" s="85"/>
      <c r="BS1899" s="85"/>
      <c r="BT1899" s="85"/>
      <c r="BU1899" s="85"/>
      <c r="BV1899" s="85"/>
      <c r="BW1899" s="85"/>
      <c r="BX1899" s="85"/>
      <c r="BY1899" s="85"/>
      <c r="BZ1899" s="85"/>
      <c r="CA1899" s="85"/>
      <c r="CB1899" s="85"/>
      <c r="CC1899" s="85"/>
      <c r="CD1899" s="85"/>
      <c r="CE1899" s="85"/>
      <c r="CF1899" s="85"/>
      <c r="CG1899" s="85"/>
      <c r="CH1899" s="85"/>
      <c r="CI1899" s="85"/>
      <c r="CJ1899" s="85"/>
      <c r="CK1899" s="85"/>
      <c r="CL1899" s="85"/>
      <c r="CM1899" s="85"/>
      <c r="CN1899" s="85"/>
      <c r="CO1899" s="85"/>
      <c r="CP1899" s="85"/>
      <c r="CQ1899" s="85"/>
      <c r="CR1899" s="85"/>
    </row>
    <row r="1900" spans="59:96">
      <c r="BG1900" s="85"/>
      <c r="BH1900" s="85"/>
      <c r="BI1900" s="85"/>
      <c r="BJ1900" s="85"/>
      <c r="BK1900" s="85"/>
      <c r="BL1900" s="85"/>
      <c r="BM1900" s="85"/>
      <c r="BN1900" s="85"/>
      <c r="BO1900" s="85"/>
      <c r="BP1900" s="85"/>
      <c r="BQ1900" s="85"/>
      <c r="BR1900" s="85"/>
      <c r="BS1900" s="85"/>
      <c r="BT1900" s="85"/>
      <c r="BU1900" s="85"/>
      <c r="BV1900" s="85"/>
      <c r="BW1900" s="85"/>
      <c r="BX1900" s="85"/>
      <c r="BY1900" s="85"/>
      <c r="BZ1900" s="85"/>
      <c r="CA1900" s="85"/>
      <c r="CB1900" s="85"/>
      <c r="CC1900" s="85"/>
      <c r="CD1900" s="85"/>
      <c r="CE1900" s="85"/>
      <c r="CF1900" s="85"/>
      <c r="CG1900" s="85"/>
      <c r="CH1900" s="85"/>
      <c r="CI1900" s="85"/>
      <c r="CJ1900" s="85"/>
      <c r="CK1900" s="85"/>
      <c r="CL1900" s="85"/>
      <c r="CM1900" s="85"/>
      <c r="CN1900" s="85"/>
      <c r="CO1900" s="85"/>
      <c r="CP1900" s="85"/>
      <c r="CQ1900" s="85"/>
      <c r="CR1900" s="85"/>
    </row>
    <row r="1901" spans="59:96">
      <c r="BG1901" s="85"/>
      <c r="BH1901" s="85"/>
      <c r="BI1901" s="85"/>
      <c r="BJ1901" s="85"/>
      <c r="BK1901" s="85"/>
      <c r="BL1901" s="85"/>
      <c r="BM1901" s="85"/>
      <c r="BN1901" s="85"/>
      <c r="BO1901" s="85"/>
      <c r="BP1901" s="85"/>
      <c r="BQ1901" s="85"/>
      <c r="BR1901" s="85"/>
      <c r="BS1901" s="85"/>
      <c r="BT1901" s="85"/>
      <c r="BU1901" s="85"/>
      <c r="BV1901" s="85"/>
      <c r="BW1901" s="85"/>
      <c r="BX1901" s="85"/>
      <c r="BY1901" s="85"/>
      <c r="BZ1901" s="85"/>
      <c r="CA1901" s="85"/>
      <c r="CB1901" s="85"/>
      <c r="CC1901" s="85"/>
      <c r="CD1901" s="85"/>
      <c r="CE1901" s="85"/>
      <c r="CF1901" s="85"/>
      <c r="CG1901" s="85"/>
      <c r="CH1901" s="85"/>
      <c r="CI1901" s="85"/>
      <c r="CJ1901" s="85"/>
      <c r="CK1901" s="85"/>
      <c r="CL1901" s="85"/>
      <c r="CM1901" s="85"/>
      <c r="CN1901" s="85"/>
      <c r="CO1901" s="85"/>
      <c r="CP1901" s="85"/>
      <c r="CQ1901" s="85"/>
      <c r="CR1901" s="85"/>
    </row>
    <row r="1902" spans="59:96">
      <c r="BG1902" s="85"/>
      <c r="BH1902" s="85"/>
      <c r="BI1902" s="85"/>
      <c r="BJ1902" s="85"/>
      <c r="BK1902" s="85"/>
      <c r="BL1902" s="85"/>
      <c r="BM1902" s="85"/>
      <c r="BN1902" s="85"/>
      <c r="BO1902" s="85"/>
      <c r="BP1902" s="85"/>
      <c r="BQ1902" s="85"/>
      <c r="BR1902" s="85"/>
      <c r="BS1902" s="85"/>
      <c r="BT1902" s="85"/>
      <c r="BU1902" s="85"/>
      <c r="BV1902" s="85"/>
      <c r="BW1902" s="85"/>
      <c r="BX1902" s="85"/>
      <c r="BY1902" s="85"/>
      <c r="BZ1902" s="85"/>
      <c r="CA1902" s="85"/>
      <c r="CB1902" s="85"/>
      <c r="CC1902" s="85"/>
      <c r="CD1902" s="85"/>
      <c r="CE1902" s="85"/>
      <c r="CF1902" s="85"/>
      <c r="CG1902" s="85"/>
      <c r="CH1902" s="85"/>
      <c r="CI1902" s="85"/>
      <c r="CJ1902" s="85"/>
      <c r="CK1902" s="85"/>
      <c r="CL1902" s="85"/>
      <c r="CM1902" s="85"/>
      <c r="CN1902" s="85"/>
      <c r="CO1902" s="85"/>
      <c r="CP1902" s="85"/>
      <c r="CQ1902" s="85"/>
      <c r="CR1902" s="85"/>
    </row>
    <row r="1903" spans="59:96">
      <c r="BG1903" s="85"/>
      <c r="BH1903" s="85"/>
      <c r="BI1903" s="85"/>
      <c r="BJ1903" s="85"/>
      <c r="BK1903" s="85"/>
      <c r="BL1903" s="85"/>
      <c r="BM1903" s="85"/>
      <c r="BN1903" s="85"/>
      <c r="BO1903" s="85"/>
      <c r="BP1903" s="85"/>
      <c r="BQ1903" s="85"/>
      <c r="BR1903" s="85"/>
      <c r="BS1903" s="85"/>
      <c r="BT1903" s="85"/>
      <c r="BU1903" s="85"/>
      <c r="BV1903" s="85"/>
      <c r="BW1903" s="85"/>
      <c r="BX1903" s="85"/>
      <c r="BY1903" s="85"/>
      <c r="BZ1903" s="85"/>
      <c r="CA1903" s="85"/>
      <c r="CB1903" s="85"/>
      <c r="CC1903" s="85"/>
      <c r="CD1903" s="85"/>
      <c r="CE1903" s="85"/>
      <c r="CF1903" s="85"/>
      <c r="CG1903" s="85"/>
      <c r="CH1903" s="85"/>
      <c r="CI1903" s="85"/>
      <c r="CJ1903" s="85"/>
      <c r="CK1903" s="85"/>
      <c r="CL1903" s="85"/>
      <c r="CM1903" s="85"/>
      <c r="CN1903" s="85"/>
      <c r="CO1903" s="85"/>
      <c r="CP1903" s="85"/>
      <c r="CQ1903" s="85"/>
      <c r="CR1903" s="85"/>
    </row>
    <row r="1904" spans="59:96">
      <c r="BG1904" s="85"/>
      <c r="BH1904" s="85"/>
      <c r="BI1904" s="85"/>
      <c r="BJ1904" s="85"/>
      <c r="BK1904" s="85"/>
      <c r="BL1904" s="85"/>
      <c r="BM1904" s="85"/>
      <c r="BN1904" s="85"/>
      <c r="BO1904" s="85"/>
      <c r="BP1904" s="85"/>
      <c r="BQ1904" s="85"/>
      <c r="BR1904" s="85"/>
      <c r="BS1904" s="85"/>
      <c r="BT1904" s="85"/>
      <c r="BU1904" s="85"/>
      <c r="BV1904" s="85"/>
      <c r="BW1904" s="85"/>
      <c r="BX1904" s="85"/>
      <c r="BY1904" s="85"/>
      <c r="BZ1904" s="85"/>
      <c r="CA1904" s="85"/>
      <c r="CB1904" s="85"/>
      <c r="CC1904" s="85"/>
      <c r="CD1904" s="85"/>
      <c r="CE1904" s="85"/>
      <c r="CF1904" s="85"/>
      <c r="CG1904" s="85"/>
      <c r="CH1904" s="85"/>
      <c r="CI1904" s="85"/>
      <c r="CJ1904" s="85"/>
      <c r="CK1904" s="85"/>
      <c r="CL1904" s="85"/>
      <c r="CM1904" s="85"/>
      <c r="CN1904" s="85"/>
      <c r="CO1904" s="85"/>
      <c r="CP1904" s="85"/>
      <c r="CQ1904" s="85"/>
      <c r="CR1904" s="85"/>
    </row>
    <row r="1905" spans="59:96">
      <c r="BG1905" s="85"/>
      <c r="BH1905" s="85"/>
      <c r="BI1905" s="85"/>
      <c r="BJ1905" s="85"/>
      <c r="BK1905" s="85"/>
      <c r="BL1905" s="85"/>
      <c r="BM1905" s="85"/>
      <c r="BN1905" s="85"/>
      <c r="BO1905" s="85"/>
      <c r="BP1905" s="85"/>
      <c r="BQ1905" s="85"/>
      <c r="BR1905" s="85"/>
      <c r="BS1905" s="85"/>
      <c r="BT1905" s="85"/>
      <c r="BU1905" s="85"/>
      <c r="BV1905" s="85"/>
      <c r="BW1905" s="85"/>
      <c r="BX1905" s="85"/>
      <c r="BY1905" s="85"/>
      <c r="BZ1905" s="85"/>
      <c r="CA1905" s="85"/>
      <c r="CB1905" s="85"/>
      <c r="CC1905" s="85"/>
      <c r="CD1905" s="85"/>
      <c r="CE1905" s="85"/>
      <c r="CF1905" s="85"/>
      <c r="CG1905" s="85"/>
      <c r="CH1905" s="85"/>
      <c r="CI1905" s="85"/>
      <c r="CJ1905" s="85"/>
      <c r="CK1905" s="85"/>
      <c r="CL1905" s="85"/>
      <c r="CM1905" s="85"/>
      <c r="CN1905" s="85"/>
      <c r="CO1905" s="85"/>
      <c r="CP1905" s="85"/>
      <c r="CQ1905" s="85"/>
      <c r="CR1905" s="85"/>
    </row>
    <row r="1906" spans="59:96">
      <c r="BG1906" s="85"/>
      <c r="BH1906" s="85"/>
      <c r="BI1906" s="85"/>
      <c r="BJ1906" s="85"/>
      <c r="BK1906" s="85"/>
      <c r="BL1906" s="85"/>
      <c r="BM1906" s="85"/>
      <c r="BN1906" s="85"/>
      <c r="BO1906" s="85"/>
      <c r="BP1906" s="85"/>
      <c r="BQ1906" s="85"/>
      <c r="BR1906" s="85"/>
      <c r="BS1906" s="85"/>
      <c r="BT1906" s="85"/>
      <c r="BU1906" s="85"/>
      <c r="BV1906" s="85"/>
      <c r="BW1906" s="85"/>
      <c r="BX1906" s="85"/>
      <c r="BY1906" s="85"/>
      <c r="BZ1906" s="85"/>
      <c r="CA1906" s="85"/>
      <c r="CB1906" s="85"/>
      <c r="CC1906" s="85"/>
      <c r="CD1906" s="85"/>
      <c r="CE1906" s="85"/>
      <c r="CF1906" s="85"/>
      <c r="CG1906" s="85"/>
      <c r="CH1906" s="85"/>
      <c r="CI1906" s="85"/>
      <c r="CJ1906" s="85"/>
      <c r="CK1906" s="85"/>
      <c r="CL1906" s="85"/>
      <c r="CM1906" s="85"/>
      <c r="CN1906" s="85"/>
      <c r="CO1906" s="85"/>
      <c r="CP1906" s="85"/>
      <c r="CQ1906" s="85"/>
      <c r="CR1906" s="85"/>
    </row>
    <row r="1907" spans="59:96">
      <c r="BG1907" s="85"/>
      <c r="BH1907" s="85"/>
      <c r="BI1907" s="85"/>
      <c r="BJ1907" s="85"/>
      <c r="BK1907" s="85"/>
      <c r="BL1907" s="85"/>
      <c r="BM1907" s="85"/>
      <c r="BN1907" s="85"/>
      <c r="BO1907" s="85"/>
      <c r="BP1907" s="85"/>
      <c r="BQ1907" s="85"/>
      <c r="BR1907" s="85"/>
      <c r="BS1907" s="85"/>
      <c r="BT1907" s="85"/>
      <c r="BU1907" s="85"/>
      <c r="BV1907" s="85"/>
      <c r="BW1907" s="85"/>
      <c r="BX1907" s="85"/>
      <c r="BY1907" s="85"/>
      <c r="BZ1907" s="85"/>
      <c r="CA1907" s="85"/>
      <c r="CB1907" s="85"/>
      <c r="CC1907" s="85"/>
      <c r="CD1907" s="85"/>
      <c r="CE1907" s="85"/>
      <c r="CF1907" s="85"/>
      <c r="CG1907" s="85"/>
      <c r="CH1907" s="85"/>
      <c r="CI1907" s="85"/>
      <c r="CJ1907" s="85"/>
      <c r="CK1907" s="85"/>
      <c r="CL1907" s="85"/>
      <c r="CM1907" s="85"/>
      <c r="CN1907" s="85"/>
      <c r="CO1907" s="85"/>
      <c r="CP1907" s="85"/>
      <c r="CQ1907" s="85"/>
      <c r="CR1907" s="85"/>
    </row>
    <row r="1908" spans="59:96">
      <c r="BG1908" s="85"/>
      <c r="BH1908" s="85"/>
      <c r="BI1908" s="85"/>
      <c r="BJ1908" s="85"/>
      <c r="BK1908" s="85"/>
      <c r="BL1908" s="85"/>
      <c r="BM1908" s="85"/>
      <c r="BN1908" s="85"/>
      <c r="BO1908" s="85"/>
      <c r="BP1908" s="85"/>
      <c r="BQ1908" s="85"/>
      <c r="BR1908" s="85"/>
      <c r="BS1908" s="85"/>
      <c r="BT1908" s="85"/>
      <c r="BU1908" s="85"/>
      <c r="BV1908" s="85"/>
      <c r="BW1908" s="85"/>
      <c r="BX1908" s="85"/>
      <c r="BY1908" s="85"/>
      <c r="BZ1908" s="85"/>
      <c r="CA1908" s="85"/>
      <c r="CB1908" s="85"/>
      <c r="CC1908" s="85"/>
      <c r="CD1908" s="85"/>
      <c r="CE1908" s="85"/>
      <c r="CF1908" s="85"/>
      <c r="CG1908" s="85"/>
      <c r="CH1908" s="85"/>
      <c r="CI1908" s="85"/>
      <c r="CJ1908" s="85"/>
      <c r="CK1908" s="85"/>
      <c r="CL1908" s="85"/>
      <c r="CM1908" s="85"/>
      <c r="CN1908" s="85"/>
      <c r="CO1908" s="85"/>
      <c r="CP1908" s="85"/>
      <c r="CQ1908" s="85"/>
      <c r="CR1908" s="85"/>
    </row>
    <row r="1909" spans="59:96">
      <c r="BG1909" s="85"/>
      <c r="BH1909" s="85"/>
      <c r="BI1909" s="85"/>
      <c r="BJ1909" s="85"/>
      <c r="BK1909" s="85"/>
      <c r="BL1909" s="85"/>
      <c r="BM1909" s="85"/>
      <c r="BN1909" s="85"/>
      <c r="BO1909" s="85"/>
      <c r="BP1909" s="85"/>
      <c r="BQ1909" s="85"/>
      <c r="BR1909" s="85"/>
      <c r="BS1909" s="85"/>
      <c r="BT1909" s="85"/>
      <c r="BU1909" s="85"/>
      <c r="BV1909" s="85"/>
      <c r="BW1909" s="85"/>
      <c r="BX1909" s="85"/>
      <c r="BY1909" s="85"/>
      <c r="BZ1909" s="85"/>
      <c r="CA1909" s="85"/>
      <c r="CB1909" s="85"/>
      <c r="CC1909" s="85"/>
      <c r="CD1909" s="85"/>
      <c r="CE1909" s="85"/>
      <c r="CF1909" s="85"/>
      <c r="CG1909" s="85"/>
      <c r="CH1909" s="85"/>
      <c r="CI1909" s="85"/>
      <c r="CJ1909" s="85"/>
      <c r="CK1909" s="85"/>
      <c r="CL1909" s="85"/>
      <c r="CM1909" s="85"/>
      <c r="CN1909" s="85"/>
      <c r="CO1909" s="85"/>
      <c r="CP1909" s="85"/>
      <c r="CQ1909" s="85"/>
      <c r="CR1909" s="85"/>
    </row>
    <row r="1910" spans="59:96">
      <c r="BG1910" s="85"/>
      <c r="BH1910" s="85"/>
      <c r="BI1910" s="85"/>
      <c r="BJ1910" s="85"/>
      <c r="BK1910" s="85"/>
      <c r="BL1910" s="85"/>
      <c r="BM1910" s="85"/>
      <c r="BN1910" s="85"/>
      <c r="BO1910" s="85"/>
      <c r="BP1910" s="85"/>
      <c r="BQ1910" s="85"/>
      <c r="BR1910" s="85"/>
      <c r="BS1910" s="85"/>
      <c r="BT1910" s="85"/>
      <c r="BU1910" s="85"/>
      <c r="BV1910" s="85"/>
      <c r="BW1910" s="85"/>
      <c r="BX1910" s="85"/>
      <c r="BY1910" s="85"/>
      <c r="BZ1910" s="85"/>
      <c r="CA1910" s="85"/>
      <c r="CB1910" s="85"/>
      <c r="CC1910" s="85"/>
      <c r="CD1910" s="85"/>
      <c r="CE1910" s="85"/>
      <c r="CF1910" s="85"/>
      <c r="CG1910" s="85"/>
      <c r="CH1910" s="85"/>
      <c r="CI1910" s="85"/>
      <c r="CJ1910" s="85"/>
      <c r="CK1910" s="85"/>
      <c r="CL1910" s="85"/>
      <c r="CM1910" s="85"/>
      <c r="CN1910" s="85"/>
      <c r="CO1910" s="85"/>
      <c r="CP1910" s="85"/>
      <c r="CQ1910" s="85"/>
      <c r="CR1910" s="85"/>
    </row>
    <row r="1911" spans="59:96">
      <c r="BG1911" s="85"/>
      <c r="BH1911" s="85"/>
      <c r="BI1911" s="85"/>
      <c r="BJ1911" s="85"/>
      <c r="BK1911" s="85"/>
      <c r="BL1911" s="85"/>
      <c r="BM1911" s="85"/>
      <c r="BN1911" s="85"/>
      <c r="BO1911" s="85"/>
      <c r="BP1911" s="85"/>
      <c r="BQ1911" s="85"/>
      <c r="BR1911" s="85"/>
      <c r="BS1911" s="85"/>
      <c r="BT1911" s="85"/>
      <c r="BU1911" s="85"/>
      <c r="BV1911" s="85"/>
      <c r="BW1911" s="85"/>
      <c r="BX1911" s="85"/>
      <c r="BY1911" s="85"/>
      <c r="BZ1911" s="85"/>
      <c r="CA1911" s="85"/>
      <c r="CB1911" s="85"/>
      <c r="CC1911" s="85"/>
      <c r="CD1911" s="85"/>
      <c r="CE1911" s="85"/>
      <c r="CF1911" s="85"/>
      <c r="CG1911" s="85"/>
      <c r="CH1911" s="85"/>
      <c r="CI1911" s="85"/>
      <c r="CJ1911" s="85"/>
      <c r="CK1911" s="85"/>
      <c r="CL1911" s="85"/>
      <c r="CM1911" s="85"/>
      <c r="CN1911" s="85"/>
      <c r="CO1911" s="85"/>
      <c r="CP1911" s="85"/>
      <c r="CQ1911" s="85"/>
      <c r="CR1911" s="85"/>
    </row>
    <row r="1912" spans="59:96">
      <c r="BG1912" s="85"/>
      <c r="BH1912" s="85"/>
      <c r="BI1912" s="85"/>
      <c r="BJ1912" s="85"/>
      <c r="BK1912" s="85"/>
      <c r="BL1912" s="85"/>
      <c r="BM1912" s="85"/>
      <c r="BN1912" s="85"/>
      <c r="BO1912" s="85"/>
      <c r="BP1912" s="85"/>
      <c r="BQ1912" s="85"/>
      <c r="BR1912" s="85"/>
      <c r="BS1912" s="85"/>
      <c r="BT1912" s="85"/>
      <c r="BU1912" s="85"/>
      <c r="BV1912" s="85"/>
      <c r="BW1912" s="85"/>
      <c r="BX1912" s="85"/>
      <c r="BY1912" s="85"/>
      <c r="BZ1912" s="85"/>
      <c r="CA1912" s="85"/>
      <c r="CB1912" s="85"/>
      <c r="CC1912" s="85"/>
      <c r="CD1912" s="85"/>
      <c r="CE1912" s="85"/>
      <c r="CF1912" s="85"/>
      <c r="CG1912" s="85"/>
      <c r="CH1912" s="85"/>
      <c r="CI1912" s="85"/>
      <c r="CJ1912" s="85"/>
      <c r="CK1912" s="85"/>
      <c r="CL1912" s="85"/>
      <c r="CM1912" s="85"/>
      <c r="CN1912" s="85"/>
      <c r="CO1912" s="85"/>
      <c r="CP1912" s="85"/>
      <c r="CQ1912" s="85"/>
      <c r="CR1912" s="85"/>
    </row>
    <row r="1913" spans="59:96">
      <c r="BG1913" s="85"/>
      <c r="BH1913" s="85"/>
      <c r="BI1913" s="85"/>
      <c r="BJ1913" s="85"/>
      <c r="BK1913" s="85"/>
      <c r="BL1913" s="85"/>
      <c r="BM1913" s="85"/>
      <c r="BN1913" s="85"/>
      <c r="BO1913" s="85"/>
      <c r="BP1913" s="85"/>
      <c r="BQ1913" s="85"/>
      <c r="BR1913" s="85"/>
      <c r="BS1913" s="85"/>
      <c r="BT1913" s="85"/>
      <c r="BU1913" s="85"/>
      <c r="BV1913" s="85"/>
      <c r="BW1913" s="85"/>
      <c r="BX1913" s="85"/>
      <c r="BY1913" s="85"/>
      <c r="BZ1913" s="85"/>
      <c r="CA1913" s="85"/>
      <c r="CB1913" s="85"/>
      <c r="CC1913" s="85"/>
      <c r="CD1913" s="85"/>
      <c r="CE1913" s="85"/>
      <c r="CF1913" s="85"/>
      <c r="CG1913" s="85"/>
      <c r="CH1913" s="85"/>
      <c r="CI1913" s="85"/>
      <c r="CJ1913" s="85"/>
      <c r="CK1913" s="85"/>
      <c r="CL1913" s="85"/>
      <c r="CM1913" s="85"/>
      <c r="CN1913" s="85"/>
      <c r="CO1913" s="85"/>
      <c r="CP1913" s="85"/>
      <c r="CQ1913" s="85"/>
      <c r="CR1913" s="85"/>
    </row>
    <row r="1914" spans="59:96">
      <c r="BG1914" s="85"/>
      <c r="BH1914" s="85"/>
      <c r="BI1914" s="85"/>
      <c r="BJ1914" s="85"/>
      <c r="BK1914" s="85"/>
      <c r="BL1914" s="85"/>
      <c r="BM1914" s="85"/>
      <c r="BN1914" s="85"/>
      <c r="BO1914" s="85"/>
      <c r="BP1914" s="85"/>
      <c r="BQ1914" s="85"/>
      <c r="BR1914" s="85"/>
      <c r="BS1914" s="85"/>
      <c r="BT1914" s="85"/>
      <c r="BU1914" s="85"/>
      <c r="BV1914" s="85"/>
      <c r="BW1914" s="85"/>
      <c r="BX1914" s="85"/>
      <c r="BY1914" s="85"/>
      <c r="BZ1914" s="85"/>
      <c r="CA1914" s="85"/>
      <c r="CB1914" s="85"/>
      <c r="CC1914" s="85"/>
      <c r="CD1914" s="85"/>
      <c r="CE1914" s="85"/>
      <c r="CF1914" s="85"/>
      <c r="CG1914" s="85"/>
      <c r="CH1914" s="85"/>
      <c r="CI1914" s="85"/>
      <c r="CJ1914" s="85"/>
      <c r="CK1914" s="85"/>
      <c r="CL1914" s="85"/>
      <c r="CM1914" s="85"/>
      <c r="CN1914" s="85"/>
      <c r="CO1914" s="85"/>
      <c r="CP1914" s="85"/>
      <c r="CQ1914" s="85"/>
      <c r="CR1914" s="85"/>
    </row>
    <row r="1915" spans="59:96">
      <c r="BG1915" s="85"/>
      <c r="BH1915" s="85"/>
      <c r="BI1915" s="85"/>
      <c r="BJ1915" s="85"/>
      <c r="BK1915" s="85"/>
      <c r="BL1915" s="85"/>
      <c r="BM1915" s="85"/>
      <c r="BN1915" s="85"/>
      <c r="BO1915" s="85"/>
      <c r="BP1915" s="85"/>
      <c r="BQ1915" s="85"/>
      <c r="BR1915" s="85"/>
      <c r="BS1915" s="85"/>
      <c r="BT1915" s="85"/>
      <c r="BU1915" s="85"/>
      <c r="BV1915" s="85"/>
      <c r="BW1915" s="85"/>
      <c r="BX1915" s="85"/>
      <c r="BY1915" s="85"/>
      <c r="BZ1915" s="85"/>
      <c r="CA1915" s="85"/>
      <c r="CB1915" s="85"/>
      <c r="CC1915" s="85"/>
      <c r="CD1915" s="85"/>
      <c r="CE1915" s="85"/>
      <c r="CF1915" s="85"/>
      <c r="CG1915" s="85"/>
      <c r="CH1915" s="85"/>
      <c r="CI1915" s="85"/>
      <c r="CJ1915" s="85"/>
      <c r="CK1915" s="85"/>
      <c r="CL1915" s="85"/>
      <c r="CM1915" s="85"/>
      <c r="CN1915" s="85"/>
      <c r="CO1915" s="85"/>
      <c r="CP1915" s="85"/>
      <c r="CQ1915" s="85"/>
      <c r="CR1915" s="85"/>
    </row>
    <row r="1916" spans="59:96">
      <c r="BG1916" s="85"/>
      <c r="BH1916" s="85"/>
      <c r="BI1916" s="85"/>
      <c r="BJ1916" s="85"/>
      <c r="BK1916" s="85"/>
      <c r="BL1916" s="85"/>
      <c r="BM1916" s="85"/>
      <c r="BN1916" s="85"/>
      <c r="BO1916" s="85"/>
      <c r="BP1916" s="85"/>
      <c r="BQ1916" s="85"/>
      <c r="BR1916" s="85"/>
      <c r="BS1916" s="85"/>
      <c r="BT1916" s="85"/>
      <c r="BU1916" s="85"/>
      <c r="BV1916" s="85"/>
      <c r="BW1916" s="85"/>
      <c r="BX1916" s="85"/>
      <c r="BY1916" s="85"/>
      <c r="BZ1916" s="85"/>
      <c r="CA1916" s="85"/>
      <c r="CB1916" s="85"/>
      <c r="CC1916" s="85"/>
      <c r="CD1916" s="85"/>
      <c r="CE1916" s="85"/>
      <c r="CF1916" s="85"/>
      <c r="CG1916" s="85"/>
      <c r="CH1916" s="85"/>
      <c r="CI1916" s="85"/>
      <c r="CJ1916" s="85"/>
      <c r="CK1916" s="85"/>
      <c r="CL1916" s="85"/>
      <c r="CM1916" s="85"/>
      <c r="CN1916" s="85"/>
      <c r="CO1916" s="85"/>
      <c r="CP1916" s="85"/>
      <c r="CQ1916" s="85"/>
      <c r="CR1916" s="85"/>
    </row>
    <row r="1917" spans="59:96">
      <c r="BG1917" s="85"/>
      <c r="BH1917" s="85"/>
      <c r="BI1917" s="85"/>
      <c r="BJ1917" s="85"/>
      <c r="BK1917" s="85"/>
      <c r="BL1917" s="85"/>
      <c r="BM1917" s="85"/>
      <c r="BN1917" s="85"/>
      <c r="BO1917" s="85"/>
      <c r="BP1917" s="85"/>
      <c r="BQ1917" s="85"/>
      <c r="BR1917" s="85"/>
      <c r="BS1917" s="85"/>
      <c r="BT1917" s="85"/>
      <c r="BU1917" s="85"/>
      <c r="BV1917" s="85"/>
      <c r="BW1917" s="85"/>
      <c r="BX1917" s="85"/>
      <c r="BY1917" s="85"/>
      <c r="BZ1917" s="85"/>
      <c r="CA1917" s="85"/>
      <c r="CB1917" s="85"/>
      <c r="CC1917" s="85"/>
      <c r="CD1917" s="85"/>
      <c r="CE1917" s="85"/>
      <c r="CF1917" s="85"/>
      <c r="CG1917" s="85"/>
      <c r="CH1917" s="85"/>
      <c r="CI1917" s="85"/>
      <c r="CJ1917" s="85"/>
      <c r="CK1917" s="85"/>
      <c r="CL1917" s="85"/>
      <c r="CM1917" s="85"/>
      <c r="CN1917" s="85"/>
      <c r="CO1917" s="85"/>
      <c r="CP1917" s="85"/>
      <c r="CQ1917" s="85"/>
      <c r="CR1917" s="85"/>
    </row>
    <row r="1918" spans="59:96">
      <c r="BG1918" s="85"/>
      <c r="BH1918" s="85"/>
      <c r="BI1918" s="85"/>
      <c r="BJ1918" s="85"/>
      <c r="BK1918" s="85"/>
      <c r="BL1918" s="85"/>
      <c r="BM1918" s="85"/>
      <c r="BN1918" s="85"/>
      <c r="BO1918" s="85"/>
      <c r="BP1918" s="85"/>
      <c r="BQ1918" s="85"/>
      <c r="BR1918" s="85"/>
      <c r="BS1918" s="85"/>
      <c r="BT1918" s="85"/>
      <c r="BU1918" s="85"/>
      <c r="BV1918" s="85"/>
      <c r="BW1918" s="85"/>
      <c r="BX1918" s="85"/>
      <c r="BY1918" s="85"/>
      <c r="BZ1918" s="85"/>
      <c r="CA1918" s="85"/>
      <c r="CB1918" s="85"/>
      <c r="CC1918" s="85"/>
      <c r="CD1918" s="85"/>
      <c r="CE1918" s="85"/>
      <c r="CF1918" s="85"/>
      <c r="CG1918" s="85"/>
      <c r="CH1918" s="85"/>
      <c r="CI1918" s="85"/>
      <c r="CJ1918" s="85"/>
      <c r="CK1918" s="85"/>
      <c r="CL1918" s="85"/>
      <c r="CM1918" s="85"/>
      <c r="CN1918" s="85"/>
      <c r="CO1918" s="85"/>
      <c r="CP1918" s="85"/>
      <c r="CQ1918" s="85"/>
      <c r="CR1918" s="85"/>
    </row>
    <row r="1919" spans="59:96">
      <c r="BG1919" s="85"/>
      <c r="BH1919" s="85"/>
      <c r="BI1919" s="85"/>
      <c r="BJ1919" s="85"/>
      <c r="BK1919" s="85"/>
      <c r="BL1919" s="85"/>
      <c r="BM1919" s="85"/>
      <c r="BN1919" s="85"/>
      <c r="BO1919" s="85"/>
      <c r="BP1919" s="85"/>
      <c r="BQ1919" s="85"/>
      <c r="BR1919" s="85"/>
      <c r="BS1919" s="85"/>
      <c r="BT1919" s="85"/>
      <c r="BU1919" s="85"/>
      <c r="BV1919" s="85"/>
      <c r="BW1919" s="85"/>
      <c r="BX1919" s="85"/>
      <c r="BY1919" s="85"/>
      <c r="BZ1919" s="85"/>
      <c r="CA1919" s="85"/>
      <c r="CB1919" s="85"/>
      <c r="CC1919" s="85"/>
      <c r="CD1919" s="85"/>
      <c r="CE1919" s="85"/>
      <c r="CF1919" s="85"/>
      <c r="CG1919" s="85"/>
      <c r="CH1919" s="85"/>
      <c r="CI1919" s="85"/>
      <c r="CJ1919" s="85"/>
      <c r="CK1919" s="85"/>
      <c r="CL1919" s="85"/>
      <c r="CM1919" s="85"/>
      <c r="CN1919" s="85"/>
      <c r="CO1919" s="85"/>
      <c r="CP1919" s="85"/>
      <c r="CQ1919" s="85"/>
      <c r="CR1919" s="85"/>
    </row>
    <row r="1920" spans="59:96">
      <c r="BG1920" s="85"/>
      <c r="BH1920" s="85"/>
      <c r="BI1920" s="85"/>
      <c r="BJ1920" s="85"/>
      <c r="BK1920" s="85"/>
      <c r="BL1920" s="85"/>
      <c r="BM1920" s="85"/>
      <c r="BN1920" s="85"/>
      <c r="BO1920" s="85"/>
      <c r="BP1920" s="85"/>
      <c r="BQ1920" s="85"/>
      <c r="BR1920" s="85"/>
      <c r="BS1920" s="85"/>
      <c r="BT1920" s="85"/>
      <c r="BU1920" s="85"/>
      <c r="BV1920" s="85"/>
      <c r="BW1920" s="85"/>
      <c r="BX1920" s="85"/>
      <c r="BY1920" s="85"/>
      <c r="BZ1920" s="85"/>
      <c r="CA1920" s="85"/>
      <c r="CB1920" s="85"/>
      <c r="CC1920" s="85"/>
      <c r="CD1920" s="85"/>
      <c r="CE1920" s="85"/>
      <c r="CF1920" s="85"/>
      <c r="CG1920" s="85"/>
      <c r="CH1920" s="85"/>
      <c r="CI1920" s="85"/>
      <c r="CJ1920" s="85"/>
      <c r="CK1920" s="85"/>
      <c r="CL1920" s="85"/>
      <c r="CM1920" s="85"/>
      <c r="CN1920" s="85"/>
      <c r="CO1920" s="85"/>
      <c r="CP1920" s="85"/>
      <c r="CQ1920" s="85"/>
      <c r="CR1920" s="85"/>
    </row>
    <row r="1921" spans="59:96">
      <c r="BG1921" s="85"/>
      <c r="BH1921" s="85"/>
      <c r="BI1921" s="85"/>
      <c r="BJ1921" s="85"/>
      <c r="BK1921" s="85"/>
      <c r="BL1921" s="85"/>
      <c r="BM1921" s="85"/>
      <c r="BN1921" s="85"/>
      <c r="BO1921" s="85"/>
      <c r="BP1921" s="85"/>
      <c r="BQ1921" s="85"/>
      <c r="BR1921" s="85"/>
      <c r="BS1921" s="85"/>
      <c r="BT1921" s="85"/>
      <c r="BU1921" s="85"/>
      <c r="BV1921" s="85"/>
      <c r="BW1921" s="85"/>
      <c r="BX1921" s="85"/>
      <c r="BY1921" s="85"/>
      <c r="BZ1921" s="85"/>
      <c r="CA1921" s="85"/>
      <c r="CB1921" s="85"/>
      <c r="CC1921" s="85"/>
      <c r="CD1921" s="85"/>
      <c r="CE1921" s="85"/>
      <c r="CF1921" s="85"/>
      <c r="CG1921" s="85"/>
      <c r="CH1921" s="85"/>
      <c r="CI1921" s="85"/>
      <c r="CJ1921" s="85"/>
      <c r="CK1921" s="85"/>
      <c r="CL1921" s="85"/>
      <c r="CM1921" s="85"/>
      <c r="CN1921" s="85"/>
      <c r="CO1921" s="85"/>
      <c r="CP1921" s="85"/>
      <c r="CQ1921" s="85"/>
      <c r="CR1921" s="85"/>
    </row>
    <row r="1922" spans="59:96">
      <c r="BG1922" s="85"/>
      <c r="BH1922" s="85"/>
      <c r="BI1922" s="85"/>
      <c r="BJ1922" s="85"/>
      <c r="BK1922" s="85"/>
      <c r="BL1922" s="85"/>
      <c r="BM1922" s="85"/>
      <c r="BN1922" s="85"/>
      <c r="BO1922" s="85"/>
      <c r="BP1922" s="85"/>
      <c r="BQ1922" s="85"/>
      <c r="BR1922" s="85"/>
      <c r="BS1922" s="85"/>
      <c r="BT1922" s="85"/>
      <c r="BU1922" s="85"/>
      <c r="BV1922" s="85"/>
      <c r="BW1922" s="85"/>
      <c r="BX1922" s="85"/>
      <c r="BY1922" s="85"/>
      <c r="BZ1922" s="85"/>
      <c r="CA1922" s="85"/>
      <c r="CB1922" s="85"/>
      <c r="CC1922" s="85"/>
      <c r="CD1922" s="85"/>
      <c r="CE1922" s="85"/>
      <c r="CF1922" s="85"/>
      <c r="CG1922" s="85"/>
      <c r="CH1922" s="85"/>
      <c r="CI1922" s="85"/>
      <c r="CJ1922" s="85"/>
      <c r="CK1922" s="85"/>
      <c r="CL1922" s="85"/>
      <c r="CM1922" s="85"/>
      <c r="CN1922" s="85"/>
      <c r="CO1922" s="85"/>
      <c r="CP1922" s="85"/>
      <c r="CQ1922" s="85"/>
      <c r="CR1922" s="85"/>
    </row>
    <row r="1923" spans="59:96">
      <c r="BG1923" s="85"/>
      <c r="BH1923" s="85"/>
      <c r="BI1923" s="85"/>
      <c r="BJ1923" s="85"/>
      <c r="BK1923" s="85"/>
      <c r="BL1923" s="85"/>
      <c r="BM1923" s="85"/>
      <c r="BN1923" s="85"/>
      <c r="BO1923" s="85"/>
      <c r="BP1923" s="85"/>
      <c r="BQ1923" s="85"/>
      <c r="BR1923" s="85"/>
      <c r="BS1923" s="85"/>
      <c r="BT1923" s="85"/>
      <c r="BU1923" s="85"/>
      <c r="BV1923" s="85"/>
      <c r="BW1923" s="85"/>
      <c r="BX1923" s="85"/>
      <c r="BY1923" s="85"/>
      <c r="BZ1923" s="85"/>
      <c r="CA1923" s="85"/>
      <c r="CB1923" s="85"/>
      <c r="CC1923" s="85"/>
      <c r="CD1923" s="85"/>
      <c r="CE1923" s="85"/>
      <c r="CF1923" s="85"/>
      <c r="CG1923" s="85"/>
      <c r="CH1923" s="85"/>
      <c r="CI1923" s="85"/>
      <c r="CJ1923" s="85"/>
      <c r="CK1923" s="85"/>
      <c r="CL1923" s="85"/>
      <c r="CM1923" s="85"/>
      <c r="CN1923" s="85"/>
      <c r="CO1923" s="85"/>
      <c r="CP1923" s="85"/>
      <c r="CQ1923" s="85"/>
      <c r="CR1923" s="85"/>
    </row>
    <row r="1924" spans="59:96">
      <c r="BG1924" s="85"/>
      <c r="BH1924" s="85"/>
      <c r="BI1924" s="85"/>
      <c r="BJ1924" s="85"/>
      <c r="BK1924" s="85"/>
      <c r="BL1924" s="85"/>
      <c r="BM1924" s="85"/>
      <c r="BN1924" s="85"/>
      <c r="BO1924" s="85"/>
      <c r="BP1924" s="85"/>
      <c r="BQ1924" s="85"/>
      <c r="BR1924" s="85"/>
      <c r="BS1924" s="85"/>
      <c r="BT1924" s="85"/>
      <c r="BU1924" s="85"/>
      <c r="BV1924" s="85"/>
      <c r="BW1924" s="85"/>
      <c r="BX1924" s="85"/>
      <c r="BY1924" s="85"/>
      <c r="BZ1924" s="85"/>
      <c r="CA1924" s="85"/>
      <c r="CB1924" s="85"/>
      <c r="CC1924" s="85"/>
      <c r="CD1924" s="85"/>
      <c r="CE1924" s="85"/>
      <c r="CF1924" s="85"/>
      <c r="CG1924" s="85"/>
      <c r="CH1924" s="85"/>
      <c r="CI1924" s="85"/>
      <c r="CJ1924" s="85"/>
      <c r="CK1924" s="85"/>
      <c r="CL1924" s="85"/>
      <c r="CM1924" s="85"/>
      <c r="CN1924" s="85"/>
      <c r="CO1924" s="85"/>
      <c r="CP1924" s="85"/>
      <c r="CQ1924" s="85"/>
      <c r="CR1924" s="85"/>
    </row>
    <row r="1925" spans="59:96">
      <c r="BG1925" s="85"/>
      <c r="BH1925" s="85"/>
      <c r="BI1925" s="85"/>
      <c r="BJ1925" s="85"/>
      <c r="BK1925" s="85"/>
      <c r="BL1925" s="85"/>
      <c r="BM1925" s="85"/>
      <c r="BN1925" s="85"/>
      <c r="BO1925" s="85"/>
      <c r="BP1925" s="85"/>
      <c r="BQ1925" s="85"/>
      <c r="BR1925" s="85"/>
      <c r="BS1925" s="85"/>
      <c r="BT1925" s="85"/>
      <c r="BU1925" s="85"/>
      <c r="BV1925" s="85"/>
      <c r="BW1925" s="85"/>
      <c r="BX1925" s="85"/>
      <c r="BY1925" s="85"/>
      <c r="BZ1925" s="85"/>
      <c r="CA1925" s="85"/>
      <c r="CB1925" s="85"/>
      <c r="CC1925" s="85"/>
      <c r="CD1925" s="85"/>
      <c r="CE1925" s="85"/>
      <c r="CF1925" s="85"/>
      <c r="CG1925" s="85"/>
      <c r="CH1925" s="85"/>
      <c r="CI1925" s="85"/>
      <c r="CJ1925" s="85"/>
      <c r="CK1925" s="85"/>
      <c r="CL1925" s="85"/>
      <c r="CM1925" s="85"/>
      <c r="CN1925" s="85"/>
      <c r="CO1925" s="85"/>
      <c r="CP1925" s="85"/>
      <c r="CQ1925" s="85"/>
      <c r="CR1925" s="85"/>
    </row>
    <row r="1926" spans="59:96">
      <c r="BG1926" s="85"/>
      <c r="BH1926" s="85"/>
      <c r="BI1926" s="85"/>
      <c r="BJ1926" s="85"/>
      <c r="BK1926" s="85"/>
      <c r="BL1926" s="85"/>
      <c r="BM1926" s="85"/>
      <c r="BN1926" s="85"/>
      <c r="BO1926" s="85"/>
      <c r="BP1926" s="85"/>
      <c r="BQ1926" s="85"/>
      <c r="BR1926" s="85"/>
      <c r="BS1926" s="85"/>
      <c r="BT1926" s="85"/>
      <c r="BU1926" s="85"/>
      <c r="BV1926" s="85"/>
      <c r="BW1926" s="85"/>
      <c r="BX1926" s="85"/>
      <c r="BY1926" s="85"/>
      <c r="BZ1926" s="85"/>
      <c r="CA1926" s="85"/>
      <c r="CB1926" s="85"/>
      <c r="CC1926" s="85"/>
      <c r="CD1926" s="85"/>
      <c r="CE1926" s="85"/>
      <c r="CF1926" s="85"/>
      <c r="CG1926" s="85"/>
      <c r="CH1926" s="85"/>
      <c r="CI1926" s="85"/>
      <c r="CJ1926" s="85"/>
      <c r="CK1926" s="85"/>
      <c r="CL1926" s="85"/>
      <c r="CM1926" s="85"/>
      <c r="CN1926" s="85"/>
      <c r="CO1926" s="85"/>
      <c r="CP1926" s="85"/>
      <c r="CQ1926" s="85"/>
      <c r="CR1926" s="85"/>
    </row>
    <row r="1927" spans="59:96">
      <c r="BG1927" s="85"/>
      <c r="BH1927" s="85"/>
      <c r="BI1927" s="85"/>
      <c r="BJ1927" s="85"/>
      <c r="BK1927" s="85"/>
      <c r="BL1927" s="85"/>
      <c r="BM1927" s="85"/>
      <c r="BN1927" s="85"/>
      <c r="BO1927" s="85"/>
      <c r="BP1927" s="85"/>
      <c r="BQ1927" s="85"/>
      <c r="BR1927" s="85"/>
      <c r="BS1927" s="85"/>
      <c r="BT1927" s="85"/>
      <c r="BU1927" s="85"/>
      <c r="BV1927" s="85"/>
      <c r="BW1927" s="85"/>
      <c r="BX1927" s="85"/>
      <c r="BY1927" s="85"/>
      <c r="BZ1927" s="85"/>
      <c r="CA1927" s="85"/>
      <c r="CB1927" s="85"/>
      <c r="CC1927" s="85"/>
      <c r="CD1927" s="85"/>
      <c r="CE1927" s="85"/>
      <c r="CF1927" s="85"/>
      <c r="CG1927" s="85"/>
      <c r="CH1927" s="85"/>
      <c r="CI1927" s="85"/>
      <c r="CJ1927" s="85"/>
      <c r="CK1927" s="85"/>
      <c r="CL1927" s="85"/>
      <c r="CM1927" s="85"/>
      <c r="CN1927" s="85"/>
      <c r="CO1927" s="85"/>
      <c r="CP1927" s="85"/>
      <c r="CQ1927" s="85"/>
      <c r="CR1927" s="85"/>
    </row>
    <row r="1928" spans="59:96">
      <c r="BG1928" s="85"/>
      <c r="BH1928" s="85"/>
      <c r="BI1928" s="85"/>
      <c r="BJ1928" s="85"/>
      <c r="BK1928" s="85"/>
      <c r="BL1928" s="85"/>
      <c r="BM1928" s="85"/>
      <c r="BN1928" s="85"/>
      <c r="BO1928" s="85"/>
      <c r="BP1928" s="85"/>
      <c r="BQ1928" s="85"/>
      <c r="BR1928" s="85"/>
      <c r="BS1928" s="85"/>
      <c r="BT1928" s="85"/>
      <c r="BU1928" s="85"/>
      <c r="BV1928" s="85"/>
      <c r="BW1928" s="85"/>
      <c r="BX1928" s="85"/>
      <c r="BY1928" s="85"/>
      <c r="BZ1928" s="85"/>
      <c r="CA1928" s="85"/>
      <c r="CB1928" s="85"/>
      <c r="CC1928" s="85"/>
      <c r="CD1928" s="85"/>
      <c r="CE1928" s="85"/>
      <c r="CF1928" s="85"/>
      <c r="CG1928" s="85"/>
      <c r="CH1928" s="85"/>
      <c r="CI1928" s="85"/>
      <c r="CJ1928" s="85"/>
      <c r="CK1928" s="85"/>
      <c r="CL1928" s="85"/>
      <c r="CM1928" s="85"/>
      <c r="CN1928" s="85"/>
      <c r="CO1928" s="85"/>
      <c r="CP1928" s="85"/>
      <c r="CQ1928" s="85"/>
      <c r="CR1928" s="85"/>
    </row>
    <row r="1929" spans="59:96">
      <c r="BG1929" s="85"/>
      <c r="BH1929" s="85"/>
      <c r="BI1929" s="85"/>
      <c r="BJ1929" s="85"/>
      <c r="BK1929" s="85"/>
      <c r="BL1929" s="85"/>
      <c r="BM1929" s="85"/>
      <c r="BN1929" s="85"/>
      <c r="BO1929" s="85"/>
      <c r="BP1929" s="85"/>
      <c r="BQ1929" s="85"/>
      <c r="BR1929" s="85"/>
      <c r="BS1929" s="85"/>
      <c r="BT1929" s="85"/>
      <c r="BU1929" s="85"/>
      <c r="BV1929" s="85"/>
      <c r="BW1929" s="85"/>
      <c r="BX1929" s="85"/>
      <c r="BY1929" s="85"/>
      <c r="BZ1929" s="85"/>
      <c r="CA1929" s="85"/>
      <c r="CB1929" s="85"/>
      <c r="CC1929" s="85"/>
      <c r="CD1929" s="85"/>
      <c r="CE1929" s="85"/>
      <c r="CF1929" s="85"/>
      <c r="CG1929" s="85"/>
      <c r="CH1929" s="85"/>
      <c r="CI1929" s="85"/>
      <c r="CJ1929" s="85"/>
      <c r="CK1929" s="85"/>
      <c r="CL1929" s="85"/>
      <c r="CM1929" s="85"/>
      <c r="CN1929" s="85"/>
      <c r="CO1929" s="85"/>
      <c r="CP1929" s="85"/>
      <c r="CQ1929" s="85"/>
      <c r="CR1929" s="85"/>
    </row>
    <row r="1930" spans="59:96">
      <c r="BG1930" s="85"/>
      <c r="BH1930" s="85"/>
      <c r="BI1930" s="85"/>
      <c r="BJ1930" s="85"/>
      <c r="BK1930" s="85"/>
      <c r="BL1930" s="85"/>
      <c r="BM1930" s="85"/>
      <c r="BN1930" s="85"/>
      <c r="BO1930" s="85"/>
      <c r="BP1930" s="85"/>
      <c r="BQ1930" s="85"/>
      <c r="BR1930" s="85"/>
      <c r="BS1930" s="85"/>
      <c r="BT1930" s="85"/>
      <c r="BU1930" s="85"/>
      <c r="BV1930" s="85"/>
      <c r="BW1930" s="85"/>
      <c r="BX1930" s="85"/>
      <c r="BY1930" s="85"/>
      <c r="BZ1930" s="85"/>
      <c r="CA1930" s="85"/>
      <c r="CB1930" s="85"/>
      <c r="CC1930" s="85"/>
      <c r="CD1930" s="85"/>
      <c r="CE1930" s="85"/>
      <c r="CF1930" s="85"/>
      <c r="CG1930" s="85"/>
      <c r="CH1930" s="85"/>
      <c r="CI1930" s="85"/>
      <c r="CJ1930" s="85"/>
      <c r="CK1930" s="85"/>
      <c r="CL1930" s="85"/>
      <c r="CM1930" s="85"/>
      <c r="CN1930" s="85"/>
      <c r="CO1930" s="85"/>
      <c r="CP1930" s="85"/>
      <c r="CQ1930" s="85"/>
      <c r="CR1930" s="85"/>
    </row>
    <row r="1931" spans="59:96">
      <c r="BG1931" s="85"/>
      <c r="BH1931" s="85"/>
      <c r="BI1931" s="85"/>
      <c r="BJ1931" s="85"/>
      <c r="BK1931" s="85"/>
      <c r="BL1931" s="85"/>
      <c r="BM1931" s="85"/>
      <c r="BN1931" s="85"/>
      <c r="BO1931" s="85"/>
      <c r="BP1931" s="85"/>
      <c r="BQ1931" s="85"/>
      <c r="BR1931" s="85"/>
      <c r="BS1931" s="85"/>
      <c r="BT1931" s="85"/>
      <c r="BU1931" s="85"/>
      <c r="BV1931" s="85"/>
      <c r="BW1931" s="85"/>
      <c r="BX1931" s="85"/>
      <c r="BY1931" s="85"/>
      <c r="BZ1931" s="85"/>
      <c r="CA1931" s="85"/>
      <c r="CB1931" s="85"/>
      <c r="CC1931" s="85"/>
      <c r="CD1931" s="85"/>
      <c r="CE1931" s="85"/>
      <c r="CF1931" s="85"/>
      <c r="CG1931" s="85"/>
      <c r="CH1931" s="85"/>
      <c r="CI1931" s="85"/>
      <c r="CJ1931" s="85"/>
      <c r="CK1931" s="85"/>
      <c r="CL1931" s="85"/>
      <c r="CM1931" s="85"/>
      <c r="CN1931" s="85"/>
      <c r="CO1931" s="85"/>
      <c r="CP1931" s="85"/>
      <c r="CQ1931" s="85"/>
      <c r="CR1931" s="85"/>
    </row>
    <row r="1932" spans="59:96">
      <c r="BG1932" s="85"/>
      <c r="BH1932" s="85"/>
      <c r="BI1932" s="85"/>
      <c r="BJ1932" s="85"/>
      <c r="BK1932" s="85"/>
      <c r="BL1932" s="85"/>
      <c r="BM1932" s="85"/>
      <c r="BN1932" s="85"/>
      <c r="BO1932" s="85"/>
      <c r="BP1932" s="85"/>
      <c r="BQ1932" s="85"/>
      <c r="BR1932" s="85"/>
      <c r="BS1932" s="85"/>
      <c r="BT1932" s="85"/>
      <c r="BU1932" s="85"/>
      <c r="BV1932" s="85"/>
      <c r="BW1932" s="85"/>
      <c r="BX1932" s="85"/>
      <c r="BY1932" s="85"/>
      <c r="BZ1932" s="85"/>
      <c r="CA1932" s="85"/>
      <c r="CB1932" s="85"/>
      <c r="CC1932" s="85"/>
      <c r="CD1932" s="85"/>
      <c r="CE1932" s="85"/>
      <c r="CF1932" s="85"/>
      <c r="CG1932" s="85"/>
      <c r="CH1932" s="85"/>
      <c r="CI1932" s="85"/>
      <c r="CJ1932" s="85"/>
      <c r="CK1932" s="85"/>
      <c r="CL1932" s="85"/>
      <c r="CM1932" s="85"/>
      <c r="CN1932" s="85"/>
      <c r="CO1932" s="85"/>
      <c r="CP1932" s="85"/>
      <c r="CQ1932" s="85"/>
      <c r="CR1932" s="85"/>
    </row>
    <row r="1933" spans="59:96">
      <c r="BG1933" s="85"/>
      <c r="BH1933" s="85"/>
      <c r="BI1933" s="85"/>
      <c r="BJ1933" s="85"/>
      <c r="BK1933" s="85"/>
      <c r="BL1933" s="85"/>
      <c r="BM1933" s="85"/>
      <c r="BN1933" s="85"/>
      <c r="BO1933" s="85"/>
      <c r="BP1933" s="85"/>
      <c r="BQ1933" s="85"/>
      <c r="BR1933" s="85"/>
      <c r="BS1933" s="85"/>
      <c r="BT1933" s="85"/>
      <c r="BU1933" s="85"/>
      <c r="BV1933" s="85"/>
      <c r="BW1933" s="85"/>
      <c r="BX1933" s="85"/>
      <c r="BY1933" s="85"/>
      <c r="BZ1933" s="85"/>
      <c r="CA1933" s="85"/>
      <c r="CB1933" s="85"/>
      <c r="CC1933" s="85"/>
      <c r="CD1933" s="85"/>
      <c r="CE1933" s="85"/>
      <c r="CF1933" s="85"/>
      <c r="CG1933" s="85"/>
      <c r="CH1933" s="85"/>
      <c r="CI1933" s="85"/>
      <c r="CJ1933" s="85"/>
      <c r="CK1933" s="85"/>
      <c r="CL1933" s="85"/>
      <c r="CM1933" s="85"/>
      <c r="CN1933" s="85"/>
      <c r="CO1933" s="85"/>
      <c r="CP1933" s="85"/>
      <c r="CQ1933" s="85"/>
      <c r="CR1933" s="85"/>
    </row>
    <row r="1934" spans="59:96">
      <c r="BG1934" s="85"/>
      <c r="BH1934" s="85"/>
      <c r="BI1934" s="85"/>
      <c r="BJ1934" s="85"/>
      <c r="BK1934" s="85"/>
      <c r="BL1934" s="85"/>
      <c r="BM1934" s="85"/>
      <c r="BN1934" s="85"/>
      <c r="BO1934" s="85"/>
      <c r="BP1934" s="85"/>
      <c r="BQ1934" s="85"/>
      <c r="BR1934" s="85"/>
      <c r="BS1934" s="85"/>
      <c r="BT1934" s="85"/>
      <c r="BU1934" s="85"/>
      <c r="BV1934" s="85"/>
      <c r="BW1934" s="85"/>
      <c r="BX1934" s="85"/>
      <c r="BY1934" s="85"/>
      <c r="BZ1934" s="85"/>
      <c r="CA1934" s="85"/>
      <c r="CB1934" s="85"/>
      <c r="CC1934" s="85"/>
      <c r="CD1934" s="85"/>
      <c r="CE1934" s="85"/>
      <c r="CF1934" s="85"/>
      <c r="CG1934" s="85"/>
      <c r="CH1934" s="85"/>
      <c r="CI1934" s="85"/>
      <c r="CJ1934" s="85"/>
      <c r="CK1934" s="85"/>
      <c r="CL1934" s="85"/>
      <c r="CM1934" s="85"/>
      <c r="CN1934" s="85"/>
      <c r="CO1934" s="85"/>
      <c r="CP1934" s="85"/>
      <c r="CQ1934" s="85"/>
      <c r="CR1934" s="85"/>
    </row>
    <row r="1935" spans="59:96">
      <c r="BG1935" s="85"/>
      <c r="BH1935" s="85"/>
      <c r="BI1935" s="85"/>
      <c r="BJ1935" s="85"/>
      <c r="BK1935" s="85"/>
      <c r="BL1935" s="85"/>
      <c r="BM1935" s="85"/>
      <c r="BN1935" s="85"/>
      <c r="BO1935" s="85"/>
      <c r="BP1935" s="85"/>
      <c r="BQ1935" s="85"/>
      <c r="BR1935" s="85"/>
      <c r="BS1935" s="85"/>
      <c r="BT1935" s="85"/>
      <c r="BU1935" s="85"/>
      <c r="BV1935" s="85"/>
      <c r="BW1935" s="85"/>
      <c r="BX1935" s="85"/>
      <c r="BY1935" s="85"/>
      <c r="BZ1935" s="85"/>
      <c r="CA1935" s="85"/>
      <c r="CB1935" s="85"/>
      <c r="CC1935" s="85"/>
      <c r="CD1935" s="85"/>
      <c r="CE1935" s="85"/>
      <c r="CF1935" s="85"/>
      <c r="CG1935" s="85"/>
      <c r="CH1935" s="85"/>
      <c r="CI1935" s="85"/>
      <c r="CJ1935" s="85"/>
      <c r="CK1935" s="85"/>
      <c r="CL1935" s="85"/>
      <c r="CM1935" s="85"/>
      <c r="CN1935" s="85"/>
      <c r="CO1935" s="85"/>
      <c r="CP1935" s="85"/>
      <c r="CQ1935" s="85"/>
      <c r="CR1935" s="85"/>
    </row>
    <row r="1936" spans="59:96">
      <c r="BG1936" s="85"/>
      <c r="BH1936" s="85"/>
      <c r="BI1936" s="85"/>
      <c r="BJ1936" s="85"/>
      <c r="BK1936" s="85"/>
      <c r="BL1936" s="85"/>
      <c r="BM1936" s="85"/>
      <c r="BN1936" s="85"/>
      <c r="BO1936" s="85"/>
      <c r="BP1936" s="85"/>
      <c r="BQ1936" s="85"/>
      <c r="BR1936" s="85"/>
      <c r="BS1936" s="85"/>
      <c r="BT1936" s="85"/>
      <c r="BU1936" s="85"/>
      <c r="BV1936" s="85"/>
      <c r="BW1936" s="85"/>
      <c r="BX1936" s="85"/>
      <c r="BY1936" s="85"/>
      <c r="BZ1936" s="85"/>
      <c r="CA1936" s="85"/>
      <c r="CB1936" s="85"/>
      <c r="CC1936" s="85"/>
      <c r="CD1936" s="85"/>
      <c r="CE1936" s="85"/>
      <c r="CF1936" s="85"/>
      <c r="CG1936" s="85"/>
      <c r="CH1936" s="85"/>
      <c r="CI1936" s="85"/>
      <c r="CJ1936" s="85"/>
      <c r="CK1936" s="85"/>
      <c r="CL1936" s="85"/>
      <c r="CM1936" s="85"/>
      <c r="CN1936" s="85"/>
      <c r="CO1936" s="85"/>
      <c r="CP1936" s="85"/>
      <c r="CQ1936" s="85"/>
      <c r="CR1936" s="85"/>
    </row>
    <row r="1937" spans="59:96">
      <c r="BG1937" s="85"/>
      <c r="BH1937" s="85"/>
      <c r="BI1937" s="85"/>
      <c r="BJ1937" s="85"/>
      <c r="BK1937" s="85"/>
      <c r="BL1937" s="85"/>
      <c r="BM1937" s="85"/>
      <c r="BN1937" s="85"/>
      <c r="BO1937" s="85"/>
      <c r="BP1937" s="85"/>
      <c r="BQ1937" s="85"/>
      <c r="BR1937" s="85"/>
      <c r="BS1937" s="85"/>
      <c r="BT1937" s="85"/>
      <c r="BU1937" s="85"/>
      <c r="BV1937" s="85"/>
      <c r="BW1937" s="85"/>
      <c r="BX1937" s="85"/>
      <c r="BY1937" s="85"/>
      <c r="BZ1937" s="85"/>
      <c r="CA1937" s="85"/>
      <c r="CB1937" s="85"/>
      <c r="CC1937" s="85"/>
      <c r="CD1937" s="85"/>
      <c r="CE1937" s="85"/>
      <c r="CF1937" s="85"/>
      <c r="CG1937" s="85"/>
      <c r="CH1937" s="85"/>
      <c r="CI1937" s="85"/>
      <c r="CJ1937" s="85"/>
      <c r="CK1937" s="85"/>
      <c r="CL1937" s="85"/>
      <c r="CM1937" s="85"/>
      <c r="CN1937" s="85"/>
      <c r="CO1937" s="85"/>
      <c r="CP1937" s="85"/>
      <c r="CQ1937" s="85"/>
      <c r="CR1937" s="85"/>
    </row>
    <row r="1938" spans="59:96">
      <c r="BG1938" s="85"/>
      <c r="BH1938" s="85"/>
      <c r="BI1938" s="85"/>
      <c r="BJ1938" s="85"/>
      <c r="BK1938" s="85"/>
      <c r="BL1938" s="85"/>
      <c r="BM1938" s="85"/>
      <c r="BN1938" s="85"/>
      <c r="BO1938" s="85"/>
      <c r="BP1938" s="85"/>
      <c r="BQ1938" s="85"/>
      <c r="BR1938" s="85"/>
      <c r="BS1938" s="85"/>
      <c r="BT1938" s="85"/>
      <c r="BU1938" s="85"/>
      <c r="BV1938" s="85"/>
      <c r="BW1938" s="85"/>
      <c r="BX1938" s="85"/>
      <c r="BY1938" s="85"/>
      <c r="BZ1938" s="85"/>
      <c r="CA1938" s="85"/>
      <c r="CB1938" s="85"/>
      <c r="CC1938" s="85"/>
      <c r="CD1938" s="85"/>
      <c r="CE1938" s="85"/>
      <c r="CF1938" s="85"/>
      <c r="CG1938" s="85"/>
      <c r="CH1938" s="85"/>
      <c r="CI1938" s="85"/>
      <c r="CJ1938" s="85"/>
      <c r="CK1938" s="85"/>
      <c r="CL1938" s="85"/>
      <c r="CM1938" s="85"/>
      <c r="CN1938" s="85"/>
      <c r="CO1938" s="85"/>
      <c r="CP1938" s="85"/>
      <c r="CQ1938" s="85"/>
      <c r="CR1938" s="85"/>
    </row>
    <row r="1939" spans="59:96">
      <c r="BG1939" s="85"/>
      <c r="BH1939" s="85"/>
      <c r="BI1939" s="85"/>
      <c r="BJ1939" s="85"/>
      <c r="BK1939" s="85"/>
      <c r="BL1939" s="85"/>
      <c r="BM1939" s="85"/>
      <c r="BN1939" s="85"/>
      <c r="BO1939" s="85"/>
      <c r="BP1939" s="85"/>
      <c r="BQ1939" s="85"/>
      <c r="BR1939" s="85"/>
      <c r="BS1939" s="85"/>
      <c r="BT1939" s="85"/>
      <c r="BU1939" s="85"/>
      <c r="BV1939" s="85"/>
      <c r="BW1939" s="85"/>
      <c r="BX1939" s="85"/>
      <c r="BY1939" s="85"/>
      <c r="BZ1939" s="85"/>
      <c r="CA1939" s="85"/>
      <c r="CB1939" s="85"/>
      <c r="CC1939" s="85"/>
      <c r="CD1939" s="85"/>
      <c r="CE1939" s="85"/>
      <c r="CF1939" s="85"/>
      <c r="CG1939" s="85"/>
      <c r="CH1939" s="85"/>
      <c r="CI1939" s="85"/>
      <c r="CJ1939" s="85"/>
      <c r="CK1939" s="85"/>
      <c r="CL1939" s="85"/>
      <c r="CM1939" s="85"/>
      <c r="CN1939" s="85"/>
      <c r="CO1939" s="85"/>
      <c r="CP1939" s="85"/>
      <c r="CQ1939" s="85"/>
      <c r="CR1939" s="85"/>
    </row>
    <row r="1940" spans="59:96">
      <c r="BG1940" s="85"/>
      <c r="BH1940" s="85"/>
      <c r="BI1940" s="85"/>
      <c r="BJ1940" s="85"/>
      <c r="BK1940" s="85"/>
      <c r="BL1940" s="85"/>
      <c r="BM1940" s="85"/>
      <c r="BN1940" s="85"/>
      <c r="BO1940" s="85"/>
      <c r="BP1940" s="85"/>
      <c r="BQ1940" s="85"/>
      <c r="BR1940" s="85"/>
      <c r="BS1940" s="85"/>
      <c r="BT1940" s="85"/>
      <c r="BU1940" s="85"/>
      <c r="BV1940" s="85"/>
      <c r="BW1940" s="85"/>
      <c r="BX1940" s="85"/>
      <c r="BY1940" s="85"/>
      <c r="BZ1940" s="85"/>
      <c r="CA1940" s="85"/>
      <c r="CB1940" s="85"/>
      <c r="CC1940" s="85"/>
      <c r="CD1940" s="85"/>
      <c r="CE1940" s="85"/>
      <c r="CF1940" s="85"/>
      <c r="CG1940" s="85"/>
      <c r="CH1940" s="85"/>
      <c r="CI1940" s="85"/>
      <c r="CJ1940" s="85"/>
      <c r="CK1940" s="85"/>
      <c r="CL1940" s="85"/>
      <c r="CM1940" s="85"/>
      <c r="CN1940" s="85"/>
      <c r="CO1940" s="85"/>
      <c r="CP1940" s="85"/>
      <c r="CQ1940" s="85"/>
      <c r="CR1940" s="85"/>
    </row>
    <row r="1941" spans="59:96">
      <c r="BG1941" s="85"/>
      <c r="BH1941" s="85"/>
      <c r="BI1941" s="85"/>
      <c r="BJ1941" s="85"/>
      <c r="BK1941" s="85"/>
      <c r="BL1941" s="85"/>
      <c r="BM1941" s="85"/>
      <c r="BN1941" s="85"/>
      <c r="BO1941" s="85"/>
      <c r="BP1941" s="85"/>
      <c r="BQ1941" s="85"/>
      <c r="BR1941" s="85"/>
      <c r="BS1941" s="85"/>
      <c r="BT1941" s="85"/>
      <c r="BU1941" s="85"/>
      <c r="BV1941" s="85"/>
      <c r="BW1941" s="85"/>
      <c r="BX1941" s="85"/>
      <c r="BY1941" s="85"/>
      <c r="BZ1941" s="85"/>
      <c r="CA1941" s="85"/>
      <c r="CB1941" s="85"/>
      <c r="CC1941" s="85"/>
      <c r="CD1941" s="85"/>
      <c r="CE1941" s="85"/>
      <c r="CF1941" s="85"/>
      <c r="CG1941" s="85"/>
      <c r="CH1941" s="85"/>
      <c r="CI1941" s="85"/>
      <c r="CJ1941" s="85"/>
      <c r="CK1941" s="85"/>
      <c r="CL1941" s="85"/>
      <c r="CM1941" s="85"/>
      <c r="CN1941" s="85"/>
      <c r="CO1941" s="85"/>
      <c r="CP1941" s="85"/>
      <c r="CQ1941" s="85"/>
      <c r="CR1941" s="85"/>
    </row>
    <row r="1942" spans="59:96">
      <c r="BG1942" s="85"/>
      <c r="BH1942" s="85"/>
      <c r="BI1942" s="85"/>
      <c r="BJ1942" s="85"/>
      <c r="BK1942" s="85"/>
      <c r="BL1942" s="85"/>
      <c r="BM1942" s="85"/>
      <c r="BN1942" s="85"/>
      <c r="BO1942" s="85"/>
      <c r="BP1942" s="85"/>
      <c r="BQ1942" s="85"/>
      <c r="BR1942" s="85"/>
      <c r="BS1942" s="85"/>
      <c r="BT1942" s="85"/>
      <c r="BU1942" s="85"/>
      <c r="BV1942" s="85"/>
      <c r="BW1942" s="85"/>
      <c r="BX1942" s="85"/>
      <c r="BY1942" s="85"/>
      <c r="BZ1942" s="85"/>
      <c r="CA1942" s="85"/>
      <c r="CB1942" s="85"/>
      <c r="CC1942" s="85"/>
      <c r="CD1942" s="85"/>
      <c r="CE1942" s="85"/>
      <c r="CF1942" s="85"/>
      <c r="CG1942" s="85"/>
      <c r="CH1942" s="85"/>
      <c r="CI1942" s="85"/>
      <c r="CJ1942" s="85"/>
      <c r="CK1942" s="85"/>
      <c r="CL1942" s="85"/>
      <c r="CM1942" s="85"/>
      <c r="CN1942" s="85"/>
      <c r="CO1942" s="85"/>
      <c r="CP1942" s="85"/>
      <c r="CQ1942" s="85"/>
      <c r="CR1942" s="85"/>
    </row>
    <row r="1943" spans="59:96">
      <c r="BG1943" s="85"/>
      <c r="BH1943" s="85"/>
      <c r="BI1943" s="85"/>
      <c r="BJ1943" s="85"/>
      <c r="BK1943" s="85"/>
      <c r="BL1943" s="85"/>
      <c r="BM1943" s="85"/>
      <c r="BN1943" s="85"/>
      <c r="BO1943" s="85"/>
      <c r="BP1943" s="85"/>
      <c r="BQ1943" s="85"/>
      <c r="BR1943" s="85"/>
      <c r="BS1943" s="85"/>
      <c r="BT1943" s="85"/>
      <c r="BU1943" s="85"/>
      <c r="BV1943" s="85"/>
      <c r="BW1943" s="85"/>
      <c r="BX1943" s="85"/>
      <c r="BY1943" s="85"/>
      <c r="BZ1943" s="85"/>
      <c r="CA1943" s="85"/>
      <c r="CB1943" s="85"/>
      <c r="CC1943" s="85"/>
      <c r="CD1943" s="85"/>
      <c r="CE1943" s="85"/>
      <c r="CF1943" s="85"/>
      <c r="CG1943" s="85"/>
      <c r="CH1943" s="85"/>
      <c r="CI1943" s="85"/>
      <c r="CJ1943" s="85"/>
      <c r="CK1943" s="85"/>
      <c r="CL1943" s="85"/>
      <c r="CM1943" s="85"/>
      <c r="CN1943" s="85"/>
      <c r="CO1943" s="85"/>
      <c r="CP1943" s="85"/>
      <c r="CQ1943" s="85"/>
      <c r="CR1943" s="85"/>
    </row>
    <row r="1944" spans="59:96">
      <c r="BG1944" s="85"/>
      <c r="BH1944" s="85"/>
      <c r="BI1944" s="85"/>
      <c r="BJ1944" s="85"/>
      <c r="BK1944" s="85"/>
      <c r="BL1944" s="85"/>
      <c r="BM1944" s="85"/>
      <c r="BN1944" s="85"/>
      <c r="BO1944" s="85"/>
      <c r="BP1944" s="85"/>
      <c r="BQ1944" s="85"/>
      <c r="BR1944" s="85"/>
      <c r="BS1944" s="85"/>
      <c r="BT1944" s="85"/>
      <c r="BU1944" s="85"/>
      <c r="BV1944" s="85"/>
      <c r="BW1944" s="85"/>
      <c r="BX1944" s="85"/>
      <c r="BY1944" s="85"/>
      <c r="BZ1944" s="85"/>
      <c r="CA1944" s="85"/>
      <c r="CB1944" s="85"/>
      <c r="CC1944" s="85"/>
      <c r="CD1944" s="85"/>
      <c r="CE1944" s="85"/>
      <c r="CF1944" s="85"/>
      <c r="CG1944" s="85"/>
      <c r="CH1944" s="85"/>
      <c r="CI1944" s="85"/>
      <c r="CJ1944" s="85"/>
      <c r="CK1944" s="85"/>
      <c r="CL1944" s="85"/>
      <c r="CM1944" s="85"/>
      <c r="CN1944" s="85"/>
      <c r="CO1944" s="85"/>
      <c r="CP1944" s="85"/>
      <c r="CQ1944" s="85"/>
      <c r="CR1944" s="85"/>
    </row>
    <row r="1945" spans="59:96">
      <c r="BG1945" s="85"/>
      <c r="BH1945" s="85"/>
      <c r="BI1945" s="85"/>
      <c r="BJ1945" s="85"/>
      <c r="BK1945" s="85"/>
      <c r="BL1945" s="85"/>
      <c r="BM1945" s="85"/>
      <c r="BN1945" s="85"/>
      <c r="BO1945" s="85"/>
      <c r="BP1945" s="85"/>
      <c r="BQ1945" s="85"/>
      <c r="BR1945" s="85"/>
      <c r="BS1945" s="85"/>
      <c r="BT1945" s="85"/>
      <c r="BU1945" s="85"/>
      <c r="BV1945" s="85"/>
      <c r="BW1945" s="85"/>
      <c r="BX1945" s="85"/>
      <c r="BY1945" s="85"/>
      <c r="BZ1945" s="85"/>
      <c r="CA1945" s="85"/>
      <c r="CB1945" s="85"/>
      <c r="CC1945" s="85"/>
      <c r="CD1945" s="85"/>
      <c r="CE1945" s="85"/>
      <c r="CF1945" s="85"/>
      <c r="CG1945" s="85"/>
      <c r="CH1945" s="85"/>
      <c r="CI1945" s="85"/>
      <c r="CJ1945" s="85"/>
      <c r="CK1945" s="85"/>
      <c r="CL1945" s="85"/>
      <c r="CM1945" s="85"/>
      <c r="CN1945" s="85"/>
      <c r="CO1945" s="85"/>
      <c r="CP1945" s="85"/>
      <c r="CQ1945" s="85"/>
      <c r="CR1945" s="85"/>
    </row>
    <row r="1946" spans="59:96">
      <c r="BG1946" s="85"/>
      <c r="BH1946" s="85"/>
      <c r="BI1946" s="85"/>
      <c r="BJ1946" s="85"/>
      <c r="BK1946" s="85"/>
      <c r="BL1946" s="85"/>
      <c r="BM1946" s="85"/>
      <c r="BN1946" s="85"/>
      <c r="BO1946" s="85"/>
      <c r="BP1946" s="85"/>
      <c r="BQ1946" s="85"/>
      <c r="BR1946" s="85"/>
      <c r="BS1946" s="85"/>
      <c r="BT1946" s="85"/>
      <c r="BU1946" s="85"/>
      <c r="BV1946" s="85"/>
      <c r="BW1946" s="85"/>
      <c r="BX1946" s="85"/>
      <c r="BY1946" s="85"/>
      <c r="BZ1946" s="85"/>
      <c r="CA1946" s="85"/>
      <c r="CB1946" s="85"/>
      <c r="CC1946" s="85"/>
      <c r="CD1946" s="85"/>
      <c r="CE1946" s="85"/>
      <c r="CF1946" s="85"/>
      <c r="CG1946" s="85"/>
      <c r="CH1946" s="85"/>
      <c r="CI1946" s="85"/>
      <c r="CJ1946" s="85"/>
      <c r="CK1946" s="85"/>
      <c r="CL1946" s="85"/>
      <c r="CM1946" s="85"/>
      <c r="CN1946" s="85"/>
      <c r="CO1946" s="85"/>
      <c r="CP1946" s="85"/>
      <c r="CQ1946" s="85"/>
      <c r="CR1946" s="85"/>
    </row>
    <row r="1947" spans="59:96">
      <c r="BG1947" s="85"/>
      <c r="BH1947" s="85"/>
      <c r="BI1947" s="85"/>
      <c r="BJ1947" s="85"/>
      <c r="BK1947" s="85"/>
      <c r="BL1947" s="85"/>
      <c r="BM1947" s="85"/>
      <c r="BN1947" s="85"/>
      <c r="BO1947" s="85"/>
      <c r="BP1947" s="85"/>
      <c r="BQ1947" s="85"/>
      <c r="BR1947" s="85"/>
      <c r="BS1947" s="85"/>
      <c r="BT1947" s="85"/>
      <c r="BU1947" s="85"/>
      <c r="BV1947" s="85"/>
      <c r="BW1947" s="85"/>
      <c r="BX1947" s="85"/>
      <c r="BY1947" s="85"/>
      <c r="BZ1947" s="85"/>
      <c r="CA1947" s="85"/>
      <c r="CB1947" s="85"/>
      <c r="CC1947" s="85"/>
      <c r="CD1947" s="85"/>
      <c r="CE1947" s="85"/>
      <c r="CF1947" s="85"/>
      <c r="CG1947" s="85"/>
      <c r="CH1947" s="85"/>
      <c r="CI1947" s="85"/>
      <c r="CJ1947" s="85"/>
      <c r="CK1947" s="85"/>
      <c r="CL1947" s="85"/>
      <c r="CM1947" s="85"/>
      <c r="CN1947" s="85"/>
      <c r="CO1947" s="85"/>
      <c r="CP1947" s="85"/>
      <c r="CQ1947" s="85"/>
      <c r="CR1947" s="85"/>
    </row>
    <row r="1948" spans="59:96">
      <c r="BG1948" s="85"/>
      <c r="BH1948" s="85"/>
      <c r="BI1948" s="85"/>
      <c r="BJ1948" s="85"/>
      <c r="BK1948" s="85"/>
      <c r="BL1948" s="85"/>
      <c r="BM1948" s="85"/>
      <c r="BN1948" s="85"/>
      <c r="BO1948" s="85"/>
      <c r="BP1948" s="85"/>
      <c r="BQ1948" s="85"/>
      <c r="BR1948" s="85"/>
      <c r="BS1948" s="85"/>
      <c r="BT1948" s="85"/>
      <c r="BU1948" s="85"/>
      <c r="BV1948" s="85"/>
      <c r="BW1948" s="85"/>
      <c r="BX1948" s="85"/>
      <c r="BY1948" s="85"/>
      <c r="BZ1948" s="85"/>
      <c r="CA1948" s="85"/>
      <c r="CB1948" s="85"/>
      <c r="CC1948" s="85"/>
      <c r="CD1948" s="85"/>
      <c r="CE1948" s="85"/>
      <c r="CF1948" s="85"/>
      <c r="CG1948" s="85"/>
      <c r="CH1948" s="85"/>
      <c r="CI1948" s="85"/>
      <c r="CJ1948" s="85"/>
      <c r="CK1948" s="85"/>
      <c r="CL1948" s="85"/>
      <c r="CM1948" s="85"/>
      <c r="CN1948" s="85"/>
      <c r="CO1948" s="85"/>
      <c r="CP1948" s="85"/>
      <c r="CQ1948" s="85"/>
      <c r="CR1948" s="85"/>
    </row>
    <row r="1949" spans="59:96">
      <c r="BG1949" s="85"/>
      <c r="BH1949" s="85"/>
      <c r="BI1949" s="85"/>
      <c r="BJ1949" s="85"/>
      <c r="BK1949" s="85"/>
      <c r="BL1949" s="85"/>
      <c r="BM1949" s="85"/>
      <c r="BN1949" s="85"/>
      <c r="BO1949" s="85"/>
      <c r="BP1949" s="85"/>
      <c r="BQ1949" s="85"/>
      <c r="BR1949" s="85"/>
      <c r="BS1949" s="85"/>
      <c r="BT1949" s="85"/>
      <c r="BU1949" s="85"/>
      <c r="BV1949" s="85"/>
      <c r="BW1949" s="85"/>
      <c r="BX1949" s="85"/>
      <c r="BY1949" s="85"/>
      <c r="BZ1949" s="85"/>
      <c r="CA1949" s="85"/>
      <c r="CB1949" s="85"/>
      <c r="CC1949" s="85"/>
      <c r="CD1949" s="85"/>
      <c r="CE1949" s="85"/>
      <c r="CF1949" s="85"/>
      <c r="CG1949" s="85"/>
      <c r="CH1949" s="85"/>
      <c r="CI1949" s="85"/>
      <c r="CJ1949" s="85"/>
      <c r="CK1949" s="85"/>
      <c r="CL1949" s="85"/>
      <c r="CM1949" s="85"/>
      <c r="CN1949" s="85"/>
      <c r="CO1949" s="85"/>
      <c r="CP1949" s="85"/>
      <c r="CQ1949" s="85"/>
      <c r="CR1949" s="85"/>
    </row>
    <row r="1950" spans="59:96">
      <c r="BG1950" s="85"/>
      <c r="BH1950" s="85"/>
      <c r="BI1950" s="85"/>
      <c r="BJ1950" s="85"/>
      <c r="BK1950" s="85"/>
      <c r="BL1950" s="85"/>
      <c r="BM1950" s="85"/>
      <c r="BN1950" s="85"/>
      <c r="BO1950" s="85"/>
      <c r="BP1950" s="85"/>
      <c r="BQ1950" s="85"/>
      <c r="BR1950" s="85"/>
      <c r="BS1950" s="85"/>
      <c r="BT1950" s="85"/>
      <c r="BU1950" s="85"/>
      <c r="BV1950" s="85"/>
      <c r="BW1950" s="85"/>
      <c r="BX1950" s="85"/>
      <c r="BY1950" s="85"/>
      <c r="BZ1950" s="85"/>
      <c r="CA1950" s="85"/>
      <c r="CB1950" s="85"/>
      <c r="CC1950" s="85"/>
      <c r="CD1950" s="85"/>
      <c r="CE1950" s="85"/>
      <c r="CF1950" s="85"/>
      <c r="CG1950" s="85"/>
      <c r="CH1950" s="85"/>
      <c r="CI1950" s="85"/>
      <c r="CJ1950" s="85"/>
      <c r="CK1950" s="85"/>
      <c r="CL1950" s="85"/>
      <c r="CM1950" s="85"/>
      <c r="CN1950" s="85"/>
      <c r="CO1950" s="85"/>
      <c r="CP1950" s="85"/>
      <c r="CQ1950" s="85"/>
      <c r="CR1950" s="85"/>
    </row>
    <row r="1951" spans="59:96">
      <c r="BG1951" s="85"/>
      <c r="BH1951" s="85"/>
      <c r="BI1951" s="85"/>
      <c r="BJ1951" s="85"/>
      <c r="BK1951" s="85"/>
      <c r="BL1951" s="85"/>
      <c r="BM1951" s="85"/>
      <c r="BN1951" s="85"/>
      <c r="BO1951" s="85"/>
      <c r="BP1951" s="85"/>
      <c r="BQ1951" s="85"/>
      <c r="BR1951" s="85"/>
      <c r="BS1951" s="85"/>
      <c r="BT1951" s="85"/>
      <c r="BU1951" s="85"/>
      <c r="BV1951" s="85"/>
      <c r="BW1951" s="85"/>
      <c r="BX1951" s="85"/>
      <c r="BY1951" s="85"/>
      <c r="BZ1951" s="85"/>
      <c r="CA1951" s="85"/>
      <c r="CB1951" s="85"/>
      <c r="CC1951" s="85"/>
      <c r="CD1951" s="85"/>
      <c r="CE1951" s="85"/>
      <c r="CF1951" s="85"/>
      <c r="CG1951" s="85"/>
      <c r="CH1951" s="85"/>
      <c r="CI1951" s="85"/>
      <c r="CJ1951" s="85"/>
      <c r="CK1951" s="85"/>
      <c r="CL1951" s="85"/>
      <c r="CM1951" s="85"/>
      <c r="CN1951" s="85"/>
      <c r="CO1951" s="85"/>
      <c r="CP1951" s="85"/>
      <c r="CQ1951" s="85"/>
      <c r="CR1951" s="85"/>
    </row>
    <row r="1952" spans="59:96">
      <c r="BG1952" s="85"/>
      <c r="BH1952" s="85"/>
      <c r="BI1952" s="85"/>
      <c r="BJ1952" s="85"/>
      <c r="BK1952" s="85"/>
      <c r="BL1952" s="85"/>
      <c r="BM1952" s="85"/>
      <c r="BN1952" s="85"/>
      <c r="BO1952" s="85"/>
      <c r="BP1952" s="85"/>
      <c r="BQ1952" s="85"/>
      <c r="BR1952" s="85"/>
      <c r="BS1952" s="85"/>
      <c r="BT1952" s="85"/>
      <c r="BU1952" s="85"/>
      <c r="BV1952" s="85"/>
      <c r="BW1952" s="85"/>
      <c r="BX1952" s="85"/>
      <c r="BY1952" s="85"/>
      <c r="BZ1952" s="85"/>
      <c r="CA1952" s="85"/>
      <c r="CB1952" s="85"/>
      <c r="CC1952" s="85"/>
      <c r="CD1952" s="85"/>
      <c r="CE1952" s="85"/>
      <c r="CF1952" s="85"/>
      <c r="CG1952" s="85"/>
      <c r="CH1952" s="85"/>
      <c r="CI1952" s="85"/>
      <c r="CJ1952" s="85"/>
      <c r="CK1952" s="85"/>
      <c r="CL1952" s="85"/>
      <c r="CM1952" s="85"/>
      <c r="CN1952" s="85"/>
      <c r="CO1952" s="85"/>
      <c r="CP1952" s="85"/>
      <c r="CQ1952" s="85"/>
      <c r="CR1952" s="85"/>
    </row>
    <row r="1953" spans="59:96">
      <c r="BG1953" s="85"/>
      <c r="BH1953" s="85"/>
      <c r="BI1953" s="85"/>
      <c r="BJ1953" s="85"/>
      <c r="BK1953" s="85"/>
      <c r="BL1953" s="85"/>
      <c r="BM1953" s="85"/>
      <c r="BN1953" s="85"/>
      <c r="BO1953" s="85"/>
      <c r="BP1953" s="85"/>
      <c r="BQ1953" s="85"/>
      <c r="BR1953" s="85"/>
      <c r="BS1953" s="85"/>
      <c r="BT1953" s="85"/>
      <c r="BU1953" s="85"/>
      <c r="BV1953" s="85"/>
      <c r="BW1953" s="85"/>
      <c r="BX1953" s="85"/>
      <c r="BY1953" s="85"/>
      <c r="BZ1953" s="85"/>
      <c r="CA1953" s="85"/>
      <c r="CB1953" s="85"/>
      <c r="CC1953" s="85"/>
      <c r="CD1953" s="85"/>
      <c r="CE1953" s="85"/>
      <c r="CF1953" s="85"/>
      <c r="CG1953" s="85"/>
      <c r="CH1953" s="85"/>
      <c r="CI1953" s="85"/>
      <c r="CJ1953" s="85"/>
      <c r="CK1953" s="85"/>
      <c r="CL1953" s="85"/>
      <c r="CM1953" s="85"/>
      <c r="CN1953" s="85"/>
      <c r="CO1953" s="85"/>
      <c r="CP1953" s="85"/>
      <c r="CQ1953" s="85"/>
      <c r="CR1953" s="85"/>
    </row>
    <row r="1954" spans="59:96">
      <c r="BG1954" s="85"/>
      <c r="BH1954" s="85"/>
      <c r="BI1954" s="85"/>
      <c r="BJ1954" s="85"/>
      <c r="BK1954" s="85"/>
      <c r="BL1954" s="85"/>
      <c r="BM1954" s="85"/>
      <c r="BN1954" s="85"/>
      <c r="BO1954" s="85"/>
      <c r="BP1954" s="85"/>
      <c r="BQ1954" s="85"/>
      <c r="BR1954" s="85"/>
      <c r="BS1954" s="85"/>
      <c r="BT1954" s="85"/>
      <c r="BU1954" s="85"/>
      <c r="BV1954" s="85"/>
      <c r="BW1954" s="85"/>
      <c r="BX1954" s="85"/>
      <c r="BY1954" s="85"/>
      <c r="BZ1954" s="85"/>
      <c r="CA1954" s="85"/>
      <c r="CB1954" s="85"/>
      <c r="CC1954" s="85"/>
      <c r="CD1954" s="85"/>
      <c r="CE1954" s="85"/>
      <c r="CF1954" s="85"/>
      <c r="CG1954" s="85"/>
      <c r="CH1954" s="85"/>
      <c r="CI1954" s="85"/>
      <c r="CJ1954" s="85"/>
      <c r="CK1954" s="85"/>
      <c r="CL1954" s="85"/>
      <c r="CM1954" s="85"/>
      <c r="CN1954" s="85"/>
      <c r="CO1954" s="85"/>
      <c r="CP1954" s="85"/>
      <c r="CQ1954" s="85"/>
      <c r="CR1954" s="85"/>
    </row>
    <row r="1955" spans="59:96">
      <c r="BG1955" s="85"/>
      <c r="BH1955" s="85"/>
      <c r="BI1955" s="85"/>
      <c r="BJ1955" s="85"/>
      <c r="BK1955" s="85"/>
      <c r="BL1955" s="85"/>
      <c r="BM1955" s="85"/>
      <c r="BN1955" s="85"/>
      <c r="BO1955" s="85"/>
      <c r="BP1955" s="85"/>
      <c r="BQ1955" s="85"/>
      <c r="BR1955" s="85"/>
      <c r="BS1955" s="85"/>
      <c r="BT1955" s="85"/>
      <c r="BU1955" s="85"/>
      <c r="BV1955" s="85"/>
      <c r="BW1955" s="85"/>
      <c r="BX1955" s="85"/>
      <c r="BY1955" s="85"/>
      <c r="BZ1955" s="85"/>
      <c r="CA1955" s="85"/>
      <c r="CB1955" s="85"/>
      <c r="CC1955" s="85"/>
      <c r="CD1955" s="85"/>
      <c r="CE1955" s="85"/>
      <c r="CF1955" s="85"/>
      <c r="CG1955" s="85"/>
      <c r="CH1955" s="85"/>
      <c r="CI1955" s="85"/>
      <c r="CJ1955" s="85"/>
      <c r="CK1955" s="85"/>
      <c r="CL1955" s="85"/>
      <c r="CM1955" s="85"/>
      <c r="CN1955" s="85"/>
      <c r="CO1955" s="85"/>
      <c r="CP1955" s="85"/>
      <c r="CQ1955" s="85"/>
      <c r="CR1955" s="85"/>
    </row>
    <row r="1956" spans="59:96">
      <c r="BG1956" s="85"/>
      <c r="BH1956" s="85"/>
      <c r="BI1956" s="85"/>
      <c r="BJ1956" s="85"/>
      <c r="BK1956" s="85"/>
      <c r="BL1956" s="85"/>
      <c r="BM1956" s="85"/>
      <c r="BN1956" s="85"/>
      <c r="BO1956" s="85"/>
      <c r="BP1956" s="85"/>
      <c r="BQ1956" s="85"/>
      <c r="BR1956" s="85"/>
      <c r="BS1956" s="85"/>
      <c r="BT1956" s="85"/>
      <c r="BU1956" s="85"/>
      <c r="BV1956" s="85"/>
      <c r="BW1956" s="85"/>
      <c r="BX1956" s="85"/>
      <c r="BY1956" s="85"/>
      <c r="BZ1956" s="85"/>
      <c r="CA1956" s="85"/>
      <c r="CB1956" s="85"/>
      <c r="CC1956" s="85"/>
      <c r="CD1956" s="85"/>
      <c r="CE1956" s="85"/>
      <c r="CF1956" s="85"/>
      <c r="CG1956" s="85"/>
      <c r="CH1956" s="85"/>
      <c r="CI1956" s="85"/>
      <c r="CJ1956" s="85"/>
      <c r="CK1956" s="85"/>
      <c r="CL1956" s="85"/>
      <c r="CM1956" s="85"/>
      <c r="CN1956" s="85"/>
      <c r="CO1956" s="85"/>
      <c r="CP1956" s="85"/>
      <c r="CQ1956" s="85"/>
      <c r="CR1956" s="85"/>
    </row>
    <row r="1957" spans="59:96">
      <c r="BG1957" s="85"/>
      <c r="BH1957" s="85"/>
      <c r="BI1957" s="85"/>
      <c r="BJ1957" s="85"/>
      <c r="BK1957" s="85"/>
      <c r="BL1957" s="85"/>
      <c r="BM1957" s="85"/>
      <c r="BN1957" s="85"/>
      <c r="BO1957" s="85"/>
      <c r="BP1957" s="85"/>
      <c r="BQ1957" s="85"/>
      <c r="BR1957" s="85"/>
      <c r="BS1957" s="85"/>
      <c r="BT1957" s="85"/>
      <c r="BU1957" s="85"/>
      <c r="BV1957" s="85"/>
      <c r="BW1957" s="85"/>
      <c r="BX1957" s="85"/>
      <c r="BY1957" s="85"/>
      <c r="BZ1957" s="85"/>
      <c r="CA1957" s="85"/>
      <c r="CB1957" s="85"/>
      <c r="CC1957" s="85"/>
      <c r="CD1957" s="85"/>
      <c r="CE1957" s="85"/>
      <c r="CF1957" s="85"/>
      <c r="CG1957" s="85"/>
      <c r="CH1957" s="85"/>
      <c r="CI1957" s="85"/>
      <c r="CJ1957" s="85"/>
      <c r="CK1957" s="85"/>
      <c r="CL1957" s="85"/>
      <c r="CM1957" s="85"/>
      <c r="CN1957" s="85"/>
      <c r="CO1957" s="85"/>
      <c r="CP1957" s="85"/>
      <c r="CQ1957" s="85"/>
      <c r="CR1957" s="85"/>
    </row>
    <row r="1958" spans="59:96">
      <c r="BG1958" s="85"/>
      <c r="BH1958" s="85"/>
      <c r="BI1958" s="85"/>
      <c r="BJ1958" s="85"/>
      <c r="BK1958" s="85"/>
      <c r="BL1958" s="85"/>
      <c r="BM1958" s="85"/>
      <c r="BN1958" s="85"/>
      <c r="BO1958" s="85"/>
      <c r="BP1958" s="85"/>
      <c r="BQ1958" s="85"/>
      <c r="BR1958" s="85"/>
      <c r="BS1958" s="85"/>
      <c r="BT1958" s="85"/>
      <c r="BU1958" s="85"/>
      <c r="BV1958" s="85"/>
      <c r="BW1958" s="85"/>
      <c r="BX1958" s="85"/>
      <c r="BY1958" s="85"/>
      <c r="BZ1958" s="85"/>
      <c r="CA1958" s="85"/>
      <c r="CB1958" s="85"/>
      <c r="CC1958" s="85"/>
      <c r="CD1958" s="85"/>
      <c r="CE1958" s="85"/>
      <c r="CF1958" s="85"/>
      <c r="CG1958" s="85"/>
      <c r="CH1958" s="85"/>
      <c r="CI1958" s="85"/>
      <c r="CJ1958" s="85"/>
      <c r="CK1958" s="85"/>
      <c r="CL1958" s="85"/>
      <c r="CM1958" s="85"/>
      <c r="CN1958" s="85"/>
      <c r="CO1958" s="85"/>
      <c r="CP1958" s="85"/>
      <c r="CQ1958" s="85"/>
      <c r="CR1958" s="85"/>
    </row>
    <row r="1959" spans="59:96">
      <c r="BG1959" s="85"/>
      <c r="BH1959" s="85"/>
      <c r="BI1959" s="85"/>
      <c r="BJ1959" s="85"/>
      <c r="BK1959" s="85"/>
      <c r="BL1959" s="85"/>
      <c r="BM1959" s="85"/>
      <c r="BN1959" s="85"/>
      <c r="BO1959" s="85"/>
      <c r="BP1959" s="85"/>
      <c r="BQ1959" s="85"/>
      <c r="BR1959" s="85"/>
      <c r="BS1959" s="85"/>
      <c r="BT1959" s="85"/>
      <c r="BU1959" s="85"/>
      <c r="BV1959" s="85"/>
      <c r="BW1959" s="85"/>
      <c r="BX1959" s="85"/>
      <c r="BY1959" s="85"/>
      <c r="BZ1959" s="85"/>
      <c r="CA1959" s="85"/>
      <c r="CB1959" s="85"/>
      <c r="CC1959" s="85"/>
      <c r="CD1959" s="85"/>
      <c r="CE1959" s="85"/>
      <c r="CF1959" s="85"/>
      <c r="CG1959" s="85"/>
      <c r="CH1959" s="85"/>
      <c r="CI1959" s="85"/>
      <c r="CJ1959" s="85"/>
      <c r="CK1959" s="85"/>
      <c r="CL1959" s="85"/>
      <c r="CM1959" s="85"/>
      <c r="CN1959" s="85"/>
      <c r="CO1959" s="85"/>
      <c r="CP1959" s="85"/>
      <c r="CQ1959" s="85"/>
      <c r="CR1959" s="85"/>
    </row>
    <row r="1960" spans="59:96">
      <c r="BG1960" s="85"/>
      <c r="BH1960" s="85"/>
      <c r="BI1960" s="85"/>
      <c r="BJ1960" s="85"/>
      <c r="BK1960" s="85"/>
      <c r="BL1960" s="85"/>
      <c r="BM1960" s="85"/>
      <c r="BN1960" s="85"/>
      <c r="BO1960" s="85"/>
      <c r="BP1960" s="85"/>
      <c r="BQ1960" s="85"/>
      <c r="BR1960" s="85"/>
      <c r="BS1960" s="85"/>
      <c r="BT1960" s="85"/>
      <c r="BU1960" s="85"/>
      <c r="BV1960" s="85"/>
      <c r="BW1960" s="85"/>
      <c r="BX1960" s="85"/>
      <c r="BY1960" s="85"/>
      <c r="BZ1960" s="85"/>
      <c r="CA1960" s="85"/>
      <c r="CB1960" s="85"/>
      <c r="CC1960" s="85"/>
      <c r="CD1960" s="85"/>
      <c r="CE1960" s="85"/>
      <c r="CF1960" s="85"/>
      <c r="CG1960" s="85"/>
      <c r="CH1960" s="85"/>
      <c r="CI1960" s="85"/>
      <c r="CJ1960" s="85"/>
      <c r="CK1960" s="85"/>
      <c r="CL1960" s="85"/>
      <c r="CM1960" s="85"/>
      <c r="CN1960" s="85"/>
      <c r="CO1960" s="85"/>
      <c r="CP1960" s="85"/>
      <c r="CQ1960" s="85"/>
      <c r="CR1960" s="85"/>
    </row>
    <row r="1961" spans="59:96">
      <c r="BG1961" s="85"/>
      <c r="BH1961" s="85"/>
      <c r="BI1961" s="85"/>
      <c r="BJ1961" s="85"/>
      <c r="BK1961" s="85"/>
      <c r="BL1961" s="85"/>
      <c r="BM1961" s="85"/>
      <c r="BN1961" s="85"/>
      <c r="BO1961" s="85"/>
      <c r="BP1961" s="85"/>
      <c r="BQ1961" s="85"/>
      <c r="BR1961" s="85"/>
      <c r="BS1961" s="85"/>
      <c r="BT1961" s="85"/>
      <c r="BU1961" s="85"/>
      <c r="BV1961" s="85"/>
      <c r="BW1961" s="85"/>
      <c r="BX1961" s="85"/>
      <c r="BY1961" s="85"/>
      <c r="BZ1961" s="85"/>
      <c r="CA1961" s="85"/>
      <c r="CB1961" s="85"/>
      <c r="CC1961" s="85"/>
      <c r="CD1961" s="85"/>
      <c r="CE1961" s="85"/>
      <c r="CF1961" s="85"/>
      <c r="CG1961" s="85"/>
      <c r="CH1961" s="85"/>
      <c r="CI1961" s="85"/>
      <c r="CJ1961" s="85"/>
      <c r="CK1961" s="85"/>
      <c r="CL1961" s="85"/>
      <c r="CM1961" s="85"/>
      <c r="CN1961" s="85"/>
      <c r="CO1961" s="85"/>
      <c r="CP1961" s="85"/>
      <c r="CQ1961" s="85"/>
      <c r="CR1961" s="85"/>
    </row>
    <row r="1962" spans="59:96">
      <c r="BG1962" s="85"/>
      <c r="BH1962" s="85"/>
      <c r="BI1962" s="85"/>
      <c r="BJ1962" s="85"/>
      <c r="BK1962" s="85"/>
      <c r="BL1962" s="85"/>
      <c r="BM1962" s="85"/>
      <c r="BN1962" s="85"/>
      <c r="BO1962" s="85"/>
      <c r="BP1962" s="85"/>
      <c r="BQ1962" s="85"/>
      <c r="BR1962" s="85"/>
      <c r="BS1962" s="85"/>
      <c r="BT1962" s="85"/>
      <c r="BU1962" s="85"/>
      <c r="BV1962" s="85"/>
      <c r="BW1962" s="85"/>
      <c r="BX1962" s="85"/>
      <c r="BY1962" s="85"/>
      <c r="BZ1962" s="85"/>
      <c r="CA1962" s="85"/>
      <c r="CB1962" s="85"/>
      <c r="CC1962" s="85"/>
      <c r="CD1962" s="85"/>
      <c r="CE1962" s="85"/>
      <c r="CF1962" s="85"/>
      <c r="CG1962" s="85"/>
      <c r="CH1962" s="85"/>
      <c r="CI1962" s="85"/>
      <c r="CJ1962" s="85"/>
      <c r="CK1962" s="85"/>
      <c r="CL1962" s="85"/>
      <c r="CM1962" s="85"/>
      <c r="CN1962" s="85"/>
      <c r="CO1962" s="85"/>
      <c r="CP1962" s="85"/>
      <c r="CQ1962" s="85"/>
      <c r="CR1962" s="85"/>
    </row>
    <row r="1963" spans="59:96">
      <c r="BG1963" s="85"/>
      <c r="BH1963" s="85"/>
      <c r="BI1963" s="85"/>
      <c r="BJ1963" s="85"/>
      <c r="BK1963" s="85"/>
      <c r="BL1963" s="85"/>
      <c r="BM1963" s="85"/>
      <c r="BN1963" s="85"/>
      <c r="BO1963" s="85"/>
      <c r="BP1963" s="85"/>
      <c r="BQ1963" s="85"/>
      <c r="BR1963" s="85"/>
      <c r="BS1963" s="85"/>
      <c r="BT1963" s="85"/>
      <c r="BU1963" s="85"/>
      <c r="BV1963" s="85"/>
      <c r="BW1963" s="85"/>
      <c r="BX1963" s="85"/>
      <c r="BY1963" s="85"/>
      <c r="BZ1963" s="85"/>
      <c r="CA1963" s="85"/>
      <c r="CB1963" s="85"/>
      <c r="CC1963" s="85"/>
      <c r="CD1963" s="85"/>
      <c r="CE1963" s="85"/>
      <c r="CF1963" s="85"/>
      <c r="CG1963" s="85"/>
      <c r="CH1963" s="85"/>
      <c r="CI1963" s="85"/>
      <c r="CJ1963" s="85"/>
      <c r="CK1963" s="85"/>
      <c r="CL1963" s="85"/>
      <c r="CM1963" s="85"/>
      <c r="CN1963" s="85"/>
      <c r="CO1963" s="85"/>
      <c r="CP1963" s="85"/>
      <c r="CQ1963" s="85"/>
      <c r="CR1963" s="85"/>
    </row>
    <row r="1964" spans="59:96">
      <c r="BG1964" s="85"/>
      <c r="BH1964" s="85"/>
      <c r="BI1964" s="85"/>
      <c r="BJ1964" s="85"/>
      <c r="BK1964" s="85"/>
      <c r="BL1964" s="85"/>
      <c r="BM1964" s="85"/>
      <c r="BN1964" s="85"/>
      <c r="BO1964" s="85"/>
      <c r="BP1964" s="85"/>
      <c r="BQ1964" s="85"/>
      <c r="BR1964" s="85"/>
      <c r="BS1964" s="85"/>
      <c r="BT1964" s="85"/>
      <c r="BU1964" s="85"/>
      <c r="BV1964" s="85"/>
      <c r="BW1964" s="85"/>
      <c r="BX1964" s="85"/>
      <c r="BY1964" s="85"/>
      <c r="BZ1964" s="85"/>
      <c r="CA1964" s="85"/>
      <c r="CB1964" s="85"/>
      <c r="CC1964" s="85"/>
      <c r="CD1964" s="85"/>
      <c r="CE1964" s="85"/>
      <c r="CF1964" s="85"/>
      <c r="CG1964" s="85"/>
      <c r="CH1964" s="85"/>
      <c r="CI1964" s="85"/>
      <c r="CJ1964" s="85"/>
      <c r="CK1964" s="85"/>
      <c r="CL1964" s="85"/>
      <c r="CM1964" s="85"/>
      <c r="CN1964" s="85"/>
      <c r="CO1964" s="85"/>
      <c r="CP1964" s="85"/>
      <c r="CQ1964" s="85"/>
      <c r="CR1964" s="85"/>
    </row>
    <row r="1965" spans="59:96">
      <c r="BG1965" s="85"/>
      <c r="BH1965" s="85"/>
      <c r="BI1965" s="85"/>
      <c r="BJ1965" s="85"/>
      <c r="BK1965" s="85"/>
      <c r="BL1965" s="85"/>
      <c r="BM1965" s="85"/>
      <c r="BN1965" s="85"/>
      <c r="BO1965" s="85"/>
      <c r="BP1965" s="85"/>
      <c r="BQ1965" s="85"/>
      <c r="BR1965" s="85"/>
      <c r="BS1965" s="85"/>
      <c r="BT1965" s="85"/>
      <c r="BU1965" s="85"/>
      <c r="BV1965" s="85"/>
      <c r="BW1965" s="85"/>
      <c r="BX1965" s="85"/>
      <c r="BY1965" s="85"/>
      <c r="BZ1965" s="85"/>
      <c r="CA1965" s="85"/>
      <c r="CB1965" s="85"/>
      <c r="CC1965" s="85"/>
      <c r="CD1965" s="85"/>
      <c r="CE1965" s="85"/>
      <c r="CF1965" s="85"/>
      <c r="CG1965" s="85"/>
      <c r="CH1965" s="85"/>
      <c r="CI1965" s="85"/>
      <c r="CJ1965" s="85"/>
      <c r="CK1965" s="85"/>
      <c r="CL1965" s="85"/>
      <c r="CM1965" s="85"/>
      <c r="CN1965" s="85"/>
      <c r="CO1965" s="85"/>
      <c r="CP1965" s="85"/>
      <c r="CQ1965" s="85"/>
      <c r="CR1965" s="85"/>
    </row>
    <row r="1966" spans="59:96">
      <c r="BG1966" s="85"/>
      <c r="BH1966" s="85"/>
      <c r="BI1966" s="85"/>
      <c r="BJ1966" s="85"/>
      <c r="BK1966" s="85"/>
      <c r="BL1966" s="85"/>
      <c r="BM1966" s="85"/>
      <c r="BN1966" s="85"/>
      <c r="BO1966" s="85"/>
      <c r="BP1966" s="85"/>
      <c r="BQ1966" s="85"/>
      <c r="BR1966" s="85"/>
      <c r="BS1966" s="85"/>
      <c r="BT1966" s="85"/>
      <c r="BU1966" s="85"/>
      <c r="BV1966" s="85"/>
      <c r="BW1966" s="85"/>
      <c r="BX1966" s="85"/>
      <c r="BY1966" s="85"/>
      <c r="BZ1966" s="85"/>
      <c r="CA1966" s="85"/>
      <c r="CB1966" s="85"/>
      <c r="CC1966" s="85"/>
      <c r="CD1966" s="85"/>
      <c r="CE1966" s="85"/>
      <c r="CF1966" s="85"/>
      <c r="CG1966" s="85"/>
      <c r="CH1966" s="85"/>
      <c r="CI1966" s="85"/>
      <c r="CJ1966" s="85"/>
      <c r="CK1966" s="85"/>
      <c r="CL1966" s="85"/>
      <c r="CM1966" s="85"/>
      <c r="CN1966" s="85"/>
      <c r="CO1966" s="85"/>
      <c r="CP1966" s="85"/>
      <c r="CQ1966" s="85"/>
      <c r="CR1966" s="85"/>
    </row>
    <row r="1967" spans="59:96">
      <c r="BG1967" s="85"/>
      <c r="BH1967" s="85"/>
      <c r="BI1967" s="85"/>
      <c r="BJ1967" s="85"/>
      <c r="BK1967" s="85"/>
      <c r="BL1967" s="85"/>
      <c r="BM1967" s="85"/>
      <c r="BN1967" s="85"/>
      <c r="BO1967" s="85"/>
      <c r="BP1967" s="85"/>
      <c r="BQ1967" s="85"/>
      <c r="BR1967" s="85"/>
      <c r="BS1967" s="85"/>
      <c r="BT1967" s="85"/>
      <c r="BU1967" s="85"/>
      <c r="BV1967" s="85"/>
      <c r="BW1967" s="85"/>
      <c r="BX1967" s="85"/>
      <c r="BY1967" s="85"/>
      <c r="BZ1967" s="85"/>
      <c r="CA1967" s="85"/>
      <c r="CB1967" s="85"/>
      <c r="CC1967" s="85"/>
      <c r="CD1967" s="85"/>
      <c r="CE1967" s="85"/>
      <c r="CF1967" s="85"/>
      <c r="CG1967" s="85"/>
      <c r="CH1967" s="85"/>
      <c r="CI1967" s="85"/>
      <c r="CJ1967" s="85"/>
      <c r="CK1967" s="85"/>
      <c r="CL1967" s="85"/>
      <c r="CM1967" s="85"/>
      <c r="CN1967" s="85"/>
      <c r="CO1967" s="85"/>
      <c r="CP1967" s="85"/>
      <c r="CQ1967" s="85"/>
      <c r="CR1967" s="85"/>
    </row>
    <row r="1968" spans="59:96">
      <c r="BG1968" s="85"/>
      <c r="BH1968" s="85"/>
      <c r="BI1968" s="85"/>
      <c r="BJ1968" s="85"/>
      <c r="BK1968" s="85"/>
      <c r="BL1968" s="85"/>
      <c r="BM1968" s="85"/>
      <c r="BN1968" s="85"/>
      <c r="BO1968" s="85"/>
      <c r="BP1968" s="85"/>
      <c r="BQ1968" s="85"/>
      <c r="BR1968" s="85"/>
      <c r="BS1968" s="85"/>
      <c r="BT1968" s="85"/>
      <c r="BU1968" s="85"/>
      <c r="BV1968" s="85"/>
      <c r="BW1968" s="85"/>
      <c r="BX1968" s="85"/>
      <c r="BY1968" s="85"/>
      <c r="BZ1968" s="85"/>
      <c r="CA1968" s="85"/>
      <c r="CB1968" s="85"/>
      <c r="CC1968" s="85"/>
      <c r="CD1968" s="85"/>
      <c r="CE1968" s="85"/>
      <c r="CF1968" s="85"/>
      <c r="CG1968" s="85"/>
      <c r="CH1968" s="85"/>
      <c r="CI1968" s="85"/>
      <c r="CJ1968" s="85"/>
      <c r="CK1968" s="85"/>
      <c r="CL1968" s="85"/>
      <c r="CM1968" s="85"/>
      <c r="CN1968" s="85"/>
      <c r="CO1968" s="85"/>
      <c r="CP1968" s="85"/>
      <c r="CQ1968" s="85"/>
      <c r="CR1968" s="85"/>
    </row>
    <row r="1969" spans="59:96">
      <c r="BG1969" s="85"/>
      <c r="BH1969" s="85"/>
      <c r="BI1969" s="85"/>
      <c r="BJ1969" s="85"/>
      <c r="BK1969" s="85"/>
      <c r="BL1969" s="85"/>
      <c r="BM1969" s="85"/>
      <c r="BN1969" s="85"/>
      <c r="BO1969" s="85"/>
      <c r="BP1969" s="85"/>
      <c r="BQ1969" s="85"/>
      <c r="BR1969" s="85"/>
      <c r="BS1969" s="85"/>
      <c r="BT1969" s="85"/>
      <c r="BU1969" s="85"/>
      <c r="BV1969" s="85"/>
      <c r="BW1969" s="85"/>
      <c r="BX1969" s="85"/>
      <c r="BY1969" s="85"/>
      <c r="BZ1969" s="85"/>
      <c r="CA1969" s="85"/>
      <c r="CB1969" s="85"/>
      <c r="CC1969" s="85"/>
      <c r="CD1969" s="85"/>
      <c r="CE1969" s="85"/>
      <c r="CF1969" s="85"/>
      <c r="CG1969" s="85"/>
      <c r="CH1969" s="85"/>
      <c r="CI1969" s="85"/>
      <c r="CJ1969" s="85"/>
      <c r="CK1969" s="85"/>
      <c r="CL1969" s="85"/>
      <c r="CM1969" s="85"/>
      <c r="CN1969" s="85"/>
      <c r="CO1969" s="85"/>
      <c r="CP1969" s="85"/>
      <c r="CQ1969" s="85"/>
      <c r="CR1969" s="85"/>
    </row>
    <row r="1970" spans="59:96">
      <c r="BG1970" s="85"/>
      <c r="BH1970" s="85"/>
      <c r="BI1970" s="85"/>
      <c r="BJ1970" s="85"/>
      <c r="BK1970" s="85"/>
      <c r="BL1970" s="85"/>
      <c r="BM1970" s="85"/>
      <c r="BN1970" s="85"/>
      <c r="BO1970" s="85"/>
      <c r="BP1970" s="85"/>
      <c r="BQ1970" s="85"/>
      <c r="BR1970" s="85"/>
      <c r="BS1970" s="85"/>
      <c r="BT1970" s="85"/>
      <c r="BU1970" s="85"/>
      <c r="BV1970" s="85"/>
      <c r="BW1970" s="85"/>
      <c r="BX1970" s="85"/>
      <c r="BY1970" s="85"/>
      <c r="BZ1970" s="85"/>
      <c r="CA1970" s="85"/>
      <c r="CB1970" s="85"/>
      <c r="CC1970" s="85"/>
      <c r="CD1970" s="85"/>
      <c r="CE1970" s="85"/>
      <c r="CF1970" s="85"/>
      <c r="CG1970" s="85"/>
      <c r="CH1970" s="85"/>
      <c r="CI1970" s="85"/>
      <c r="CJ1970" s="85"/>
      <c r="CK1970" s="85"/>
      <c r="CL1970" s="85"/>
      <c r="CM1970" s="85"/>
      <c r="CN1970" s="85"/>
      <c r="CO1970" s="85"/>
      <c r="CP1970" s="85"/>
      <c r="CQ1970" s="85"/>
      <c r="CR1970" s="85"/>
    </row>
    <row r="1971" spans="59:96">
      <c r="BG1971" s="85"/>
      <c r="BH1971" s="85"/>
      <c r="BI1971" s="85"/>
      <c r="BJ1971" s="85"/>
      <c r="BK1971" s="85"/>
      <c r="BL1971" s="85"/>
      <c r="BM1971" s="85"/>
      <c r="BN1971" s="85"/>
      <c r="BO1971" s="85"/>
      <c r="BP1971" s="85"/>
      <c r="BQ1971" s="85"/>
      <c r="BR1971" s="85"/>
      <c r="BS1971" s="85"/>
      <c r="BT1971" s="85"/>
      <c r="BU1971" s="85"/>
      <c r="BV1971" s="85"/>
      <c r="BW1971" s="85"/>
      <c r="BX1971" s="85"/>
      <c r="BY1971" s="85"/>
      <c r="BZ1971" s="85"/>
      <c r="CA1971" s="85"/>
      <c r="CB1971" s="85"/>
      <c r="CC1971" s="85"/>
      <c r="CD1971" s="85"/>
      <c r="CE1971" s="85"/>
      <c r="CF1971" s="85"/>
      <c r="CG1971" s="85"/>
      <c r="CH1971" s="85"/>
      <c r="CI1971" s="85"/>
      <c r="CJ1971" s="85"/>
      <c r="CK1971" s="85"/>
      <c r="CL1971" s="85"/>
      <c r="CM1971" s="85"/>
      <c r="CN1971" s="85"/>
      <c r="CO1971" s="85"/>
      <c r="CP1971" s="85"/>
      <c r="CQ1971" s="85"/>
      <c r="CR1971" s="85"/>
    </row>
    <row r="1972" spans="59:96">
      <c r="BG1972" s="85"/>
      <c r="BH1972" s="85"/>
      <c r="BI1972" s="85"/>
      <c r="BJ1972" s="85"/>
      <c r="BK1972" s="85"/>
      <c r="BL1972" s="85"/>
      <c r="BM1972" s="85"/>
      <c r="BN1972" s="85"/>
      <c r="BO1972" s="85"/>
      <c r="BP1972" s="85"/>
      <c r="BQ1972" s="85"/>
      <c r="BR1972" s="85"/>
      <c r="BS1972" s="85"/>
      <c r="BT1972" s="85"/>
      <c r="BU1972" s="85"/>
      <c r="BV1972" s="85"/>
      <c r="BW1972" s="85"/>
      <c r="BX1972" s="85"/>
      <c r="BY1972" s="85"/>
      <c r="BZ1972" s="85"/>
      <c r="CA1972" s="85"/>
      <c r="CB1972" s="85"/>
      <c r="CC1972" s="85"/>
      <c r="CD1972" s="85"/>
      <c r="CE1972" s="85"/>
      <c r="CF1972" s="85"/>
      <c r="CG1972" s="85"/>
      <c r="CH1972" s="85"/>
      <c r="CI1972" s="85"/>
      <c r="CJ1972" s="85"/>
      <c r="CK1972" s="85"/>
      <c r="CL1972" s="85"/>
      <c r="CM1972" s="85"/>
      <c r="CN1972" s="85"/>
      <c r="CO1972" s="85"/>
      <c r="CP1972" s="85"/>
      <c r="CQ1972" s="85"/>
      <c r="CR1972" s="85"/>
    </row>
    <row r="1973" spans="59:96">
      <c r="BG1973" s="85"/>
      <c r="BH1973" s="85"/>
      <c r="BI1973" s="85"/>
      <c r="BJ1973" s="85"/>
      <c r="BK1973" s="85"/>
      <c r="BL1973" s="85"/>
      <c r="BM1973" s="85"/>
      <c r="BN1973" s="85"/>
      <c r="BO1973" s="85"/>
      <c r="BP1973" s="85"/>
      <c r="BQ1973" s="85"/>
      <c r="BR1973" s="85"/>
      <c r="BS1973" s="85"/>
      <c r="BT1973" s="85"/>
      <c r="BU1973" s="85"/>
      <c r="BV1973" s="85"/>
      <c r="BW1973" s="85"/>
      <c r="BX1973" s="85"/>
      <c r="BY1973" s="85"/>
      <c r="BZ1973" s="85"/>
      <c r="CA1973" s="85"/>
      <c r="CB1973" s="85"/>
      <c r="CC1973" s="85"/>
      <c r="CD1973" s="85"/>
      <c r="CE1973" s="85"/>
      <c r="CF1973" s="85"/>
      <c r="CG1973" s="85"/>
      <c r="CH1973" s="85"/>
      <c r="CI1973" s="85"/>
      <c r="CJ1973" s="85"/>
      <c r="CK1973" s="85"/>
      <c r="CL1973" s="85"/>
      <c r="CM1973" s="85"/>
      <c r="CN1973" s="85"/>
      <c r="CO1973" s="85"/>
      <c r="CP1973" s="85"/>
      <c r="CQ1973" s="85"/>
      <c r="CR1973" s="85"/>
    </row>
    <row r="1974" spans="59:96">
      <c r="BG1974" s="85"/>
      <c r="BH1974" s="85"/>
      <c r="BI1974" s="85"/>
      <c r="BJ1974" s="85"/>
      <c r="BK1974" s="85"/>
      <c r="BL1974" s="85"/>
      <c r="BM1974" s="85"/>
      <c r="BN1974" s="85"/>
      <c r="BO1974" s="85"/>
      <c r="BP1974" s="85"/>
      <c r="BQ1974" s="85"/>
      <c r="BR1974" s="85"/>
      <c r="BS1974" s="85"/>
      <c r="BT1974" s="85"/>
      <c r="BU1974" s="85"/>
      <c r="BV1974" s="85"/>
      <c r="BW1974" s="85"/>
      <c r="BX1974" s="85"/>
      <c r="BY1974" s="85"/>
      <c r="BZ1974" s="85"/>
      <c r="CA1974" s="85"/>
      <c r="CB1974" s="85"/>
      <c r="CC1974" s="85"/>
      <c r="CD1974" s="85"/>
      <c r="CE1974" s="85"/>
      <c r="CF1974" s="85"/>
      <c r="CG1974" s="85"/>
      <c r="CH1974" s="85"/>
      <c r="CI1974" s="85"/>
      <c r="CJ1974" s="85"/>
      <c r="CK1974" s="85"/>
      <c r="CL1974" s="85"/>
      <c r="CM1974" s="85"/>
      <c r="CN1974" s="85"/>
      <c r="CO1974" s="85"/>
      <c r="CP1974" s="85"/>
      <c r="CQ1974" s="85"/>
      <c r="CR1974" s="85"/>
    </row>
    <row r="1975" spans="59:96">
      <c r="BG1975" s="85"/>
      <c r="BH1975" s="85"/>
      <c r="BI1975" s="85"/>
      <c r="BJ1975" s="85"/>
      <c r="BK1975" s="85"/>
      <c r="BL1975" s="85"/>
      <c r="BM1975" s="85"/>
      <c r="BN1975" s="85"/>
      <c r="BO1975" s="85"/>
      <c r="BP1975" s="85"/>
      <c r="BQ1975" s="85"/>
      <c r="BR1975" s="85"/>
      <c r="BS1975" s="85"/>
      <c r="BT1975" s="85"/>
      <c r="BU1975" s="85"/>
      <c r="BV1975" s="85"/>
      <c r="BW1975" s="85"/>
      <c r="BX1975" s="85"/>
      <c r="BY1975" s="85"/>
      <c r="BZ1975" s="85"/>
      <c r="CA1975" s="85"/>
      <c r="CB1975" s="85"/>
      <c r="CC1975" s="85"/>
      <c r="CD1975" s="85"/>
      <c r="CE1975" s="85"/>
      <c r="CF1975" s="85"/>
      <c r="CG1975" s="85"/>
      <c r="CH1975" s="85"/>
      <c r="CI1975" s="85"/>
      <c r="CJ1975" s="85"/>
      <c r="CK1975" s="85"/>
      <c r="CL1975" s="85"/>
      <c r="CM1975" s="85"/>
      <c r="CN1975" s="85"/>
      <c r="CO1975" s="85"/>
      <c r="CP1975" s="85"/>
      <c r="CQ1975" s="85"/>
      <c r="CR1975" s="85"/>
    </row>
    <row r="1976" spans="59:96">
      <c r="BG1976" s="85"/>
      <c r="BH1976" s="85"/>
      <c r="BI1976" s="85"/>
      <c r="BJ1976" s="85"/>
      <c r="BK1976" s="85"/>
      <c r="BL1976" s="85"/>
      <c r="BM1976" s="85"/>
      <c r="BN1976" s="85"/>
      <c r="BO1976" s="85"/>
      <c r="BP1976" s="85"/>
      <c r="BQ1976" s="85"/>
      <c r="BR1976" s="85"/>
      <c r="BS1976" s="85"/>
      <c r="BT1976" s="85"/>
      <c r="BU1976" s="85"/>
      <c r="BV1976" s="85"/>
      <c r="BW1976" s="85"/>
      <c r="BX1976" s="85"/>
      <c r="BY1976" s="85"/>
      <c r="BZ1976" s="85"/>
      <c r="CA1976" s="85"/>
      <c r="CB1976" s="85"/>
      <c r="CC1976" s="85"/>
      <c r="CD1976" s="85"/>
      <c r="CE1976" s="85"/>
      <c r="CF1976" s="85"/>
      <c r="CG1976" s="85"/>
      <c r="CH1976" s="85"/>
      <c r="CI1976" s="85"/>
      <c r="CJ1976" s="85"/>
      <c r="CK1976" s="85"/>
      <c r="CL1976" s="85"/>
      <c r="CM1976" s="85"/>
      <c r="CN1976" s="85"/>
      <c r="CO1976" s="85"/>
      <c r="CP1976" s="85"/>
      <c r="CQ1976" s="85"/>
      <c r="CR1976" s="85"/>
    </row>
    <row r="1977" spans="59:96">
      <c r="BG1977" s="85"/>
      <c r="BH1977" s="85"/>
      <c r="BI1977" s="85"/>
      <c r="BJ1977" s="85"/>
      <c r="BK1977" s="85"/>
      <c r="BL1977" s="85"/>
      <c r="BM1977" s="85"/>
      <c r="BN1977" s="85"/>
      <c r="BO1977" s="85"/>
      <c r="BP1977" s="85"/>
      <c r="BQ1977" s="85"/>
      <c r="BR1977" s="85"/>
      <c r="BS1977" s="85"/>
      <c r="BT1977" s="85"/>
      <c r="BU1977" s="85"/>
      <c r="BV1977" s="85"/>
      <c r="BW1977" s="85"/>
      <c r="BX1977" s="85"/>
      <c r="BY1977" s="85"/>
      <c r="BZ1977" s="85"/>
      <c r="CA1977" s="85"/>
      <c r="CB1977" s="85"/>
      <c r="CC1977" s="85"/>
      <c r="CD1977" s="85"/>
      <c r="CE1977" s="85"/>
      <c r="CF1977" s="85"/>
      <c r="CG1977" s="85"/>
      <c r="CH1977" s="85"/>
      <c r="CI1977" s="85"/>
      <c r="CJ1977" s="85"/>
      <c r="CK1977" s="85"/>
      <c r="CL1977" s="85"/>
      <c r="CM1977" s="85"/>
      <c r="CN1977" s="85"/>
      <c r="CO1977" s="85"/>
      <c r="CP1977" s="85"/>
      <c r="CQ1977" s="85"/>
      <c r="CR1977" s="85"/>
    </row>
    <row r="1978" spans="59:96">
      <c r="BG1978" s="85"/>
      <c r="BH1978" s="85"/>
      <c r="BI1978" s="85"/>
      <c r="BJ1978" s="85"/>
      <c r="BK1978" s="85"/>
      <c r="BL1978" s="85"/>
      <c r="BM1978" s="85"/>
      <c r="BN1978" s="85"/>
      <c r="BO1978" s="85"/>
      <c r="BP1978" s="85"/>
      <c r="BQ1978" s="85"/>
      <c r="BR1978" s="85"/>
      <c r="BS1978" s="85"/>
      <c r="BT1978" s="85"/>
      <c r="BU1978" s="85"/>
      <c r="BV1978" s="85"/>
      <c r="BW1978" s="85"/>
      <c r="BX1978" s="85"/>
      <c r="BY1978" s="85"/>
      <c r="BZ1978" s="85"/>
      <c r="CA1978" s="85"/>
      <c r="CB1978" s="85"/>
      <c r="CC1978" s="85"/>
      <c r="CD1978" s="85"/>
      <c r="CE1978" s="85"/>
      <c r="CF1978" s="85"/>
      <c r="CG1978" s="85"/>
      <c r="CH1978" s="85"/>
      <c r="CI1978" s="85"/>
      <c r="CJ1978" s="85"/>
      <c r="CK1978" s="85"/>
      <c r="CL1978" s="85"/>
      <c r="CM1978" s="85"/>
      <c r="CN1978" s="85"/>
      <c r="CO1978" s="85"/>
      <c r="CP1978" s="85"/>
      <c r="CQ1978" s="85"/>
      <c r="CR1978" s="85"/>
    </row>
    <row r="1979" spans="59:96">
      <c r="BG1979" s="85"/>
      <c r="BH1979" s="85"/>
      <c r="BI1979" s="85"/>
      <c r="BJ1979" s="85"/>
      <c r="BK1979" s="85"/>
      <c r="BL1979" s="85"/>
      <c r="BM1979" s="85"/>
      <c r="BN1979" s="85"/>
      <c r="BO1979" s="85"/>
      <c r="BP1979" s="85"/>
      <c r="BQ1979" s="85"/>
      <c r="BR1979" s="85"/>
      <c r="BS1979" s="85"/>
      <c r="BT1979" s="85"/>
      <c r="BU1979" s="85"/>
      <c r="BV1979" s="85"/>
      <c r="BW1979" s="85"/>
      <c r="BX1979" s="85"/>
      <c r="BY1979" s="85"/>
      <c r="BZ1979" s="85"/>
      <c r="CA1979" s="85"/>
      <c r="CB1979" s="85"/>
      <c r="CC1979" s="85"/>
      <c r="CD1979" s="85"/>
      <c r="CE1979" s="85"/>
      <c r="CF1979" s="85"/>
      <c r="CG1979" s="85"/>
      <c r="CH1979" s="85"/>
      <c r="CI1979" s="85"/>
      <c r="CJ1979" s="85"/>
      <c r="CK1979" s="85"/>
      <c r="CL1979" s="85"/>
      <c r="CM1979" s="85"/>
      <c r="CN1979" s="85"/>
      <c r="CO1979" s="85"/>
      <c r="CP1979" s="85"/>
      <c r="CQ1979" s="85"/>
      <c r="CR1979" s="85"/>
    </row>
    <row r="1980" spans="59:96">
      <c r="BG1980" s="85"/>
      <c r="BH1980" s="85"/>
      <c r="BI1980" s="85"/>
      <c r="BJ1980" s="85"/>
      <c r="BK1980" s="85"/>
      <c r="BL1980" s="85"/>
      <c r="BM1980" s="85"/>
      <c r="BN1980" s="85"/>
      <c r="BO1980" s="85"/>
      <c r="BP1980" s="85"/>
      <c r="BQ1980" s="85"/>
      <c r="BR1980" s="85"/>
      <c r="BS1980" s="85"/>
      <c r="BT1980" s="85"/>
      <c r="BU1980" s="85"/>
      <c r="BV1980" s="85"/>
      <c r="BW1980" s="85"/>
      <c r="BX1980" s="85"/>
      <c r="BY1980" s="85"/>
      <c r="BZ1980" s="85"/>
      <c r="CA1980" s="85"/>
      <c r="CB1980" s="85"/>
      <c r="CC1980" s="85"/>
      <c r="CD1980" s="85"/>
      <c r="CE1980" s="85"/>
      <c r="CF1980" s="85"/>
      <c r="CG1980" s="85"/>
      <c r="CH1980" s="85"/>
      <c r="CI1980" s="85"/>
      <c r="CJ1980" s="85"/>
      <c r="CK1980" s="85"/>
      <c r="CL1980" s="85"/>
      <c r="CM1980" s="85"/>
      <c r="CN1980" s="85"/>
      <c r="CO1980" s="85"/>
      <c r="CP1980" s="85"/>
      <c r="CQ1980" s="85"/>
      <c r="CR1980" s="85"/>
    </row>
    <row r="1981" spans="59:96">
      <c r="BG1981" s="85"/>
      <c r="BH1981" s="85"/>
      <c r="BI1981" s="85"/>
      <c r="BJ1981" s="85"/>
      <c r="BK1981" s="85"/>
      <c r="BL1981" s="85"/>
      <c r="BM1981" s="85"/>
      <c r="BN1981" s="85"/>
      <c r="BO1981" s="85"/>
      <c r="BP1981" s="85"/>
      <c r="BQ1981" s="85"/>
      <c r="BR1981" s="85"/>
      <c r="BS1981" s="85"/>
      <c r="BT1981" s="85"/>
      <c r="BU1981" s="85"/>
      <c r="BV1981" s="85"/>
      <c r="BW1981" s="85"/>
      <c r="BX1981" s="85"/>
      <c r="BY1981" s="85"/>
      <c r="BZ1981" s="85"/>
      <c r="CA1981" s="85"/>
      <c r="CB1981" s="85"/>
      <c r="CC1981" s="85"/>
      <c r="CD1981" s="85"/>
      <c r="CE1981" s="85"/>
      <c r="CF1981" s="85"/>
      <c r="CG1981" s="85"/>
      <c r="CH1981" s="85"/>
      <c r="CI1981" s="85"/>
      <c r="CJ1981" s="85"/>
      <c r="CK1981" s="85"/>
      <c r="CL1981" s="85"/>
      <c r="CM1981" s="85"/>
      <c r="CN1981" s="85"/>
      <c r="CO1981" s="85"/>
      <c r="CP1981" s="85"/>
      <c r="CQ1981" s="85"/>
      <c r="CR1981" s="85"/>
    </row>
    <row r="1982" spans="59:96">
      <c r="BG1982" s="85"/>
      <c r="BH1982" s="85"/>
      <c r="BI1982" s="85"/>
      <c r="BJ1982" s="85"/>
      <c r="BK1982" s="85"/>
      <c r="BL1982" s="85"/>
      <c r="BM1982" s="85"/>
      <c r="BN1982" s="85"/>
      <c r="BO1982" s="85"/>
      <c r="BP1982" s="85"/>
      <c r="BQ1982" s="85"/>
      <c r="BR1982" s="85"/>
      <c r="BS1982" s="85"/>
      <c r="BT1982" s="85"/>
      <c r="BU1982" s="85"/>
      <c r="BV1982" s="85"/>
      <c r="BW1982" s="85"/>
      <c r="BX1982" s="85"/>
      <c r="BY1982" s="85"/>
      <c r="BZ1982" s="85"/>
      <c r="CA1982" s="85"/>
      <c r="CB1982" s="85"/>
      <c r="CC1982" s="85"/>
      <c r="CD1982" s="85"/>
      <c r="CE1982" s="85"/>
      <c r="CF1982" s="85"/>
      <c r="CG1982" s="85"/>
      <c r="CH1982" s="85"/>
      <c r="CI1982" s="85"/>
      <c r="CJ1982" s="85"/>
      <c r="CK1982" s="85"/>
      <c r="CL1982" s="85"/>
      <c r="CM1982" s="85"/>
      <c r="CN1982" s="85"/>
      <c r="CO1982" s="85"/>
      <c r="CP1982" s="85"/>
      <c r="CQ1982" s="85"/>
      <c r="CR1982" s="85"/>
    </row>
    <row r="1983" spans="59:96">
      <c r="BG1983" s="85"/>
      <c r="BH1983" s="85"/>
      <c r="BI1983" s="85"/>
      <c r="BJ1983" s="85"/>
      <c r="BK1983" s="85"/>
      <c r="BL1983" s="85"/>
      <c r="BM1983" s="85"/>
      <c r="BN1983" s="85"/>
      <c r="BO1983" s="85"/>
      <c r="BP1983" s="85"/>
      <c r="BQ1983" s="85"/>
      <c r="BR1983" s="85"/>
      <c r="BS1983" s="85"/>
      <c r="BT1983" s="85"/>
      <c r="BU1983" s="85"/>
      <c r="BV1983" s="85"/>
      <c r="BW1983" s="85"/>
      <c r="BX1983" s="85"/>
      <c r="BY1983" s="85"/>
      <c r="BZ1983" s="85"/>
      <c r="CA1983" s="85"/>
      <c r="CB1983" s="85"/>
      <c r="CC1983" s="85"/>
      <c r="CD1983" s="85"/>
      <c r="CE1983" s="85"/>
      <c r="CF1983" s="85"/>
      <c r="CG1983" s="85"/>
      <c r="CH1983" s="85"/>
      <c r="CI1983" s="85"/>
      <c r="CJ1983" s="85"/>
      <c r="CK1983" s="85"/>
      <c r="CL1983" s="85"/>
      <c r="CM1983" s="85"/>
      <c r="CN1983" s="85"/>
      <c r="CO1983" s="85"/>
      <c r="CP1983" s="85"/>
      <c r="CQ1983" s="85"/>
      <c r="CR1983" s="85"/>
    </row>
    <row r="1984" spans="59:96">
      <c r="BG1984" s="85"/>
      <c r="BH1984" s="85"/>
      <c r="BI1984" s="85"/>
      <c r="BJ1984" s="85"/>
      <c r="BK1984" s="85"/>
      <c r="BL1984" s="85"/>
      <c r="BM1984" s="85"/>
      <c r="BN1984" s="85"/>
      <c r="BO1984" s="85"/>
      <c r="BP1984" s="85"/>
      <c r="BQ1984" s="85"/>
      <c r="BR1984" s="85"/>
      <c r="BS1984" s="85"/>
      <c r="BT1984" s="85"/>
      <c r="BU1984" s="85"/>
      <c r="BV1984" s="85"/>
      <c r="BW1984" s="85"/>
      <c r="BX1984" s="85"/>
      <c r="BY1984" s="85"/>
      <c r="BZ1984" s="85"/>
      <c r="CA1984" s="85"/>
      <c r="CB1984" s="85"/>
      <c r="CC1984" s="85"/>
      <c r="CD1984" s="85"/>
      <c r="CE1984" s="85"/>
      <c r="CF1984" s="85"/>
      <c r="CG1984" s="85"/>
      <c r="CH1984" s="85"/>
      <c r="CI1984" s="85"/>
      <c r="CJ1984" s="85"/>
      <c r="CK1984" s="85"/>
      <c r="CL1984" s="85"/>
      <c r="CM1984" s="85"/>
      <c r="CN1984" s="85"/>
      <c r="CO1984" s="85"/>
      <c r="CP1984" s="85"/>
      <c r="CQ1984" s="85"/>
      <c r="CR1984" s="85"/>
    </row>
    <row r="1985" spans="59:96">
      <c r="BG1985" s="85"/>
      <c r="BH1985" s="85"/>
      <c r="BI1985" s="85"/>
      <c r="BJ1985" s="85"/>
      <c r="BK1985" s="85"/>
      <c r="BL1985" s="85"/>
      <c r="BM1985" s="85"/>
      <c r="BN1985" s="85"/>
      <c r="BO1985" s="85"/>
      <c r="BP1985" s="85"/>
      <c r="BQ1985" s="85"/>
      <c r="BR1985" s="85"/>
      <c r="BS1985" s="85"/>
      <c r="BT1985" s="85"/>
      <c r="BU1985" s="85"/>
      <c r="BV1985" s="85"/>
      <c r="BW1985" s="85"/>
      <c r="BX1985" s="85"/>
      <c r="BY1985" s="85"/>
      <c r="BZ1985" s="85"/>
      <c r="CA1985" s="85"/>
      <c r="CB1985" s="85"/>
      <c r="CC1985" s="85"/>
      <c r="CD1985" s="85"/>
      <c r="CE1985" s="85"/>
      <c r="CF1985" s="85"/>
      <c r="CG1985" s="85"/>
      <c r="CH1985" s="85"/>
      <c r="CI1985" s="85"/>
      <c r="CJ1985" s="85"/>
      <c r="CK1985" s="85"/>
      <c r="CL1985" s="85"/>
      <c r="CM1985" s="85"/>
      <c r="CN1985" s="85"/>
      <c r="CO1985" s="85"/>
      <c r="CP1985" s="85"/>
      <c r="CQ1985" s="85"/>
      <c r="CR1985" s="85"/>
    </row>
    <row r="1986" spans="59:96">
      <c r="BG1986" s="85"/>
      <c r="BH1986" s="85"/>
      <c r="BI1986" s="85"/>
      <c r="BJ1986" s="85"/>
      <c r="BK1986" s="85"/>
      <c r="BL1986" s="85"/>
      <c r="BM1986" s="85"/>
      <c r="BN1986" s="85"/>
      <c r="BO1986" s="85"/>
      <c r="BP1986" s="85"/>
      <c r="BQ1986" s="85"/>
      <c r="BR1986" s="85"/>
      <c r="BS1986" s="85"/>
      <c r="BT1986" s="85"/>
      <c r="BU1986" s="85"/>
      <c r="BV1986" s="85"/>
      <c r="BW1986" s="85"/>
      <c r="BX1986" s="85"/>
      <c r="BY1986" s="85"/>
      <c r="BZ1986" s="85"/>
      <c r="CA1986" s="85"/>
      <c r="CB1986" s="85"/>
      <c r="CC1986" s="85"/>
      <c r="CD1986" s="85"/>
      <c r="CE1986" s="85"/>
      <c r="CF1986" s="85"/>
      <c r="CG1986" s="85"/>
      <c r="CH1986" s="85"/>
      <c r="CI1986" s="85"/>
      <c r="CJ1986" s="85"/>
      <c r="CK1986" s="85"/>
      <c r="CL1986" s="85"/>
      <c r="CM1986" s="85"/>
      <c r="CN1986" s="85"/>
      <c r="CO1986" s="85"/>
      <c r="CP1986" s="85"/>
      <c r="CQ1986" s="85"/>
      <c r="CR1986" s="85"/>
    </row>
    <row r="1987" spans="59:96">
      <c r="BG1987" s="85"/>
      <c r="BH1987" s="85"/>
      <c r="BI1987" s="85"/>
      <c r="BJ1987" s="85"/>
      <c r="BK1987" s="85"/>
      <c r="BL1987" s="85"/>
      <c r="BM1987" s="85"/>
      <c r="BN1987" s="85"/>
      <c r="BO1987" s="85"/>
      <c r="BP1987" s="85"/>
      <c r="BQ1987" s="85"/>
      <c r="BR1987" s="85"/>
      <c r="BS1987" s="85"/>
      <c r="BT1987" s="85"/>
      <c r="BU1987" s="85"/>
      <c r="BV1987" s="85"/>
      <c r="BW1987" s="85"/>
      <c r="BX1987" s="85"/>
      <c r="BY1987" s="85"/>
      <c r="BZ1987" s="85"/>
      <c r="CA1987" s="85"/>
      <c r="CB1987" s="85"/>
      <c r="CC1987" s="85"/>
      <c r="CD1987" s="85"/>
      <c r="CE1987" s="85"/>
      <c r="CF1987" s="85"/>
      <c r="CG1987" s="85"/>
      <c r="CH1987" s="85"/>
      <c r="CI1987" s="85"/>
      <c r="CJ1987" s="85"/>
      <c r="CK1987" s="85"/>
      <c r="CL1987" s="85"/>
      <c r="CM1987" s="85"/>
      <c r="CN1987" s="85"/>
      <c r="CO1987" s="85"/>
      <c r="CP1987" s="85"/>
      <c r="CQ1987" s="85"/>
      <c r="CR1987" s="85"/>
    </row>
    <row r="1988" spans="59:96">
      <c r="BG1988" s="85"/>
      <c r="BH1988" s="85"/>
      <c r="BI1988" s="85"/>
      <c r="BJ1988" s="85"/>
      <c r="BK1988" s="85"/>
      <c r="BL1988" s="85"/>
      <c r="BM1988" s="85"/>
      <c r="BN1988" s="85"/>
      <c r="BO1988" s="85"/>
      <c r="BP1988" s="85"/>
      <c r="BQ1988" s="85"/>
      <c r="BR1988" s="85"/>
      <c r="BS1988" s="85"/>
      <c r="BT1988" s="85"/>
      <c r="BU1988" s="85"/>
      <c r="BV1988" s="85"/>
      <c r="BW1988" s="85"/>
      <c r="BX1988" s="85"/>
      <c r="BY1988" s="85"/>
      <c r="BZ1988" s="85"/>
      <c r="CA1988" s="85"/>
      <c r="CB1988" s="85"/>
      <c r="CC1988" s="85"/>
      <c r="CD1988" s="85"/>
      <c r="CE1988" s="85"/>
      <c r="CF1988" s="85"/>
      <c r="CG1988" s="85"/>
      <c r="CH1988" s="85"/>
      <c r="CI1988" s="85"/>
      <c r="CJ1988" s="85"/>
      <c r="CK1988" s="85"/>
      <c r="CL1988" s="85"/>
      <c r="CM1988" s="85"/>
      <c r="CN1988" s="85"/>
      <c r="CO1988" s="85"/>
      <c r="CP1988" s="85"/>
      <c r="CQ1988" s="85"/>
      <c r="CR1988" s="85"/>
    </row>
    <row r="1989" spans="59:96">
      <c r="BG1989" s="85"/>
      <c r="BH1989" s="85"/>
      <c r="BI1989" s="85"/>
      <c r="BJ1989" s="85"/>
      <c r="BK1989" s="85"/>
      <c r="BL1989" s="85"/>
      <c r="BM1989" s="85"/>
      <c r="BN1989" s="85"/>
      <c r="BO1989" s="85"/>
      <c r="BP1989" s="85"/>
      <c r="BQ1989" s="85"/>
      <c r="BR1989" s="85"/>
      <c r="BS1989" s="85"/>
      <c r="BT1989" s="85"/>
      <c r="BU1989" s="85"/>
      <c r="BV1989" s="85"/>
      <c r="BW1989" s="85"/>
      <c r="BX1989" s="85"/>
      <c r="BY1989" s="85"/>
      <c r="BZ1989" s="85"/>
      <c r="CA1989" s="85"/>
      <c r="CB1989" s="85"/>
      <c r="CC1989" s="85"/>
      <c r="CD1989" s="85"/>
      <c r="CE1989" s="85"/>
      <c r="CF1989" s="85"/>
      <c r="CG1989" s="85"/>
      <c r="CH1989" s="85"/>
      <c r="CI1989" s="85"/>
      <c r="CJ1989" s="85"/>
      <c r="CK1989" s="85"/>
      <c r="CL1989" s="85"/>
      <c r="CM1989" s="85"/>
      <c r="CN1989" s="85"/>
      <c r="CO1989" s="85"/>
      <c r="CP1989" s="85"/>
      <c r="CQ1989" s="85"/>
      <c r="CR1989" s="85"/>
    </row>
    <row r="1990" spans="59:96">
      <c r="BG1990" s="85"/>
      <c r="BH1990" s="85"/>
      <c r="BI1990" s="85"/>
      <c r="BJ1990" s="85"/>
      <c r="BK1990" s="85"/>
      <c r="BL1990" s="85"/>
      <c r="BM1990" s="85"/>
      <c r="BN1990" s="85"/>
      <c r="BO1990" s="85"/>
      <c r="BP1990" s="85"/>
      <c r="BQ1990" s="85"/>
      <c r="BR1990" s="85"/>
      <c r="BS1990" s="85"/>
      <c r="BT1990" s="85"/>
      <c r="BU1990" s="85"/>
      <c r="BV1990" s="85"/>
      <c r="BW1990" s="85"/>
      <c r="BX1990" s="85"/>
      <c r="BY1990" s="85"/>
      <c r="BZ1990" s="85"/>
      <c r="CA1990" s="85"/>
      <c r="CB1990" s="85"/>
      <c r="CC1990" s="85"/>
      <c r="CD1990" s="85"/>
      <c r="CE1990" s="85"/>
      <c r="CF1990" s="85"/>
      <c r="CG1990" s="85"/>
      <c r="CH1990" s="85"/>
      <c r="CI1990" s="85"/>
      <c r="CJ1990" s="85"/>
      <c r="CK1990" s="85"/>
      <c r="CL1990" s="85"/>
      <c r="CM1990" s="85"/>
      <c r="CN1990" s="85"/>
      <c r="CO1990" s="85"/>
      <c r="CP1990" s="85"/>
      <c r="CQ1990" s="85"/>
      <c r="CR1990" s="85"/>
    </row>
    <row r="1991" spans="59:96">
      <c r="BG1991" s="85"/>
      <c r="BH1991" s="85"/>
      <c r="BI1991" s="85"/>
      <c r="BJ1991" s="85"/>
      <c r="BK1991" s="85"/>
      <c r="BL1991" s="85"/>
      <c r="BM1991" s="85"/>
      <c r="BN1991" s="85"/>
      <c r="BO1991" s="85"/>
      <c r="BP1991" s="85"/>
      <c r="BQ1991" s="85"/>
      <c r="BR1991" s="85"/>
      <c r="BS1991" s="85"/>
      <c r="BT1991" s="85"/>
      <c r="BU1991" s="85"/>
      <c r="BV1991" s="85"/>
      <c r="BW1991" s="85"/>
      <c r="BX1991" s="85"/>
      <c r="BY1991" s="85"/>
      <c r="BZ1991" s="85"/>
      <c r="CA1991" s="85"/>
      <c r="CB1991" s="85"/>
      <c r="CC1991" s="85"/>
      <c r="CD1991" s="85"/>
      <c r="CE1991" s="85"/>
      <c r="CF1991" s="85"/>
      <c r="CG1991" s="85"/>
      <c r="CH1991" s="85"/>
      <c r="CI1991" s="85"/>
      <c r="CJ1991" s="85"/>
      <c r="CK1991" s="85"/>
      <c r="CL1991" s="85"/>
      <c r="CM1991" s="85"/>
      <c r="CN1991" s="85"/>
      <c r="CO1991" s="85"/>
      <c r="CP1991" s="85"/>
      <c r="CQ1991" s="85"/>
      <c r="CR1991" s="85"/>
    </row>
    <row r="1992" spans="59:96">
      <c r="BG1992" s="85"/>
      <c r="BH1992" s="85"/>
      <c r="BI1992" s="85"/>
      <c r="BJ1992" s="85"/>
      <c r="BK1992" s="85"/>
      <c r="BL1992" s="85"/>
      <c r="BM1992" s="85"/>
      <c r="BN1992" s="85"/>
      <c r="BO1992" s="85"/>
      <c r="BP1992" s="85"/>
      <c r="BQ1992" s="85"/>
      <c r="BR1992" s="85"/>
      <c r="BS1992" s="85"/>
      <c r="BT1992" s="85"/>
      <c r="BU1992" s="85"/>
      <c r="BV1992" s="85"/>
      <c r="BW1992" s="85"/>
      <c r="BX1992" s="85"/>
      <c r="BY1992" s="85"/>
      <c r="BZ1992" s="85"/>
      <c r="CA1992" s="85"/>
      <c r="CB1992" s="85"/>
      <c r="CC1992" s="85"/>
      <c r="CD1992" s="85"/>
      <c r="CE1992" s="85"/>
      <c r="CF1992" s="85"/>
      <c r="CG1992" s="85"/>
      <c r="CH1992" s="85"/>
      <c r="CI1992" s="85"/>
      <c r="CJ1992" s="85"/>
      <c r="CK1992" s="85"/>
      <c r="CL1992" s="85"/>
      <c r="CM1992" s="85"/>
      <c r="CN1992" s="85"/>
      <c r="CO1992" s="85"/>
      <c r="CP1992" s="85"/>
      <c r="CQ1992" s="85"/>
      <c r="CR1992" s="85"/>
    </row>
    <row r="1993" spans="59:96">
      <c r="BG1993" s="85"/>
      <c r="BH1993" s="85"/>
      <c r="BI1993" s="85"/>
      <c r="BJ1993" s="85"/>
      <c r="BK1993" s="85"/>
      <c r="BL1993" s="85"/>
      <c r="BM1993" s="85"/>
      <c r="BN1993" s="85"/>
      <c r="BO1993" s="85"/>
      <c r="BP1993" s="85"/>
      <c r="BQ1993" s="85"/>
      <c r="BR1993" s="85"/>
      <c r="BS1993" s="85"/>
      <c r="BT1993" s="85"/>
      <c r="BU1993" s="85"/>
      <c r="BV1993" s="85"/>
      <c r="BW1993" s="85"/>
      <c r="BX1993" s="85"/>
      <c r="BY1993" s="85"/>
      <c r="BZ1993" s="85"/>
      <c r="CA1993" s="85"/>
      <c r="CB1993" s="85"/>
      <c r="CC1993" s="85"/>
      <c r="CD1993" s="85"/>
      <c r="CE1993" s="85"/>
      <c r="CF1993" s="85"/>
      <c r="CG1993" s="85"/>
      <c r="CH1993" s="85"/>
      <c r="CI1993" s="85"/>
      <c r="CJ1993" s="85"/>
      <c r="CK1993" s="85"/>
      <c r="CL1993" s="85"/>
      <c r="CM1993" s="85"/>
      <c r="CN1993" s="85"/>
      <c r="CO1993" s="85"/>
      <c r="CP1993" s="85"/>
      <c r="CQ1993" s="85"/>
      <c r="CR1993" s="85"/>
    </row>
    <row r="1994" spans="59:96">
      <c r="BG1994" s="85"/>
      <c r="BH1994" s="85"/>
      <c r="BI1994" s="85"/>
      <c r="BJ1994" s="85"/>
      <c r="BK1994" s="85"/>
      <c r="BL1994" s="85"/>
      <c r="BM1994" s="85"/>
      <c r="BN1994" s="85"/>
      <c r="BO1994" s="85"/>
      <c r="BP1994" s="85"/>
      <c r="BQ1994" s="85"/>
      <c r="BR1994" s="85"/>
      <c r="BS1994" s="85"/>
      <c r="BT1994" s="85"/>
      <c r="BU1994" s="85"/>
      <c r="BV1994" s="85"/>
      <c r="BW1994" s="85"/>
      <c r="BX1994" s="85"/>
      <c r="BY1994" s="85"/>
      <c r="BZ1994" s="85"/>
      <c r="CA1994" s="85"/>
      <c r="CB1994" s="85"/>
      <c r="CC1994" s="85"/>
      <c r="CD1994" s="85"/>
      <c r="CE1994" s="85"/>
      <c r="CF1994" s="85"/>
      <c r="CG1994" s="85"/>
      <c r="CH1994" s="85"/>
      <c r="CI1994" s="85"/>
      <c r="CJ1994" s="85"/>
      <c r="CK1994" s="85"/>
      <c r="CL1994" s="85"/>
      <c r="CM1994" s="85"/>
      <c r="CN1994" s="85"/>
      <c r="CO1994" s="85"/>
      <c r="CP1994" s="85"/>
      <c r="CQ1994" s="85"/>
      <c r="CR1994" s="85"/>
    </row>
    <row r="1995" spans="59:96">
      <c r="BG1995" s="85"/>
      <c r="BH1995" s="85"/>
      <c r="BI1995" s="85"/>
      <c r="BJ1995" s="85"/>
      <c r="BK1995" s="85"/>
      <c r="BL1995" s="85"/>
      <c r="BM1995" s="85"/>
      <c r="BN1995" s="85"/>
      <c r="BO1995" s="85"/>
      <c r="BP1995" s="85"/>
      <c r="BQ1995" s="85"/>
      <c r="BR1995" s="85"/>
      <c r="BS1995" s="85"/>
      <c r="BT1995" s="85"/>
      <c r="BU1995" s="85"/>
      <c r="BV1995" s="85"/>
      <c r="BW1995" s="85"/>
      <c r="BX1995" s="85"/>
      <c r="BY1995" s="85"/>
      <c r="BZ1995" s="85"/>
      <c r="CA1995" s="85"/>
      <c r="CB1995" s="85"/>
      <c r="CC1995" s="85"/>
      <c r="CD1995" s="85"/>
      <c r="CE1995" s="85"/>
      <c r="CF1995" s="85"/>
      <c r="CG1995" s="85"/>
      <c r="CH1995" s="85"/>
      <c r="CI1995" s="85"/>
      <c r="CJ1995" s="85"/>
      <c r="CK1995" s="85"/>
      <c r="CL1995" s="85"/>
      <c r="CM1995" s="85"/>
      <c r="CN1995" s="85"/>
      <c r="CO1995" s="85"/>
      <c r="CP1995" s="85"/>
      <c r="CQ1995" s="85"/>
      <c r="CR1995" s="85"/>
    </row>
    <row r="1996" spans="59:96">
      <c r="BG1996" s="85"/>
      <c r="BH1996" s="85"/>
      <c r="BI1996" s="85"/>
      <c r="BJ1996" s="85"/>
      <c r="BK1996" s="85"/>
      <c r="BL1996" s="85"/>
      <c r="BM1996" s="85"/>
      <c r="BN1996" s="85"/>
      <c r="BO1996" s="85"/>
      <c r="BP1996" s="85"/>
      <c r="BQ1996" s="85"/>
      <c r="BR1996" s="85"/>
      <c r="BS1996" s="85"/>
      <c r="BT1996" s="85"/>
      <c r="BU1996" s="85"/>
      <c r="BV1996" s="85"/>
      <c r="BW1996" s="85"/>
      <c r="BX1996" s="85"/>
      <c r="BY1996" s="85"/>
      <c r="BZ1996" s="85"/>
      <c r="CA1996" s="85"/>
      <c r="CB1996" s="85"/>
      <c r="CC1996" s="85"/>
      <c r="CD1996" s="85"/>
      <c r="CE1996" s="85"/>
      <c r="CF1996" s="85"/>
      <c r="CG1996" s="85"/>
      <c r="CH1996" s="85"/>
      <c r="CI1996" s="85"/>
      <c r="CJ1996" s="85"/>
      <c r="CK1996" s="85"/>
      <c r="CL1996" s="85"/>
      <c r="CM1996" s="85"/>
      <c r="CN1996" s="85"/>
      <c r="CO1996" s="85"/>
      <c r="CP1996" s="85"/>
      <c r="CQ1996" s="85"/>
      <c r="CR1996" s="85"/>
    </row>
    <row r="1997" spans="59:96">
      <c r="BG1997" s="85"/>
      <c r="BH1997" s="85"/>
      <c r="BI1997" s="85"/>
      <c r="BJ1997" s="85"/>
      <c r="BK1997" s="85"/>
      <c r="BL1997" s="85"/>
      <c r="BM1997" s="85"/>
      <c r="BN1997" s="85"/>
      <c r="BO1997" s="85"/>
      <c r="BP1997" s="85"/>
      <c r="BQ1997" s="85"/>
      <c r="BR1997" s="85"/>
      <c r="BS1997" s="85"/>
      <c r="BT1997" s="85"/>
      <c r="BU1997" s="85"/>
      <c r="BV1997" s="85"/>
      <c r="BW1997" s="85"/>
      <c r="BX1997" s="85"/>
      <c r="BY1997" s="85"/>
      <c r="BZ1997" s="85"/>
      <c r="CA1997" s="85"/>
      <c r="CB1997" s="85"/>
      <c r="CC1997" s="85"/>
      <c r="CD1997" s="85"/>
      <c r="CE1997" s="85"/>
      <c r="CF1997" s="85"/>
      <c r="CG1997" s="85"/>
      <c r="CH1997" s="85"/>
      <c r="CI1997" s="85"/>
      <c r="CJ1997" s="85"/>
      <c r="CK1997" s="85"/>
      <c r="CL1997" s="85"/>
      <c r="CM1997" s="85"/>
      <c r="CN1997" s="85"/>
      <c r="CO1997" s="85"/>
      <c r="CP1997" s="85"/>
      <c r="CQ1997" s="85"/>
      <c r="CR1997" s="85"/>
    </row>
    <row r="1998" spans="59:96">
      <c r="BG1998" s="85"/>
      <c r="BH1998" s="85"/>
      <c r="BI1998" s="85"/>
      <c r="BJ1998" s="85"/>
      <c r="BK1998" s="85"/>
      <c r="BL1998" s="85"/>
      <c r="BM1998" s="85"/>
      <c r="BN1998" s="85"/>
      <c r="BO1998" s="85"/>
      <c r="BP1998" s="85"/>
      <c r="BQ1998" s="85"/>
      <c r="BR1998" s="85"/>
      <c r="BS1998" s="85"/>
      <c r="BT1998" s="85"/>
      <c r="BU1998" s="85"/>
      <c r="BV1998" s="85"/>
      <c r="BW1998" s="85"/>
      <c r="BX1998" s="85"/>
      <c r="BY1998" s="85"/>
      <c r="BZ1998" s="85"/>
      <c r="CA1998" s="85"/>
      <c r="CB1998" s="85"/>
      <c r="CC1998" s="85"/>
      <c r="CD1998" s="85"/>
      <c r="CE1998" s="85"/>
      <c r="CF1998" s="85"/>
      <c r="CG1998" s="85"/>
      <c r="CH1998" s="85"/>
      <c r="CI1998" s="85"/>
      <c r="CJ1998" s="85"/>
      <c r="CK1998" s="85"/>
      <c r="CL1998" s="85"/>
      <c r="CM1998" s="85"/>
      <c r="CN1998" s="85"/>
      <c r="CO1998" s="85"/>
      <c r="CP1998" s="85"/>
      <c r="CQ1998" s="85"/>
      <c r="CR1998" s="85"/>
    </row>
    <row r="1999" spans="59:96">
      <c r="BG1999" s="85"/>
      <c r="BH1999" s="85"/>
      <c r="BI1999" s="85"/>
      <c r="BJ1999" s="85"/>
      <c r="BK1999" s="85"/>
      <c r="BL1999" s="85"/>
      <c r="BM1999" s="85"/>
      <c r="BN1999" s="85"/>
      <c r="BO1999" s="85"/>
      <c r="BP1999" s="85"/>
      <c r="BQ1999" s="85"/>
      <c r="BR1999" s="85"/>
      <c r="BS1999" s="85"/>
      <c r="BT1999" s="85"/>
      <c r="BU1999" s="85"/>
      <c r="BV1999" s="85"/>
      <c r="BW1999" s="85"/>
      <c r="BX1999" s="85"/>
      <c r="BY1999" s="85"/>
      <c r="BZ1999" s="85"/>
      <c r="CA1999" s="85"/>
      <c r="CB1999" s="85"/>
      <c r="CC1999" s="85"/>
      <c r="CD1999" s="85"/>
      <c r="CE1999" s="85"/>
      <c r="CF1999" s="85"/>
      <c r="CG1999" s="85"/>
      <c r="CH1999" s="85"/>
      <c r="CI1999" s="85"/>
      <c r="CJ1999" s="85"/>
      <c r="CK1999" s="85"/>
      <c r="CL1999" s="85"/>
      <c r="CM1999" s="85"/>
      <c r="CN1999" s="85"/>
      <c r="CO1999" s="85"/>
      <c r="CP1999" s="85"/>
      <c r="CQ1999" s="85"/>
      <c r="CR1999" s="85"/>
    </row>
    <row r="2000" spans="59:96">
      <c r="BG2000" s="85"/>
      <c r="BH2000" s="85"/>
      <c r="BI2000" s="85"/>
      <c r="BJ2000" s="85"/>
      <c r="BK2000" s="85"/>
      <c r="BL2000" s="85"/>
      <c r="BM2000" s="85"/>
      <c r="BN2000" s="85"/>
      <c r="BO2000" s="85"/>
      <c r="BP2000" s="85"/>
      <c r="BQ2000" s="85"/>
      <c r="BR2000" s="85"/>
      <c r="BS2000" s="85"/>
      <c r="BT2000" s="85"/>
      <c r="BU2000" s="85"/>
      <c r="BV2000" s="85"/>
      <c r="BW2000" s="85"/>
      <c r="BX2000" s="85"/>
      <c r="BY2000" s="85"/>
      <c r="BZ2000" s="85"/>
      <c r="CA2000" s="85"/>
      <c r="CB2000" s="85"/>
      <c r="CC2000" s="85"/>
      <c r="CD2000" s="85"/>
      <c r="CE2000" s="85"/>
      <c r="CF2000" s="85"/>
      <c r="CG2000" s="85"/>
      <c r="CH2000" s="85"/>
      <c r="CI2000" s="85"/>
      <c r="CJ2000" s="85"/>
      <c r="CK2000" s="85"/>
      <c r="CL2000" s="85"/>
      <c r="CM2000" s="85"/>
      <c r="CN2000" s="85"/>
      <c r="CO2000" s="85"/>
      <c r="CP2000" s="85"/>
      <c r="CQ2000" s="85"/>
      <c r="CR2000" s="85"/>
    </row>
    <row r="2001" spans="59:96">
      <c r="BG2001" s="85"/>
      <c r="BH2001" s="85"/>
      <c r="BI2001" s="85"/>
      <c r="BJ2001" s="85"/>
      <c r="BK2001" s="85"/>
      <c r="BL2001" s="85"/>
      <c r="BM2001" s="85"/>
      <c r="BN2001" s="85"/>
      <c r="BO2001" s="85"/>
      <c r="BP2001" s="85"/>
      <c r="BQ2001" s="85"/>
      <c r="BR2001" s="85"/>
      <c r="BS2001" s="85"/>
      <c r="BT2001" s="85"/>
      <c r="BU2001" s="85"/>
      <c r="BV2001" s="85"/>
      <c r="BW2001" s="85"/>
      <c r="BX2001" s="85"/>
      <c r="BY2001" s="85"/>
      <c r="BZ2001" s="85"/>
      <c r="CA2001" s="85"/>
      <c r="CB2001" s="85"/>
      <c r="CC2001" s="85"/>
      <c r="CD2001" s="85"/>
      <c r="CE2001" s="85"/>
      <c r="CF2001" s="85"/>
      <c r="CG2001" s="85"/>
      <c r="CH2001" s="85"/>
      <c r="CI2001" s="85"/>
      <c r="CJ2001" s="85"/>
      <c r="CK2001" s="85"/>
      <c r="CL2001" s="85"/>
      <c r="CM2001" s="85"/>
      <c r="CN2001" s="85"/>
      <c r="CO2001" s="85"/>
      <c r="CP2001" s="85"/>
      <c r="CQ2001" s="85"/>
      <c r="CR2001" s="85"/>
    </row>
    <row r="2002" spans="59:96">
      <c r="BG2002" s="85"/>
      <c r="BH2002" s="85"/>
      <c r="BI2002" s="85"/>
      <c r="BJ2002" s="85"/>
      <c r="BK2002" s="85"/>
      <c r="BL2002" s="85"/>
      <c r="BM2002" s="85"/>
      <c r="BN2002" s="85"/>
      <c r="BO2002" s="85"/>
      <c r="BP2002" s="85"/>
      <c r="BQ2002" s="85"/>
      <c r="BR2002" s="85"/>
      <c r="BS2002" s="85"/>
      <c r="BT2002" s="85"/>
      <c r="BU2002" s="85"/>
      <c r="BV2002" s="85"/>
      <c r="BW2002" s="85"/>
      <c r="BX2002" s="85"/>
      <c r="BY2002" s="85"/>
      <c r="BZ2002" s="85"/>
      <c r="CA2002" s="85"/>
      <c r="CB2002" s="85"/>
      <c r="CC2002" s="85"/>
      <c r="CD2002" s="85"/>
      <c r="CE2002" s="85"/>
      <c r="CF2002" s="85"/>
      <c r="CG2002" s="85"/>
      <c r="CH2002" s="85"/>
      <c r="CI2002" s="85"/>
      <c r="CJ2002" s="85"/>
      <c r="CK2002" s="85"/>
      <c r="CL2002" s="85"/>
      <c r="CM2002" s="85"/>
      <c r="CN2002" s="85"/>
      <c r="CO2002" s="85"/>
      <c r="CP2002" s="85"/>
      <c r="CQ2002" s="85"/>
      <c r="CR2002" s="85"/>
    </row>
    <row r="2003" spans="59:96">
      <c r="BG2003" s="85"/>
      <c r="BH2003" s="85"/>
      <c r="BI2003" s="85"/>
      <c r="BJ2003" s="85"/>
      <c r="BK2003" s="85"/>
      <c r="BL2003" s="85"/>
      <c r="BM2003" s="85"/>
      <c r="BN2003" s="85"/>
      <c r="BO2003" s="85"/>
      <c r="BP2003" s="85"/>
      <c r="BQ2003" s="85"/>
      <c r="BR2003" s="85"/>
      <c r="BS2003" s="85"/>
      <c r="BT2003" s="85"/>
      <c r="BU2003" s="85"/>
      <c r="BV2003" s="85"/>
      <c r="BW2003" s="85"/>
      <c r="BX2003" s="85"/>
      <c r="BY2003" s="85"/>
      <c r="BZ2003" s="85"/>
      <c r="CA2003" s="85"/>
      <c r="CB2003" s="85"/>
      <c r="CC2003" s="85"/>
      <c r="CD2003" s="85"/>
      <c r="CE2003" s="85"/>
      <c r="CF2003" s="85"/>
      <c r="CG2003" s="85"/>
      <c r="CH2003" s="85"/>
      <c r="CI2003" s="85"/>
      <c r="CJ2003" s="85"/>
      <c r="CK2003" s="85"/>
      <c r="CL2003" s="85"/>
      <c r="CM2003" s="85"/>
      <c r="CN2003" s="85"/>
      <c r="CO2003" s="85"/>
      <c r="CP2003" s="85"/>
      <c r="CQ2003" s="85"/>
      <c r="CR2003" s="85"/>
    </row>
    <row r="2004" spans="59:96">
      <c r="BG2004" s="85"/>
      <c r="BH2004" s="85"/>
      <c r="BI2004" s="85"/>
      <c r="BJ2004" s="85"/>
      <c r="BK2004" s="85"/>
      <c r="BL2004" s="85"/>
      <c r="BM2004" s="85"/>
      <c r="BN2004" s="85"/>
      <c r="BO2004" s="85"/>
      <c r="BP2004" s="85"/>
      <c r="BQ2004" s="85"/>
      <c r="BR2004" s="85"/>
      <c r="BS2004" s="85"/>
      <c r="BT2004" s="85"/>
      <c r="BU2004" s="85"/>
      <c r="BV2004" s="85"/>
      <c r="BW2004" s="85"/>
      <c r="BX2004" s="85"/>
      <c r="BY2004" s="85"/>
      <c r="BZ2004" s="85"/>
      <c r="CA2004" s="85"/>
      <c r="CB2004" s="85"/>
      <c r="CC2004" s="85"/>
      <c r="CD2004" s="85"/>
      <c r="CE2004" s="85"/>
      <c r="CF2004" s="85"/>
      <c r="CG2004" s="85"/>
      <c r="CH2004" s="85"/>
      <c r="CI2004" s="85"/>
      <c r="CJ2004" s="85"/>
      <c r="CK2004" s="85"/>
      <c r="CL2004" s="85"/>
      <c r="CM2004" s="85"/>
      <c r="CN2004" s="85"/>
      <c r="CO2004" s="85"/>
      <c r="CP2004" s="85"/>
      <c r="CQ2004" s="85"/>
      <c r="CR2004" s="85"/>
    </row>
    <row r="2005" spans="59:96">
      <c r="BG2005" s="85"/>
      <c r="BH2005" s="85"/>
      <c r="BI2005" s="85"/>
      <c r="BJ2005" s="85"/>
      <c r="BK2005" s="85"/>
      <c r="BL2005" s="85"/>
      <c r="BM2005" s="85"/>
      <c r="BN2005" s="85"/>
      <c r="BO2005" s="85"/>
      <c r="BP2005" s="85"/>
      <c r="BQ2005" s="85"/>
      <c r="BR2005" s="85"/>
      <c r="BS2005" s="85"/>
      <c r="BT2005" s="85"/>
      <c r="BU2005" s="85"/>
      <c r="BV2005" s="85"/>
      <c r="BW2005" s="85"/>
      <c r="BX2005" s="85"/>
      <c r="BY2005" s="85"/>
      <c r="BZ2005" s="85"/>
      <c r="CA2005" s="85"/>
      <c r="CB2005" s="85"/>
      <c r="CC2005" s="85"/>
      <c r="CD2005" s="85"/>
      <c r="CE2005" s="85"/>
      <c r="CF2005" s="85"/>
      <c r="CG2005" s="85"/>
      <c r="CH2005" s="85"/>
      <c r="CI2005" s="85"/>
      <c r="CJ2005" s="85"/>
      <c r="CK2005" s="85"/>
      <c r="CL2005" s="85"/>
      <c r="CM2005" s="85"/>
      <c r="CN2005" s="85"/>
      <c r="CO2005" s="85"/>
      <c r="CP2005" s="85"/>
      <c r="CQ2005" s="85"/>
      <c r="CR2005" s="85"/>
    </row>
    <row r="2006" spans="59:96">
      <c r="BG2006" s="85"/>
      <c r="BH2006" s="85"/>
      <c r="BI2006" s="85"/>
      <c r="BJ2006" s="85"/>
      <c r="BK2006" s="85"/>
      <c r="BL2006" s="85"/>
      <c r="BM2006" s="85"/>
      <c r="BN2006" s="85"/>
      <c r="BO2006" s="85"/>
      <c r="BP2006" s="85"/>
      <c r="BQ2006" s="85"/>
      <c r="BR2006" s="85"/>
      <c r="BS2006" s="85"/>
      <c r="BT2006" s="85"/>
      <c r="BU2006" s="85"/>
      <c r="BV2006" s="85"/>
      <c r="BW2006" s="85"/>
      <c r="BX2006" s="85"/>
      <c r="BY2006" s="85"/>
      <c r="BZ2006" s="85"/>
      <c r="CA2006" s="85"/>
      <c r="CB2006" s="85"/>
      <c r="CC2006" s="85"/>
      <c r="CD2006" s="85"/>
      <c r="CE2006" s="85"/>
      <c r="CF2006" s="85"/>
      <c r="CG2006" s="85"/>
      <c r="CH2006" s="85"/>
      <c r="CI2006" s="85"/>
      <c r="CJ2006" s="85"/>
      <c r="CK2006" s="85"/>
      <c r="CL2006" s="85"/>
      <c r="CM2006" s="85"/>
      <c r="CN2006" s="85"/>
      <c r="CO2006" s="85"/>
      <c r="CP2006" s="85"/>
      <c r="CQ2006" s="85"/>
      <c r="CR2006" s="85"/>
    </row>
    <row r="2007" spans="59:96">
      <c r="BG2007" s="85"/>
      <c r="BH2007" s="85"/>
      <c r="BI2007" s="85"/>
      <c r="BJ2007" s="85"/>
      <c r="BK2007" s="85"/>
      <c r="BL2007" s="85"/>
      <c r="BM2007" s="85"/>
      <c r="BN2007" s="85"/>
      <c r="BO2007" s="85"/>
      <c r="BP2007" s="85"/>
      <c r="BQ2007" s="85"/>
      <c r="BR2007" s="85"/>
      <c r="BS2007" s="85"/>
      <c r="BT2007" s="85"/>
      <c r="BU2007" s="85"/>
      <c r="BV2007" s="85"/>
      <c r="BW2007" s="85"/>
      <c r="BX2007" s="85"/>
      <c r="BY2007" s="85"/>
      <c r="BZ2007" s="85"/>
      <c r="CA2007" s="85"/>
      <c r="CB2007" s="85"/>
      <c r="CC2007" s="85"/>
      <c r="CD2007" s="85"/>
      <c r="CE2007" s="85"/>
      <c r="CF2007" s="85"/>
      <c r="CG2007" s="85"/>
      <c r="CH2007" s="85"/>
      <c r="CI2007" s="85"/>
      <c r="CJ2007" s="85"/>
      <c r="CK2007" s="85"/>
      <c r="CL2007" s="85"/>
      <c r="CM2007" s="85"/>
      <c r="CN2007" s="85"/>
      <c r="CO2007" s="85"/>
      <c r="CP2007" s="85"/>
      <c r="CQ2007" s="85"/>
      <c r="CR2007" s="85"/>
    </row>
    <row r="2008" spans="59:96">
      <c r="BG2008" s="85"/>
      <c r="BH2008" s="85"/>
      <c r="BI2008" s="85"/>
      <c r="BJ2008" s="85"/>
      <c r="BK2008" s="85"/>
      <c r="BL2008" s="85"/>
      <c r="BM2008" s="85"/>
      <c r="BN2008" s="85"/>
      <c r="BO2008" s="85"/>
      <c r="BP2008" s="85"/>
      <c r="BQ2008" s="85"/>
      <c r="BR2008" s="85"/>
      <c r="BS2008" s="85"/>
      <c r="BT2008" s="85"/>
      <c r="BU2008" s="85"/>
      <c r="BV2008" s="85"/>
      <c r="BW2008" s="85"/>
      <c r="BX2008" s="85"/>
      <c r="BY2008" s="85"/>
      <c r="BZ2008" s="85"/>
      <c r="CA2008" s="85"/>
      <c r="CB2008" s="85"/>
      <c r="CC2008" s="85"/>
      <c r="CD2008" s="85"/>
      <c r="CE2008" s="85"/>
      <c r="CF2008" s="85"/>
      <c r="CG2008" s="85"/>
      <c r="CH2008" s="85"/>
      <c r="CI2008" s="85"/>
      <c r="CJ2008" s="85"/>
      <c r="CK2008" s="85"/>
      <c r="CL2008" s="85"/>
      <c r="CM2008" s="85"/>
      <c r="CN2008" s="85"/>
      <c r="CO2008" s="85"/>
      <c r="CP2008" s="85"/>
      <c r="CQ2008" s="85"/>
      <c r="CR2008" s="85"/>
    </row>
    <row r="2009" spans="59:96">
      <c r="BG2009" s="85"/>
      <c r="BH2009" s="85"/>
      <c r="BI2009" s="85"/>
      <c r="BJ2009" s="85"/>
      <c r="BK2009" s="85"/>
      <c r="BL2009" s="85"/>
      <c r="BM2009" s="85"/>
      <c r="BN2009" s="85"/>
      <c r="BO2009" s="85"/>
      <c r="BP2009" s="85"/>
      <c r="BQ2009" s="85"/>
      <c r="BR2009" s="85"/>
      <c r="BS2009" s="85"/>
      <c r="BT2009" s="85"/>
      <c r="BU2009" s="85"/>
      <c r="BV2009" s="85"/>
      <c r="BW2009" s="85"/>
      <c r="BX2009" s="85"/>
      <c r="BY2009" s="85"/>
      <c r="BZ2009" s="85"/>
      <c r="CA2009" s="85"/>
      <c r="CB2009" s="85"/>
      <c r="CC2009" s="85"/>
      <c r="CD2009" s="85"/>
      <c r="CE2009" s="85"/>
      <c r="CF2009" s="85"/>
      <c r="CG2009" s="85"/>
      <c r="CH2009" s="85"/>
      <c r="CI2009" s="85"/>
      <c r="CJ2009" s="85"/>
      <c r="CK2009" s="85"/>
      <c r="CL2009" s="85"/>
      <c r="CM2009" s="85"/>
      <c r="CN2009" s="85"/>
      <c r="CO2009" s="85"/>
      <c r="CP2009" s="85"/>
      <c r="CQ2009" s="85"/>
      <c r="CR2009" s="85"/>
    </row>
    <row r="2010" spans="59:96">
      <c r="BG2010" s="85"/>
      <c r="BH2010" s="85"/>
      <c r="BI2010" s="85"/>
      <c r="BJ2010" s="85"/>
      <c r="BK2010" s="85"/>
      <c r="BL2010" s="85"/>
      <c r="BM2010" s="85"/>
      <c r="BN2010" s="85"/>
      <c r="BO2010" s="85"/>
      <c r="BP2010" s="85"/>
      <c r="BQ2010" s="85"/>
      <c r="BR2010" s="85"/>
      <c r="BS2010" s="85"/>
      <c r="BT2010" s="85"/>
      <c r="BU2010" s="85"/>
      <c r="BV2010" s="85"/>
      <c r="BW2010" s="85"/>
      <c r="BX2010" s="85"/>
      <c r="BY2010" s="85"/>
      <c r="BZ2010" s="85"/>
      <c r="CA2010" s="85"/>
      <c r="CB2010" s="85"/>
      <c r="CC2010" s="85"/>
      <c r="CD2010" s="85"/>
      <c r="CE2010" s="85"/>
      <c r="CF2010" s="85"/>
      <c r="CG2010" s="85"/>
      <c r="CH2010" s="85"/>
      <c r="CI2010" s="85"/>
      <c r="CJ2010" s="85"/>
      <c r="CK2010" s="85"/>
      <c r="CL2010" s="85"/>
      <c r="CM2010" s="85"/>
      <c r="CN2010" s="85"/>
      <c r="CO2010" s="85"/>
      <c r="CP2010" s="85"/>
      <c r="CQ2010" s="85"/>
      <c r="CR2010" s="85"/>
    </row>
    <row r="2011" spans="59:96">
      <c r="BG2011" s="85"/>
      <c r="BH2011" s="85"/>
      <c r="BI2011" s="85"/>
      <c r="BJ2011" s="85"/>
      <c r="BK2011" s="85"/>
      <c r="BL2011" s="85"/>
      <c r="BM2011" s="85"/>
      <c r="BN2011" s="85"/>
      <c r="BO2011" s="85"/>
      <c r="BP2011" s="85"/>
      <c r="BQ2011" s="85"/>
      <c r="BR2011" s="85"/>
      <c r="BS2011" s="85"/>
      <c r="BT2011" s="85"/>
      <c r="BU2011" s="85"/>
      <c r="BV2011" s="85"/>
      <c r="BW2011" s="85"/>
      <c r="BX2011" s="85"/>
      <c r="BY2011" s="85"/>
      <c r="BZ2011" s="85"/>
      <c r="CA2011" s="85"/>
      <c r="CB2011" s="85"/>
      <c r="CC2011" s="85"/>
      <c r="CD2011" s="85"/>
      <c r="CE2011" s="85"/>
      <c r="CF2011" s="85"/>
      <c r="CG2011" s="85"/>
      <c r="CH2011" s="85"/>
      <c r="CI2011" s="85"/>
      <c r="CJ2011" s="85"/>
      <c r="CK2011" s="85"/>
      <c r="CL2011" s="85"/>
      <c r="CM2011" s="85"/>
      <c r="CN2011" s="85"/>
      <c r="CO2011" s="85"/>
      <c r="CP2011" s="85"/>
      <c r="CQ2011" s="85"/>
      <c r="CR2011" s="85"/>
    </row>
    <row r="2012" spans="59:96">
      <c r="BG2012" s="85"/>
      <c r="BH2012" s="85"/>
      <c r="BI2012" s="85"/>
      <c r="BJ2012" s="85"/>
      <c r="BK2012" s="85"/>
      <c r="BL2012" s="85"/>
      <c r="BM2012" s="85"/>
      <c r="BN2012" s="85"/>
      <c r="BO2012" s="85"/>
      <c r="BP2012" s="85"/>
      <c r="BQ2012" s="85"/>
      <c r="BR2012" s="85"/>
      <c r="BS2012" s="85"/>
      <c r="BT2012" s="85"/>
      <c r="BU2012" s="85"/>
      <c r="BV2012" s="85"/>
      <c r="BW2012" s="85"/>
      <c r="BX2012" s="85"/>
      <c r="BY2012" s="85"/>
      <c r="BZ2012" s="85"/>
      <c r="CA2012" s="85"/>
      <c r="CB2012" s="85"/>
      <c r="CC2012" s="85"/>
      <c r="CD2012" s="85"/>
      <c r="CE2012" s="85"/>
      <c r="CF2012" s="85"/>
      <c r="CG2012" s="85"/>
      <c r="CH2012" s="85"/>
      <c r="CI2012" s="85"/>
      <c r="CJ2012" s="85"/>
      <c r="CK2012" s="85"/>
      <c r="CL2012" s="85"/>
      <c r="CM2012" s="85"/>
      <c r="CN2012" s="85"/>
      <c r="CO2012" s="85"/>
      <c r="CP2012" s="85"/>
      <c r="CQ2012" s="85"/>
      <c r="CR2012" s="85"/>
    </row>
    <row r="2013" spans="59:96">
      <c r="BG2013" s="85"/>
      <c r="BH2013" s="85"/>
      <c r="BI2013" s="85"/>
      <c r="BJ2013" s="85"/>
      <c r="BK2013" s="85"/>
      <c r="BL2013" s="85"/>
      <c r="BM2013" s="85"/>
      <c r="BN2013" s="85"/>
      <c r="BO2013" s="85"/>
      <c r="BP2013" s="85"/>
      <c r="BQ2013" s="85"/>
      <c r="BR2013" s="85"/>
      <c r="BS2013" s="85"/>
      <c r="BT2013" s="85"/>
      <c r="BU2013" s="85"/>
      <c r="BV2013" s="85"/>
      <c r="BW2013" s="85"/>
      <c r="BX2013" s="85"/>
      <c r="BY2013" s="85"/>
      <c r="BZ2013" s="85"/>
      <c r="CA2013" s="85"/>
      <c r="CB2013" s="85"/>
      <c r="CC2013" s="85"/>
      <c r="CD2013" s="85"/>
      <c r="CE2013" s="85"/>
      <c r="CF2013" s="85"/>
      <c r="CG2013" s="85"/>
      <c r="CH2013" s="85"/>
      <c r="CI2013" s="85"/>
      <c r="CJ2013" s="85"/>
      <c r="CK2013" s="85"/>
      <c r="CL2013" s="85"/>
      <c r="CM2013" s="85"/>
      <c r="CN2013" s="85"/>
      <c r="CO2013" s="85"/>
      <c r="CP2013" s="85"/>
      <c r="CQ2013" s="85"/>
      <c r="CR2013" s="85"/>
    </row>
    <row r="2014" spans="59:96">
      <c r="BG2014" s="85"/>
      <c r="BH2014" s="85"/>
      <c r="BI2014" s="85"/>
      <c r="BJ2014" s="85"/>
      <c r="BK2014" s="85"/>
      <c r="BL2014" s="85"/>
      <c r="BM2014" s="85"/>
      <c r="BN2014" s="85"/>
      <c r="BO2014" s="85"/>
      <c r="BP2014" s="85"/>
      <c r="BQ2014" s="85"/>
      <c r="BR2014" s="85"/>
      <c r="BS2014" s="85"/>
      <c r="BT2014" s="85"/>
      <c r="BU2014" s="85"/>
      <c r="BV2014" s="85"/>
      <c r="BW2014" s="85"/>
      <c r="BX2014" s="85"/>
      <c r="BY2014" s="85"/>
      <c r="BZ2014" s="85"/>
      <c r="CA2014" s="85"/>
      <c r="CB2014" s="85"/>
      <c r="CC2014" s="85"/>
      <c r="CD2014" s="85"/>
      <c r="CE2014" s="85"/>
      <c r="CF2014" s="85"/>
      <c r="CG2014" s="85"/>
      <c r="CH2014" s="85"/>
      <c r="CI2014" s="85"/>
      <c r="CJ2014" s="85"/>
      <c r="CK2014" s="85"/>
      <c r="CL2014" s="85"/>
      <c r="CM2014" s="85"/>
      <c r="CN2014" s="85"/>
      <c r="CO2014" s="85"/>
      <c r="CP2014" s="85"/>
      <c r="CQ2014" s="85"/>
      <c r="CR2014" s="85"/>
    </row>
    <row r="2015" spans="59:96">
      <c r="BG2015" s="85"/>
      <c r="BH2015" s="85"/>
      <c r="BI2015" s="85"/>
      <c r="BJ2015" s="85"/>
      <c r="BK2015" s="85"/>
      <c r="BL2015" s="85"/>
      <c r="BM2015" s="85"/>
      <c r="BN2015" s="85"/>
      <c r="BO2015" s="85"/>
      <c r="BP2015" s="85"/>
      <c r="BQ2015" s="85"/>
      <c r="BR2015" s="85"/>
      <c r="BS2015" s="85"/>
      <c r="BT2015" s="85"/>
      <c r="BU2015" s="85"/>
      <c r="BV2015" s="85"/>
      <c r="BW2015" s="85"/>
      <c r="BX2015" s="85"/>
      <c r="BY2015" s="85"/>
      <c r="BZ2015" s="85"/>
      <c r="CA2015" s="85"/>
      <c r="CB2015" s="85"/>
      <c r="CC2015" s="85"/>
      <c r="CD2015" s="85"/>
      <c r="CE2015" s="85"/>
      <c r="CF2015" s="85"/>
      <c r="CG2015" s="85"/>
      <c r="CH2015" s="85"/>
      <c r="CI2015" s="85"/>
      <c r="CJ2015" s="85"/>
      <c r="CK2015" s="85"/>
      <c r="CL2015" s="85"/>
      <c r="CM2015" s="85"/>
      <c r="CN2015" s="85"/>
      <c r="CO2015" s="85"/>
      <c r="CP2015" s="85"/>
      <c r="CQ2015" s="85"/>
      <c r="CR2015" s="85"/>
    </row>
    <row r="2016" spans="59:96">
      <c r="BG2016" s="85"/>
      <c r="BH2016" s="85"/>
      <c r="BI2016" s="85"/>
      <c r="BJ2016" s="85"/>
      <c r="BK2016" s="85"/>
      <c r="BL2016" s="85"/>
      <c r="BM2016" s="85"/>
      <c r="BN2016" s="85"/>
      <c r="BO2016" s="85"/>
      <c r="BP2016" s="85"/>
      <c r="BQ2016" s="85"/>
      <c r="BR2016" s="85"/>
      <c r="BS2016" s="85"/>
      <c r="BT2016" s="85"/>
      <c r="BU2016" s="85"/>
      <c r="BV2016" s="85"/>
      <c r="BW2016" s="85"/>
      <c r="BX2016" s="85"/>
      <c r="BY2016" s="85"/>
      <c r="BZ2016" s="85"/>
      <c r="CA2016" s="85"/>
      <c r="CB2016" s="85"/>
      <c r="CC2016" s="85"/>
      <c r="CD2016" s="85"/>
      <c r="CE2016" s="85"/>
      <c r="CF2016" s="85"/>
      <c r="CG2016" s="85"/>
      <c r="CH2016" s="85"/>
      <c r="CI2016" s="85"/>
      <c r="CJ2016" s="85"/>
      <c r="CK2016" s="85"/>
      <c r="CL2016" s="85"/>
      <c r="CM2016" s="85"/>
      <c r="CN2016" s="85"/>
      <c r="CO2016" s="85"/>
      <c r="CP2016" s="85"/>
      <c r="CQ2016" s="85"/>
      <c r="CR2016" s="85"/>
    </row>
    <row r="2017" spans="59:96">
      <c r="BG2017" s="85"/>
      <c r="BH2017" s="85"/>
      <c r="BI2017" s="85"/>
      <c r="BJ2017" s="85"/>
      <c r="BK2017" s="85"/>
      <c r="BL2017" s="85"/>
      <c r="BM2017" s="85"/>
      <c r="BN2017" s="85"/>
      <c r="BO2017" s="85"/>
      <c r="BP2017" s="85"/>
      <c r="BQ2017" s="85"/>
      <c r="BR2017" s="85"/>
      <c r="BS2017" s="85"/>
      <c r="BT2017" s="85"/>
      <c r="BU2017" s="85"/>
      <c r="BV2017" s="85"/>
      <c r="BW2017" s="85"/>
      <c r="BX2017" s="85"/>
      <c r="BY2017" s="85"/>
      <c r="BZ2017" s="85"/>
      <c r="CA2017" s="85"/>
      <c r="CB2017" s="85"/>
      <c r="CC2017" s="85"/>
      <c r="CD2017" s="85"/>
      <c r="CE2017" s="85"/>
      <c r="CF2017" s="85"/>
      <c r="CG2017" s="85"/>
      <c r="CH2017" s="85"/>
      <c r="CI2017" s="85"/>
      <c r="CJ2017" s="85"/>
      <c r="CK2017" s="85"/>
      <c r="CL2017" s="85"/>
      <c r="CM2017" s="85"/>
      <c r="CN2017" s="85"/>
      <c r="CO2017" s="85"/>
      <c r="CP2017" s="85"/>
      <c r="CQ2017" s="85"/>
      <c r="CR2017" s="85"/>
    </row>
    <row r="2018" spans="59:96">
      <c r="BG2018" s="85"/>
      <c r="BH2018" s="85"/>
      <c r="BI2018" s="85"/>
      <c r="BJ2018" s="85"/>
      <c r="BK2018" s="85"/>
      <c r="BL2018" s="85"/>
      <c r="BM2018" s="85"/>
      <c r="BN2018" s="85"/>
      <c r="BO2018" s="85"/>
      <c r="BP2018" s="85"/>
      <c r="BQ2018" s="85"/>
      <c r="BR2018" s="85"/>
      <c r="BS2018" s="85"/>
      <c r="BT2018" s="85"/>
      <c r="BU2018" s="85"/>
      <c r="BV2018" s="85"/>
      <c r="BW2018" s="85"/>
      <c r="BX2018" s="85"/>
      <c r="BY2018" s="85"/>
      <c r="BZ2018" s="85"/>
      <c r="CA2018" s="85"/>
      <c r="CB2018" s="85"/>
      <c r="CC2018" s="85"/>
      <c r="CD2018" s="85"/>
      <c r="CE2018" s="85"/>
      <c r="CF2018" s="85"/>
      <c r="CG2018" s="85"/>
      <c r="CH2018" s="85"/>
      <c r="CI2018" s="85"/>
      <c r="CJ2018" s="85"/>
      <c r="CK2018" s="85"/>
      <c r="CL2018" s="85"/>
      <c r="CM2018" s="85"/>
      <c r="CN2018" s="85"/>
      <c r="CO2018" s="85"/>
      <c r="CP2018" s="85"/>
      <c r="CQ2018" s="85"/>
      <c r="CR2018" s="85"/>
    </row>
    <row r="2019" spans="59:96">
      <c r="BG2019" s="85"/>
      <c r="BH2019" s="85"/>
      <c r="BI2019" s="85"/>
      <c r="BJ2019" s="85"/>
      <c r="BK2019" s="85"/>
      <c r="BL2019" s="85"/>
      <c r="BM2019" s="85"/>
      <c r="BN2019" s="85"/>
      <c r="BO2019" s="85"/>
      <c r="BP2019" s="85"/>
      <c r="BQ2019" s="85"/>
      <c r="BR2019" s="85"/>
      <c r="BS2019" s="85"/>
      <c r="BT2019" s="85"/>
      <c r="BU2019" s="85"/>
      <c r="BV2019" s="85"/>
      <c r="BW2019" s="85"/>
      <c r="BX2019" s="85"/>
      <c r="BY2019" s="85"/>
      <c r="BZ2019" s="85"/>
      <c r="CA2019" s="85"/>
      <c r="CB2019" s="85"/>
      <c r="CC2019" s="85"/>
      <c r="CD2019" s="85"/>
      <c r="CE2019" s="85"/>
      <c r="CF2019" s="85"/>
      <c r="CG2019" s="85"/>
      <c r="CH2019" s="85"/>
      <c r="CI2019" s="85"/>
      <c r="CJ2019" s="85"/>
      <c r="CK2019" s="85"/>
      <c r="CL2019" s="85"/>
      <c r="CM2019" s="85"/>
      <c r="CN2019" s="85"/>
      <c r="CO2019" s="85"/>
      <c r="CP2019" s="85"/>
      <c r="CQ2019" s="85"/>
      <c r="CR2019" s="85"/>
    </row>
    <row r="2020" spans="59:96">
      <c r="BG2020" s="85"/>
      <c r="BH2020" s="85"/>
      <c r="BI2020" s="85"/>
      <c r="BJ2020" s="85"/>
      <c r="BK2020" s="85"/>
      <c r="BL2020" s="85"/>
      <c r="BM2020" s="85"/>
      <c r="BN2020" s="85"/>
      <c r="BO2020" s="85"/>
      <c r="BP2020" s="85"/>
      <c r="BQ2020" s="85"/>
      <c r="BR2020" s="85"/>
      <c r="BS2020" s="85"/>
      <c r="BT2020" s="85"/>
      <c r="BU2020" s="85"/>
      <c r="BV2020" s="85"/>
      <c r="BW2020" s="85"/>
      <c r="BX2020" s="85"/>
      <c r="BY2020" s="85"/>
      <c r="BZ2020" s="85"/>
      <c r="CA2020" s="85"/>
      <c r="CB2020" s="85"/>
      <c r="CC2020" s="85"/>
      <c r="CD2020" s="85"/>
      <c r="CE2020" s="85"/>
      <c r="CF2020" s="85"/>
      <c r="CG2020" s="85"/>
      <c r="CH2020" s="85"/>
      <c r="CI2020" s="85"/>
      <c r="CJ2020" s="85"/>
      <c r="CK2020" s="85"/>
      <c r="CL2020" s="85"/>
      <c r="CM2020" s="85"/>
      <c r="CN2020" s="85"/>
      <c r="CO2020" s="85"/>
      <c r="CP2020" s="85"/>
      <c r="CQ2020" s="85"/>
      <c r="CR2020" s="85"/>
    </row>
    <row r="2021" spans="59:96">
      <c r="BG2021" s="85"/>
      <c r="BH2021" s="85"/>
      <c r="BI2021" s="85"/>
      <c r="BJ2021" s="85"/>
      <c r="BK2021" s="85"/>
      <c r="BL2021" s="85"/>
      <c r="BM2021" s="85"/>
      <c r="BN2021" s="85"/>
      <c r="BO2021" s="85"/>
      <c r="BP2021" s="85"/>
      <c r="BQ2021" s="85"/>
      <c r="BR2021" s="85"/>
      <c r="BS2021" s="85"/>
      <c r="BT2021" s="85"/>
      <c r="BU2021" s="85"/>
      <c r="BV2021" s="85"/>
      <c r="BW2021" s="85"/>
      <c r="BX2021" s="85"/>
      <c r="BY2021" s="85"/>
      <c r="BZ2021" s="85"/>
      <c r="CA2021" s="85"/>
      <c r="CB2021" s="85"/>
      <c r="CC2021" s="85"/>
      <c r="CD2021" s="85"/>
      <c r="CE2021" s="85"/>
      <c r="CF2021" s="85"/>
      <c r="CG2021" s="85"/>
      <c r="CH2021" s="85"/>
      <c r="CI2021" s="85"/>
      <c r="CJ2021" s="85"/>
      <c r="CK2021" s="85"/>
      <c r="CL2021" s="85"/>
      <c r="CM2021" s="85"/>
      <c r="CN2021" s="85"/>
      <c r="CO2021" s="85"/>
      <c r="CP2021" s="85"/>
      <c r="CQ2021" s="85"/>
      <c r="CR2021" s="85"/>
    </row>
    <row r="2022" spans="59:96">
      <c r="BG2022" s="85"/>
      <c r="BH2022" s="85"/>
      <c r="BI2022" s="85"/>
      <c r="BJ2022" s="85"/>
      <c r="BK2022" s="85"/>
      <c r="BL2022" s="85"/>
      <c r="BM2022" s="85"/>
      <c r="BN2022" s="85"/>
      <c r="BO2022" s="85"/>
      <c r="BP2022" s="85"/>
      <c r="BQ2022" s="85"/>
      <c r="BR2022" s="85"/>
      <c r="BS2022" s="85"/>
      <c r="BT2022" s="85"/>
      <c r="BU2022" s="85"/>
      <c r="BV2022" s="85"/>
      <c r="BW2022" s="85"/>
      <c r="BX2022" s="85"/>
      <c r="BY2022" s="85"/>
      <c r="BZ2022" s="85"/>
      <c r="CA2022" s="85"/>
      <c r="CB2022" s="85"/>
      <c r="CC2022" s="85"/>
      <c r="CD2022" s="85"/>
      <c r="CE2022" s="85"/>
      <c r="CF2022" s="85"/>
      <c r="CG2022" s="85"/>
      <c r="CH2022" s="85"/>
      <c r="CI2022" s="85"/>
      <c r="CJ2022" s="85"/>
      <c r="CK2022" s="85"/>
      <c r="CL2022" s="85"/>
      <c r="CM2022" s="85"/>
      <c r="CN2022" s="85"/>
      <c r="CO2022" s="85"/>
      <c r="CP2022" s="85"/>
      <c r="CQ2022" s="85"/>
      <c r="CR2022" s="85"/>
    </row>
    <row r="2023" spans="59:96">
      <c r="BG2023" s="85"/>
      <c r="BH2023" s="85"/>
      <c r="BI2023" s="85"/>
      <c r="BJ2023" s="85"/>
      <c r="BK2023" s="85"/>
      <c r="BL2023" s="85"/>
      <c r="BM2023" s="85"/>
      <c r="BN2023" s="85"/>
      <c r="BO2023" s="85"/>
      <c r="BP2023" s="85"/>
      <c r="BQ2023" s="85"/>
      <c r="BR2023" s="85"/>
      <c r="BS2023" s="85"/>
      <c r="BT2023" s="85"/>
      <c r="BU2023" s="85"/>
      <c r="BV2023" s="85"/>
      <c r="BW2023" s="85"/>
      <c r="BX2023" s="85"/>
      <c r="BY2023" s="85"/>
      <c r="BZ2023" s="85"/>
      <c r="CA2023" s="85"/>
      <c r="CB2023" s="85"/>
      <c r="CC2023" s="85"/>
      <c r="CD2023" s="85"/>
      <c r="CE2023" s="85"/>
      <c r="CF2023" s="85"/>
      <c r="CG2023" s="85"/>
      <c r="CH2023" s="85"/>
      <c r="CI2023" s="85"/>
      <c r="CJ2023" s="85"/>
      <c r="CK2023" s="85"/>
      <c r="CL2023" s="85"/>
      <c r="CM2023" s="85"/>
      <c r="CN2023" s="85"/>
      <c r="CO2023" s="85"/>
      <c r="CP2023" s="85"/>
      <c r="CQ2023" s="85"/>
      <c r="CR2023" s="85"/>
    </row>
    <row r="2024" spans="59:96">
      <c r="BG2024" s="85"/>
      <c r="BH2024" s="85"/>
      <c r="BI2024" s="85"/>
      <c r="BJ2024" s="85"/>
      <c r="BK2024" s="85"/>
      <c r="BL2024" s="85"/>
      <c r="BM2024" s="85"/>
      <c r="BN2024" s="85"/>
      <c r="BO2024" s="85"/>
      <c r="BP2024" s="85"/>
      <c r="BQ2024" s="85"/>
      <c r="BR2024" s="85"/>
      <c r="BS2024" s="85"/>
      <c r="BT2024" s="85"/>
      <c r="BU2024" s="85"/>
      <c r="BV2024" s="85"/>
      <c r="BW2024" s="85"/>
      <c r="BX2024" s="85"/>
      <c r="BY2024" s="85"/>
      <c r="BZ2024" s="85"/>
      <c r="CA2024" s="85"/>
      <c r="CB2024" s="85"/>
      <c r="CC2024" s="85"/>
      <c r="CD2024" s="85"/>
      <c r="CE2024" s="85"/>
      <c r="CF2024" s="85"/>
      <c r="CG2024" s="85"/>
      <c r="CH2024" s="85"/>
      <c r="CI2024" s="85"/>
      <c r="CJ2024" s="85"/>
      <c r="CK2024" s="85"/>
      <c r="CL2024" s="85"/>
      <c r="CM2024" s="85"/>
      <c r="CN2024" s="85"/>
      <c r="CO2024" s="85"/>
      <c r="CP2024" s="85"/>
      <c r="CQ2024" s="85"/>
      <c r="CR2024" s="85"/>
    </row>
    <row r="2025" spans="59:96">
      <c r="BG2025" s="85"/>
      <c r="BH2025" s="85"/>
      <c r="BI2025" s="85"/>
      <c r="BJ2025" s="85"/>
      <c r="BK2025" s="85"/>
      <c r="BL2025" s="85"/>
      <c r="BM2025" s="85"/>
      <c r="BN2025" s="85"/>
      <c r="BO2025" s="85"/>
      <c r="BP2025" s="85"/>
      <c r="BQ2025" s="85"/>
      <c r="BR2025" s="85"/>
      <c r="BS2025" s="85"/>
      <c r="BT2025" s="85"/>
      <c r="BU2025" s="85"/>
      <c r="BV2025" s="85"/>
      <c r="BW2025" s="85"/>
      <c r="BX2025" s="85"/>
      <c r="BY2025" s="85"/>
      <c r="BZ2025" s="85"/>
      <c r="CA2025" s="85"/>
      <c r="CB2025" s="85"/>
      <c r="CC2025" s="85"/>
      <c r="CD2025" s="85"/>
      <c r="CE2025" s="85"/>
      <c r="CF2025" s="85"/>
      <c r="CG2025" s="85"/>
      <c r="CH2025" s="85"/>
      <c r="CI2025" s="85"/>
      <c r="CJ2025" s="85"/>
      <c r="CK2025" s="85"/>
      <c r="CL2025" s="85"/>
      <c r="CM2025" s="85"/>
      <c r="CN2025" s="85"/>
      <c r="CO2025" s="85"/>
      <c r="CP2025" s="85"/>
      <c r="CQ2025" s="85"/>
      <c r="CR2025" s="85"/>
    </row>
    <row r="2026" spans="59:96">
      <c r="BG2026" s="85"/>
      <c r="BH2026" s="85"/>
      <c r="BI2026" s="85"/>
      <c r="BJ2026" s="85"/>
      <c r="BK2026" s="85"/>
      <c r="BL2026" s="85"/>
      <c r="BM2026" s="85"/>
      <c r="BN2026" s="85"/>
      <c r="BO2026" s="85"/>
      <c r="BP2026" s="85"/>
      <c r="BQ2026" s="85"/>
      <c r="BR2026" s="85"/>
      <c r="BS2026" s="85"/>
      <c r="BT2026" s="85"/>
      <c r="BU2026" s="85"/>
      <c r="BV2026" s="85"/>
      <c r="BW2026" s="85"/>
      <c r="BX2026" s="85"/>
      <c r="BY2026" s="85"/>
      <c r="BZ2026" s="85"/>
      <c r="CA2026" s="85"/>
      <c r="CB2026" s="85"/>
      <c r="CC2026" s="85"/>
      <c r="CD2026" s="85"/>
      <c r="CE2026" s="85"/>
      <c r="CF2026" s="85"/>
      <c r="CG2026" s="85"/>
      <c r="CH2026" s="85"/>
      <c r="CI2026" s="85"/>
      <c r="CJ2026" s="85"/>
      <c r="CK2026" s="85"/>
      <c r="CL2026" s="85"/>
      <c r="CM2026" s="85"/>
      <c r="CN2026" s="85"/>
      <c r="CO2026" s="85"/>
      <c r="CP2026" s="85"/>
      <c r="CQ2026" s="85"/>
      <c r="CR2026" s="85"/>
    </row>
    <row r="2027" spans="59:96">
      <c r="BG2027" s="85"/>
      <c r="BH2027" s="85"/>
      <c r="BI2027" s="85"/>
      <c r="BJ2027" s="85"/>
      <c r="BK2027" s="85"/>
      <c r="BL2027" s="85"/>
      <c r="BM2027" s="85"/>
      <c r="BN2027" s="85"/>
      <c r="BO2027" s="85"/>
      <c r="BP2027" s="85"/>
      <c r="BQ2027" s="85"/>
      <c r="BR2027" s="85"/>
      <c r="BS2027" s="85"/>
      <c r="BT2027" s="85"/>
      <c r="BU2027" s="85"/>
      <c r="BV2027" s="85"/>
      <c r="BW2027" s="85"/>
      <c r="BX2027" s="85"/>
      <c r="BY2027" s="85"/>
      <c r="BZ2027" s="85"/>
      <c r="CA2027" s="85"/>
      <c r="CB2027" s="85"/>
      <c r="CC2027" s="85"/>
      <c r="CD2027" s="85"/>
      <c r="CE2027" s="85"/>
      <c r="CF2027" s="85"/>
      <c r="CG2027" s="85"/>
      <c r="CH2027" s="85"/>
      <c r="CI2027" s="85"/>
      <c r="CJ2027" s="85"/>
      <c r="CK2027" s="85"/>
      <c r="CL2027" s="85"/>
      <c r="CM2027" s="85"/>
      <c r="CN2027" s="85"/>
      <c r="CO2027" s="85"/>
      <c r="CP2027" s="85"/>
      <c r="CQ2027" s="85"/>
      <c r="CR2027" s="85"/>
    </row>
    <row r="2028" spans="59:96">
      <c r="BG2028" s="85"/>
      <c r="BH2028" s="85"/>
      <c r="BI2028" s="85"/>
      <c r="BJ2028" s="85"/>
      <c r="BK2028" s="85"/>
      <c r="BL2028" s="85"/>
      <c r="BM2028" s="85"/>
      <c r="BN2028" s="85"/>
      <c r="BO2028" s="85"/>
      <c r="BP2028" s="85"/>
      <c r="BQ2028" s="85"/>
      <c r="BR2028" s="85"/>
      <c r="BS2028" s="85"/>
      <c r="BT2028" s="85"/>
      <c r="BU2028" s="85"/>
      <c r="BV2028" s="85"/>
      <c r="BW2028" s="85"/>
      <c r="BX2028" s="85"/>
      <c r="BY2028" s="85"/>
      <c r="BZ2028" s="85"/>
      <c r="CA2028" s="85"/>
      <c r="CB2028" s="85"/>
      <c r="CC2028" s="85"/>
      <c r="CD2028" s="85"/>
      <c r="CE2028" s="85"/>
      <c r="CF2028" s="85"/>
      <c r="CG2028" s="85"/>
      <c r="CH2028" s="85"/>
      <c r="CI2028" s="85"/>
      <c r="CJ2028" s="85"/>
      <c r="CK2028" s="85"/>
      <c r="CL2028" s="85"/>
      <c r="CM2028" s="85"/>
      <c r="CN2028" s="85"/>
      <c r="CO2028" s="85"/>
      <c r="CP2028" s="85"/>
      <c r="CQ2028" s="85"/>
      <c r="CR2028" s="85"/>
    </row>
    <row r="2029" spans="59:96">
      <c r="BG2029" s="85"/>
      <c r="BH2029" s="85"/>
      <c r="BI2029" s="85"/>
      <c r="BJ2029" s="85"/>
      <c r="BK2029" s="85"/>
      <c r="BL2029" s="85"/>
      <c r="BM2029" s="85"/>
      <c r="BN2029" s="85"/>
      <c r="BO2029" s="85"/>
      <c r="BP2029" s="85"/>
      <c r="BQ2029" s="85"/>
      <c r="BR2029" s="85"/>
      <c r="BS2029" s="85"/>
      <c r="BT2029" s="85"/>
      <c r="BU2029" s="85"/>
      <c r="BV2029" s="85"/>
      <c r="BW2029" s="85"/>
      <c r="BX2029" s="85"/>
      <c r="BY2029" s="85"/>
      <c r="BZ2029" s="85"/>
      <c r="CA2029" s="85"/>
      <c r="CB2029" s="85"/>
      <c r="CC2029" s="85"/>
      <c r="CD2029" s="85"/>
      <c r="CE2029" s="85"/>
      <c r="CF2029" s="85"/>
      <c r="CG2029" s="85"/>
      <c r="CH2029" s="85"/>
      <c r="CI2029" s="85"/>
      <c r="CJ2029" s="85"/>
      <c r="CK2029" s="85"/>
      <c r="CL2029" s="85"/>
      <c r="CM2029" s="85"/>
      <c r="CN2029" s="85"/>
      <c r="CO2029" s="85"/>
      <c r="CP2029" s="85"/>
      <c r="CQ2029" s="85"/>
      <c r="CR2029" s="85"/>
    </row>
    <row r="2030" spans="59:96">
      <c r="BG2030" s="85"/>
      <c r="BH2030" s="85"/>
      <c r="BI2030" s="85"/>
      <c r="BJ2030" s="85"/>
      <c r="BK2030" s="85"/>
      <c r="BL2030" s="85"/>
      <c r="BM2030" s="85"/>
      <c r="BN2030" s="85"/>
      <c r="BO2030" s="85"/>
      <c r="BP2030" s="85"/>
      <c r="BQ2030" s="85"/>
      <c r="BR2030" s="85"/>
      <c r="BS2030" s="85"/>
      <c r="BT2030" s="85"/>
      <c r="BU2030" s="85"/>
      <c r="BV2030" s="85"/>
      <c r="BW2030" s="85"/>
      <c r="BX2030" s="85"/>
      <c r="BY2030" s="85"/>
      <c r="BZ2030" s="85"/>
      <c r="CA2030" s="85"/>
      <c r="CB2030" s="85"/>
      <c r="CC2030" s="85"/>
      <c r="CD2030" s="85"/>
      <c r="CE2030" s="85"/>
      <c r="CF2030" s="85"/>
      <c r="CG2030" s="85"/>
      <c r="CH2030" s="85"/>
      <c r="CI2030" s="85"/>
      <c r="CJ2030" s="85"/>
      <c r="CK2030" s="85"/>
      <c r="CL2030" s="85"/>
      <c r="CM2030" s="85"/>
      <c r="CN2030" s="85"/>
      <c r="CO2030" s="85"/>
      <c r="CP2030" s="85"/>
      <c r="CQ2030" s="85"/>
      <c r="CR2030" s="85"/>
    </row>
    <row r="2031" spans="59:96">
      <c r="BG2031" s="85"/>
      <c r="BH2031" s="85"/>
      <c r="BI2031" s="85"/>
      <c r="BJ2031" s="85"/>
      <c r="BK2031" s="85"/>
      <c r="BL2031" s="85"/>
      <c r="BM2031" s="85"/>
      <c r="BN2031" s="85"/>
      <c r="BO2031" s="85"/>
      <c r="BP2031" s="85"/>
      <c r="BQ2031" s="85"/>
      <c r="BR2031" s="85"/>
      <c r="BS2031" s="85"/>
      <c r="BT2031" s="85"/>
      <c r="BU2031" s="85"/>
      <c r="BV2031" s="85"/>
      <c r="BW2031" s="85"/>
      <c r="BX2031" s="85"/>
      <c r="BY2031" s="85"/>
      <c r="BZ2031" s="85"/>
      <c r="CA2031" s="85"/>
      <c r="CB2031" s="85"/>
      <c r="CC2031" s="85"/>
      <c r="CD2031" s="85"/>
      <c r="CE2031" s="85"/>
      <c r="CF2031" s="85"/>
      <c r="CG2031" s="85"/>
      <c r="CH2031" s="85"/>
      <c r="CI2031" s="85"/>
      <c r="CJ2031" s="85"/>
      <c r="CK2031" s="85"/>
      <c r="CL2031" s="85"/>
      <c r="CM2031" s="85"/>
      <c r="CN2031" s="85"/>
      <c r="CO2031" s="85"/>
      <c r="CP2031" s="85"/>
      <c r="CQ2031" s="85"/>
      <c r="CR2031" s="85"/>
    </row>
    <row r="2032" spans="59:96">
      <c r="BG2032" s="85"/>
      <c r="BH2032" s="85"/>
      <c r="BI2032" s="85"/>
      <c r="BJ2032" s="85"/>
      <c r="BK2032" s="85"/>
      <c r="BL2032" s="85"/>
      <c r="BM2032" s="85"/>
      <c r="BN2032" s="85"/>
      <c r="BO2032" s="85"/>
      <c r="BP2032" s="85"/>
      <c r="BQ2032" s="85"/>
      <c r="BR2032" s="85"/>
      <c r="BS2032" s="85"/>
      <c r="BT2032" s="85"/>
      <c r="BU2032" s="85"/>
      <c r="BV2032" s="85"/>
      <c r="BW2032" s="85"/>
      <c r="BX2032" s="85"/>
      <c r="BY2032" s="85"/>
      <c r="BZ2032" s="85"/>
      <c r="CA2032" s="85"/>
      <c r="CB2032" s="85"/>
      <c r="CC2032" s="85"/>
      <c r="CD2032" s="85"/>
      <c r="CE2032" s="85"/>
      <c r="CF2032" s="85"/>
      <c r="CG2032" s="85"/>
      <c r="CH2032" s="85"/>
      <c r="CI2032" s="85"/>
      <c r="CJ2032" s="85"/>
      <c r="CK2032" s="85"/>
      <c r="CL2032" s="85"/>
      <c r="CM2032" s="85"/>
      <c r="CN2032" s="85"/>
      <c r="CO2032" s="85"/>
      <c r="CP2032" s="85"/>
      <c r="CQ2032" s="85"/>
      <c r="CR2032" s="85"/>
    </row>
    <row r="2033" spans="59:96">
      <c r="BG2033" s="85"/>
      <c r="BH2033" s="85"/>
      <c r="BI2033" s="85"/>
      <c r="BJ2033" s="85"/>
      <c r="BK2033" s="85"/>
      <c r="BL2033" s="85"/>
      <c r="BM2033" s="85"/>
      <c r="BN2033" s="85"/>
      <c r="BO2033" s="85"/>
      <c r="BP2033" s="85"/>
      <c r="BQ2033" s="85"/>
      <c r="BR2033" s="85"/>
      <c r="BS2033" s="85"/>
      <c r="BT2033" s="85"/>
      <c r="BU2033" s="85"/>
      <c r="BV2033" s="85"/>
      <c r="BW2033" s="85"/>
      <c r="BX2033" s="85"/>
      <c r="BY2033" s="85"/>
      <c r="BZ2033" s="85"/>
      <c r="CA2033" s="85"/>
      <c r="CB2033" s="85"/>
      <c r="CC2033" s="85"/>
      <c r="CD2033" s="85"/>
      <c r="CE2033" s="85"/>
      <c r="CF2033" s="85"/>
      <c r="CG2033" s="85"/>
      <c r="CH2033" s="85"/>
      <c r="CI2033" s="85"/>
      <c r="CJ2033" s="85"/>
      <c r="CK2033" s="85"/>
      <c r="CL2033" s="85"/>
      <c r="CM2033" s="85"/>
      <c r="CN2033" s="85"/>
      <c r="CO2033" s="85"/>
      <c r="CP2033" s="85"/>
      <c r="CQ2033" s="85"/>
      <c r="CR2033" s="85"/>
    </row>
    <row r="2034" spans="59:96">
      <c r="BG2034" s="85"/>
      <c r="BH2034" s="85"/>
      <c r="BI2034" s="85"/>
      <c r="BJ2034" s="85"/>
      <c r="BK2034" s="85"/>
      <c r="BL2034" s="85"/>
      <c r="BM2034" s="85"/>
      <c r="BN2034" s="85"/>
      <c r="BO2034" s="85"/>
      <c r="BP2034" s="85"/>
      <c r="BQ2034" s="85"/>
      <c r="BR2034" s="85"/>
      <c r="BS2034" s="85"/>
      <c r="BT2034" s="85"/>
      <c r="BU2034" s="85"/>
      <c r="BV2034" s="85"/>
      <c r="BW2034" s="85"/>
      <c r="BX2034" s="85"/>
      <c r="BY2034" s="85"/>
      <c r="BZ2034" s="85"/>
      <c r="CA2034" s="85"/>
      <c r="CB2034" s="85"/>
      <c r="CC2034" s="85"/>
      <c r="CD2034" s="85"/>
      <c r="CE2034" s="85"/>
      <c r="CF2034" s="85"/>
      <c r="CG2034" s="85"/>
      <c r="CH2034" s="85"/>
      <c r="CI2034" s="85"/>
      <c r="CJ2034" s="85"/>
      <c r="CK2034" s="85"/>
      <c r="CL2034" s="85"/>
      <c r="CM2034" s="85"/>
      <c r="CN2034" s="85"/>
      <c r="CO2034" s="85"/>
      <c r="CP2034" s="85"/>
      <c r="CQ2034" s="85"/>
      <c r="CR2034" s="85"/>
    </row>
    <row r="2035" spans="59:96">
      <c r="BG2035" s="85"/>
      <c r="BH2035" s="85"/>
      <c r="BI2035" s="85"/>
      <c r="BJ2035" s="85"/>
      <c r="BK2035" s="85"/>
      <c r="BL2035" s="85"/>
      <c r="BM2035" s="85"/>
      <c r="BN2035" s="85"/>
      <c r="BO2035" s="85"/>
      <c r="BP2035" s="85"/>
      <c r="BQ2035" s="85"/>
      <c r="BR2035" s="85"/>
      <c r="BS2035" s="85"/>
      <c r="BT2035" s="85"/>
      <c r="BU2035" s="85"/>
      <c r="BV2035" s="85"/>
      <c r="BW2035" s="85"/>
      <c r="BX2035" s="85"/>
      <c r="BY2035" s="85"/>
      <c r="BZ2035" s="85"/>
      <c r="CA2035" s="85"/>
      <c r="CB2035" s="85"/>
      <c r="CC2035" s="85"/>
      <c r="CD2035" s="85"/>
      <c r="CE2035" s="85"/>
      <c r="CF2035" s="85"/>
      <c r="CG2035" s="85"/>
      <c r="CH2035" s="85"/>
      <c r="CI2035" s="85"/>
      <c r="CJ2035" s="85"/>
      <c r="CK2035" s="85"/>
      <c r="CL2035" s="85"/>
      <c r="CM2035" s="85"/>
      <c r="CN2035" s="85"/>
      <c r="CO2035" s="85"/>
      <c r="CP2035" s="85"/>
      <c r="CQ2035" s="85"/>
      <c r="CR2035" s="85"/>
    </row>
    <row r="2036" spans="59:96">
      <c r="BG2036" s="85"/>
      <c r="BH2036" s="85"/>
      <c r="BI2036" s="85"/>
      <c r="BJ2036" s="85"/>
      <c r="BK2036" s="85"/>
      <c r="BL2036" s="85"/>
      <c r="BM2036" s="85"/>
      <c r="BN2036" s="85"/>
      <c r="BO2036" s="85"/>
      <c r="BP2036" s="85"/>
      <c r="BQ2036" s="85"/>
      <c r="BR2036" s="85"/>
      <c r="BS2036" s="85"/>
      <c r="BT2036" s="85"/>
      <c r="BU2036" s="85"/>
      <c r="BV2036" s="85"/>
      <c r="BW2036" s="85"/>
      <c r="BX2036" s="85"/>
      <c r="BY2036" s="85"/>
      <c r="BZ2036" s="85"/>
      <c r="CA2036" s="85"/>
      <c r="CB2036" s="85"/>
      <c r="CC2036" s="85"/>
      <c r="CD2036" s="85"/>
      <c r="CE2036" s="85"/>
      <c r="CF2036" s="85"/>
      <c r="CG2036" s="85"/>
      <c r="CH2036" s="85"/>
      <c r="CI2036" s="85"/>
      <c r="CJ2036" s="85"/>
      <c r="CK2036" s="85"/>
      <c r="CL2036" s="85"/>
      <c r="CM2036" s="85"/>
      <c r="CN2036" s="85"/>
      <c r="CO2036" s="85"/>
      <c r="CP2036" s="85"/>
      <c r="CQ2036" s="85"/>
      <c r="CR2036" s="85"/>
    </row>
    <row r="2037" spans="59:96">
      <c r="BG2037" s="85"/>
      <c r="BH2037" s="85"/>
      <c r="BI2037" s="85"/>
      <c r="BJ2037" s="85"/>
      <c r="BK2037" s="85"/>
      <c r="BL2037" s="85"/>
      <c r="BM2037" s="85"/>
      <c r="BN2037" s="85"/>
      <c r="BO2037" s="85"/>
      <c r="BP2037" s="85"/>
      <c r="BQ2037" s="85"/>
      <c r="BR2037" s="85"/>
      <c r="BS2037" s="85"/>
      <c r="BT2037" s="85"/>
      <c r="BU2037" s="85"/>
      <c r="BV2037" s="85"/>
      <c r="BW2037" s="85"/>
      <c r="BX2037" s="85"/>
      <c r="BY2037" s="85"/>
      <c r="BZ2037" s="85"/>
      <c r="CA2037" s="85"/>
      <c r="CB2037" s="85"/>
      <c r="CC2037" s="85"/>
      <c r="CD2037" s="85"/>
      <c r="CE2037" s="85"/>
      <c r="CF2037" s="85"/>
      <c r="CG2037" s="85"/>
      <c r="CH2037" s="85"/>
      <c r="CI2037" s="85"/>
      <c r="CJ2037" s="85"/>
      <c r="CK2037" s="85"/>
      <c r="CL2037" s="85"/>
      <c r="CM2037" s="85"/>
      <c r="CN2037" s="85"/>
      <c r="CO2037" s="85"/>
      <c r="CP2037" s="85"/>
      <c r="CQ2037" s="85"/>
      <c r="CR2037" s="85"/>
    </row>
    <row r="2038" spans="59:96">
      <c r="BG2038" s="85"/>
      <c r="BH2038" s="85"/>
      <c r="BI2038" s="85"/>
      <c r="BJ2038" s="85"/>
      <c r="BK2038" s="85"/>
      <c r="BL2038" s="85"/>
      <c r="BM2038" s="85"/>
      <c r="BN2038" s="85"/>
      <c r="BO2038" s="85"/>
      <c r="BP2038" s="85"/>
      <c r="BQ2038" s="85"/>
      <c r="BR2038" s="85"/>
      <c r="BS2038" s="85"/>
      <c r="BT2038" s="85"/>
      <c r="BU2038" s="85"/>
      <c r="BV2038" s="85"/>
      <c r="BW2038" s="85"/>
      <c r="BX2038" s="85"/>
      <c r="BY2038" s="85"/>
      <c r="BZ2038" s="85"/>
      <c r="CA2038" s="85"/>
      <c r="CB2038" s="85"/>
      <c r="CC2038" s="85"/>
      <c r="CD2038" s="85"/>
      <c r="CE2038" s="85"/>
      <c r="CF2038" s="85"/>
      <c r="CG2038" s="85"/>
      <c r="CH2038" s="85"/>
      <c r="CI2038" s="85"/>
      <c r="CJ2038" s="85"/>
      <c r="CK2038" s="85"/>
      <c r="CL2038" s="85"/>
      <c r="CM2038" s="85"/>
      <c r="CN2038" s="85"/>
      <c r="CO2038" s="85"/>
      <c r="CP2038" s="85"/>
      <c r="CQ2038" s="85"/>
      <c r="CR2038" s="85"/>
    </row>
    <row r="2039" spans="59:96">
      <c r="BG2039" s="85"/>
      <c r="BH2039" s="85"/>
      <c r="BI2039" s="85"/>
      <c r="BJ2039" s="85"/>
      <c r="BK2039" s="85"/>
      <c r="BL2039" s="85"/>
      <c r="BM2039" s="85"/>
      <c r="BN2039" s="85"/>
      <c r="BO2039" s="85"/>
      <c r="BP2039" s="85"/>
      <c r="BQ2039" s="85"/>
      <c r="BR2039" s="85"/>
      <c r="BS2039" s="85"/>
      <c r="BT2039" s="85"/>
      <c r="BU2039" s="85"/>
      <c r="BV2039" s="85"/>
      <c r="BW2039" s="85"/>
      <c r="BX2039" s="85"/>
      <c r="BY2039" s="85"/>
      <c r="BZ2039" s="85"/>
      <c r="CA2039" s="85"/>
      <c r="CB2039" s="85"/>
      <c r="CC2039" s="85"/>
      <c r="CD2039" s="85"/>
      <c r="CE2039" s="85"/>
      <c r="CF2039" s="85"/>
      <c r="CG2039" s="85"/>
      <c r="CH2039" s="85"/>
      <c r="CI2039" s="85"/>
      <c r="CJ2039" s="85"/>
      <c r="CK2039" s="85"/>
      <c r="CL2039" s="85"/>
      <c r="CM2039" s="85"/>
      <c r="CN2039" s="85"/>
      <c r="CO2039" s="85"/>
      <c r="CP2039" s="85"/>
      <c r="CQ2039" s="85"/>
      <c r="CR2039" s="85"/>
    </row>
    <row r="2040" spans="59:96">
      <c r="BG2040" s="85"/>
      <c r="BH2040" s="85"/>
      <c r="BI2040" s="85"/>
      <c r="BJ2040" s="85"/>
      <c r="BK2040" s="85"/>
      <c r="BL2040" s="85"/>
      <c r="BM2040" s="85"/>
      <c r="BN2040" s="85"/>
      <c r="BO2040" s="85"/>
      <c r="BP2040" s="85"/>
      <c r="BQ2040" s="85"/>
      <c r="BR2040" s="85"/>
      <c r="BS2040" s="85"/>
      <c r="BT2040" s="85"/>
      <c r="BU2040" s="85"/>
      <c r="BV2040" s="85"/>
      <c r="BW2040" s="85"/>
      <c r="BX2040" s="85"/>
      <c r="BY2040" s="85"/>
      <c r="BZ2040" s="85"/>
      <c r="CA2040" s="85"/>
      <c r="CB2040" s="85"/>
      <c r="CC2040" s="85"/>
      <c r="CD2040" s="85"/>
      <c r="CE2040" s="85"/>
      <c r="CF2040" s="85"/>
      <c r="CG2040" s="85"/>
      <c r="CH2040" s="85"/>
      <c r="CI2040" s="85"/>
      <c r="CJ2040" s="85"/>
      <c r="CK2040" s="85"/>
      <c r="CL2040" s="85"/>
      <c r="CM2040" s="85"/>
      <c r="CN2040" s="85"/>
      <c r="CO2040" s="85"/>
      <c r="CP2040" s="85"/>
      <c r="CQ2040" s="85"/>
      <c r="CR2040" s="85"/>
    </row>
    <row r="2041" spans="59:96">
      <c r="BG2041" s="85"/>
      <c r="BH2041" s="85"/>
      <c r="BI2041" s="85"/>
      <c r="BJ2041" s="85"/>
      <c r="BK2041" s="85"/>
      <c r="BL2041" s="85"/>
      <c r="BM2041" s="85"/>
      <c r="BN2041" s="85"/>
      <c r="BO2041" s="85"/>
      <c r="BP2041" s="85"/>
      <c r="BQ2041" s="85"/>
      <c r="BR2041" s="85"/>
      <c r="BS2041" s="85"/>
      <c r="BT2041" s="85"/>
      <c r="BU2041" s="85"/>
      <c r="BV2041" s="85"/>
      <c r="BW2041" s="85"/>
      <c r="BX2041" s="85"/>
      <c r="BY2041" s="85"/>
      <c r="BZ2041" s="85"/>
      <c r="CA2041" s="85"/>
      <c r="CB2041" s="85"/>
      <c r="CC2041" s="85"/>
      <c r="CD2041" s="85"/>
      <c r="CE2041" s="85"/>
      <c r="CF2041" s="85"/>
      <c r="CG2041" s="85"/>
      <c r="CH2041" s="85"/>
      <c r="CI2041" s="85"/>
      <c r="CJ2041" s="85"/>
      <c r="CK2041" s="85"/>
      <c r="CL2041" s="85"/>
      <c r="CM2041" s="85"/>
      <c r="CN2041" s="85"/>
      <c r="CO2041" s="85"/>
      <c r="CP2041" s="85"/>
      <c r="CQ2041" s="85"/>
      <c r="CR2041" s="85"/>
    </row>
    <row r="2042" spans="59:96">
      <c r="BG2042" s="85"/>
      <c r="BH2042" s="85"/>
      <c r="BI2042" s="85"/>
      <c r="BJ2042" s="85"/>
      <c r="BK2042" s="85"/>
      <c r="BL2042" s="85"/>
      <c r="BM2042" s="85"/>
      <c r="BN2042" s="85"/>
      <c r="BO2042" s="85"/>
      <c r="BP2042" s="85"/>
      <c r="BQ2042" s="85"/>
      <c r="BR2042" s="85"/>
      <c r="BS2042" s="85"/>
      <c r="BT2042" s="85"/>
      <c r="BU2042" s="85"/>
      <c r="BV2042" s="85"/>
      <c r="BW2042" s="85"/>
      <c r="BX2042" s="85"/>
      <c r="BY2042" s="85"/>
      <c r="BZ2042" s="85"/>
      <c r="CA2042" s="85"/>
      <c r="CB2042" s="85"/>
      <c r="CC2042" s="85"/>
      <c r="CD2042" s="85"/>
      <c r="CE2042" s="85"/>
      <c r="CF2042" s="85"/>
      <c r="CG2042" s="85"/>
      <c r="CH2042" s="85"/>
      <c r="CI2042" s="85"/>
      <c r="CJ2042" s="85"/>
      <c r="CK2042" s="85"/>
      <c r="CL2042" s="85"/>
      <c r="CM2042" s="85"/>
      <c r="CN2042" s="85"/>
      <c r="CO2042" s="85"/>
      <c r="CP2042" s="85"/>
      <c r="CQ2042" s="85"/>
      <c r="CR2042" s="85"/>
    </row>
    <row r="2043" spans="59:96">
      <c r="BG2043" s="85"/>
      <c r="BH2043" s="85"/>
      <c r="BI2043" s="85"/>
      <c r="BJ2043" s="85"/>
      <c r="BK2043" s="85"/>
      <c r="BL2043" s="85"/>
      <c r="BM2043" s="85"/>
      <c r="BN2043" s="85"/>
      <c r="BO2043" s="85"/>
      <c r="BP2043" s="85"/>
      <c r="BQ2043" s="85"/>
      <c r="BR2043" s="85"/>
      <c r="BS2043" s="85"/>
      <c r="BT2043" s="85"/>
      <c r="BU2043" s="85"/>
      <c r="BV2043" s="85"/>
      <c r="BW2043" s="85"/>
      <c r="BX2043" s="85"/>
      <c r="BY2043" s="85"/>
      <c r="BZ2043" s="85"/>
      <c r="CA2043" s="85"/>
      <c r="CB2043" s="85"/>
      <c r="CC2043" s="85"/>
      <c r="CD2043" s="85"/>
      <c r="CE2043" s="85"/>
      <c r="CF2043" s="85"/>
      <c r="CG2043" s="85"/>
      <c r="CH2043" s="85"/>
      <c r="CI2043" s="85"/>
      <c r="CJ2043" s="85"/>
      <c r="CK2043" s="85"/>
      <c r="CL2043" s="85"/>
      <c r="CM2043" s="85"/>
      <c r="CN2043" s="85"/>
      <c r="CO2043" s="85"/>
      <c r="CP2043" s="85"/>
      <c r="CQ2043" s="85"/>
      <c r="CR2043" s="85"/>
    </row>
    <row r="2044" spans="59:96">
      <c r="BG2044" s="85"/>
      <c r="BH2044" s="85"/>
      <c r="BI2044" s="85"/>
      <c r="BJ2044" s="85"/>
      <c r="BK2044" s="85"/>
      <c r="BL2044" s="85"/>
      <c r="BM2044" s="85"/>
      <c r="BN2044" s="85"/>
      <c r="BO2044" s="85"/>
      <c r="BP2044" s="85"/>
      <c r="BQ2044" s="85"/>
      <c r="BR2044" s="85"/>
      <c r="BS2044" s="85"/>
      <c r="BT2044" s="85"/>
      <c r="BU2044" s="85"/>
      <c r="BV2044" s="85"/>
      <c r="BW2044" s="85"/>
      <c r="BX2044" s="85"/>
      <c r="BY2044" s="85"/>
      <c r="BZ2044" s="85"/>
      <c r="CA2044" s="85"/>
      <c r="CB2044" s="85"/>
      <c r="CC2044" s="85"/>
      <c r="CD2044" s="85"/>
      <c r="CE2044" s="85"/>
      <c r="CF2044" s="85"/>
      <c r="CG2044" s="85"/>
      <c r="CH2044" s="85"/>
      <c r="CI2044" s="85"/>
      <c r="CJ2044" s="85"/>
      <c r="CK2044" s="85"/>
      <c r="CL2044" s="85"/>
      <c r="CM2044" s="85"/>
      <c r="CN2044" s="85"/>
      <c r="CO2044" s="85"/>
      <c r="CP2044" s="85"/>
      <c r="CQ2044" s="85"/>
      <c r="CR2044" s="85"/>
    </row>
    <row r="2045" spans="59:96">
      <c r="BG2045" s="85"/>
      <c r="BH2045" s="85"/>
      <c r="BI2045" s="85"/>
      <c r="BJ2045" s="85"/>
      <c r="BK2045" s="85"/>
      <c r="BL2045" s="85"/>
      <c r="BM2045" s="85"/>
      <c r="BN2045" s="85"/>
      <c r="BO2045" s="85"/>
      <c r="BP2045" s="85"/>
      <c r="BQ2045" s="85"/>
      <c r="BR2045" s="85"/>
      <c r="BS2045" s="85"/>
      <c r="BT2045" s="85"/>
      <c r="BU2045" s="85"/>
      <c r="BV2045" s="85"/>
      <c r="BW2045" s="85"/>
      <c r="BX2045" s="85"/>
      <c r="BY2045" s="85"/>
      <c r="BZ2045" s="85"/>
      <c r="CA2045" s="85"/>
      <c r="CB2045" s="85"/>
      <c r="CC2045" s="85"/>
      <c r="CD2045" s="85"/>
      <c r="CE2045" s="85"/>
      <c r="CF2045" s="85"/>
      <c r="CG2045" s="85"/>
      <c r="CH2045" s="85"/>
      <c r="CI2045" s="85"/>
      <c r="CJ2045" s="85"/>
      <c r="CK2045" s="85"/>
      <c r="CL2045" s="85"/>
      <c r="CM2045" s="85"/>
      <c r="CN2045" s="85"/>
      <c r="CO2045" s="85"/>
      <c r="CP2045" s="85"/>
      <c r="CQ2045" s="85"/>
      <c r="CR2045" s="85"/>
    </row>
    <row r="2046" spans="59:96">
      <c r="BG2046" s="85"/>
      <c r="BH2046" s="85"/>
      <c r="BI2046" s="85"/>
      <c r="BJ2046" s="85"/>
      <c r="BK2046" s="85"/>
      <c r="BL2046" s="85"/>
      <c r="BM2046" s="85"/>
      <c r="BN2046" s="85"/>
      <c r="BO2046" s="85"/>
      <c r="BP2046" s="85"/>
      <c r="BQ2046" s="85"/>
      <c r="BR2046" s="85"/>
      <c r="BS2046" s="85"/>
      <c r="BT2046" s="85"/>
      <c r="BU2046" s="85"/>
      <c r="BV2046" s="85"/>
      <c r="BW2046" s="85"/>
      <c r="BX2046" s="85"/>
      <c r="BY2046" s="85"/>
      <c r="BZ2046" s="85"/>
      <c r="CA2046" s="85"/>
      <c r="CB2046" s="85"/>
      <c r="CC2046" s="85"/>
      <c r="CD2046" s="85"/>
      <c r="CE2046" s="85"/>
      <c r="CF2046" s="85"/>
      <c r="CG2046" s="85"/>
      <c r="CH2046" s="85"/>
      <c r="CI2046" s="85"/>
      <c r="CJ2046" s="85"/>
      <c r="CK2046" s="85"/>
      <c r="CL2046" s="85"/>
      <c r="CM2046" s="85"/>
      <c r="CN2046" s="85"/>
      <c r="CO2046" s="85"/>
      <c r="CP2046" s="85"/>
      <c r="CQ2046" s="85"/>
      <c r="CR2046" s="85"/>
    </row>
    <row r="2047" spans="59:96">
      <c r="BG2047" s="85"/>
      <c r="BH2047" s="85"/>
      <c r="BI2047" s="85"/>
      <c r="BJ2047" s="85"/>
      <c r="BK2047" s="85"/>
      <c r="BL2047" s="85"/>
      <c r="BM2047" s="85"/>
      <c r="BN2047" s="85"/>
      <c r="BO2047" s="85"/>
      <c r="BP2047" s="85"/>
      <c r="BQ2047" s="85"/>
      <c r="BR2047" s="85"/>
      <c r="BS2047" s="85"/>
      <c r="BT2047" s="85"/>
      <c r="BU2047" s="85"/>
      <c r="BV2047" s="85"/>
      <c r="BW2047" s="85"/>
      <c r="BX2047" s="85"/>
      <c r="BY2047" s="85"/>
      <c r="BZ2047" s="85"/>
      <c r="CA2047" s="85"/>
      <c r="CB2047" s="85"/>
      <c r="CC2047" s="85"/>
      <c r="CD2047" s="85"/>
      <c r="CE2047" s="85"/>
      <c r="CF2047" s="85"/>
      <c r="CG2047" s="85"/>
      <c r="CH2047" s="85"/>
      <c r="CI2047" s="85"/>
      <c r="CJ2047" s="85"/>
      <c r="CK2047" s="85"/>
      <c r="CL2047" s="85"/>
      <c r="CM2047" s="85"/>
      <c r="CN2047" s="85"/>
      <c r="CO2047" s="85"/>
      <c r="CP2047" s="85"/>
      <c r="CQ2047" s="85"/>
      <c r="CR2047" s="85"/>
    </row>
    <row r="2048" spans="59:96">
      <c r="BG2048" s="85"/>
      <c r="BH2048" s="85"/>
      <c r="BI2048" s="85"/>
      <c r="BJ2048" s="85"/>
      <c r="BK2048" s="85"/>
      <c r="BL2048" s="85"/>
      <c r="BM2048" s="85"/>
      <c r="BN2048" s="85"/>
      <c r="BO2048" s="85"/>
      <c r="BP2048" s="85"/>
      <c r="BQ2048" s="85"/>
      <c r="BR2048" s="85"/>
      <c r="BS2048" s="85"/>
      <c r="BT2048" s="85"/>
      <c r="BU2048" s="85"/>
      <c r="BV2048" s="85"/>
      <c r="BW2048" s="85"/>
      <c r="BX2048" s="85"/>
      <c r="BY2048" s="85"/>
      <c r="BZ2048" s="85"/>
      <c r="CA2048" s="85"/>
      <c r="CB2048" s="85"/>
      <c r="CC2048" s="85"/>
      <c r="CD2048" s="85"/>
      <c r="CE2048" s="85"/>
      <c r="CF2048" s="85"/>
      <c r="CG2048" s="85"/>
      <c r="CH2048" s="85"/>
      <c r="CI2048" s="85"/>
      <c r="CJ2048" s="85"/>
      <c r="CK2048" s="85"/>
      <c r="CL2048" s="85"/>
      <c r="CM2048" s="85"/>
      <c r="CN2048" s="85"/>
      <c r="CO2048" s="85"/>
      <c r="CP2048" s="85"/>
      <c r="CQ2048" s="85"/>
      <c r="CR2048" s="85"/>
    </row>
    <row r="2049" spans="59:96">
      <c r="BG2049" s="85"/>
      <c r="BH2049" s="85"/>
      <c r="BI2049" s="85"/>
      <c r="BJ2049" s="85"/>
      <c r="BK2049" s="85"/>
      <c r="BL2049" s="85"/>
      <c r="BM2049" s="85"/>
      <c r="BN2049" s="85"/>
      <c r="BO2049" s="85"/>
      <c r="BP2049" s="85"/>
      <c r="BQ2049" s="85"/>
      <c r="BR2049" s="85"/>
      <c r="BS2049" s="85"/>
      <c r="BT2049" s="85"/>
      <c r="BU2049" s="85"/>
      <c r="BV2049" s="85"/>
      <c r="BW2049" s="85"/>
      <c r="BX2049" s="85"/>
      <c r="BY2049" s="85"/>
      <c r="BZ2049" s="85"/>
      <c r="CA2049" s="85"/>
      <c r="CB2049" s="85"/>
      <c r="CC2049" s="85"/>
      <c r="CD2049" s="85"/>
      <c r="CE2049" s="85"/>
      <c r="CF2049" s="85"/>
      <c r="CG2049" s="85"/>
      <c r="CH2049" s="85"/>
      <c r="CI2049" s="85"/>
      <c r="CJ2049" s="85"/>
      <c r="CK2049" s="85"/>
      <c r="CL2049" s="85"/>
      <c r="CM2049" s="85"/>
      <c r="CN2049" s="85"/>
      <c r="CO2049" s="85"/>
      <c r="CP2049" s="85"/>
      <c r="CQ2049" s="85"/>
      <c r="CR2049" s="85"/>
    </row>
    <row r="2050" spans="59:96">
      <c r="BG2050" s="85"/>
      <c r="BH2050" s="85"/>
      <c r="BI2050" s="85"/>
      <c r="BJ2050" s="85"/>
      <c r="BK2050" s="85"/>
      <c r="BL2050" s="85"/>
      <c r="BM2050" s="85"/>
      <c r="BN2050" s="85"/>
      <c r="BO2050" s="85"/>
      <c r="BP2050" s="85"/>
      <c r="BQ2050" s="85"/>
      <c r="BR2050" s="85"/>
      <c r="BS2050" s="85"/>
      <c r="BT2050" s="85"/>
      <c r="BU2050" s="85"/>
      <c r="BV2050" s="85"/>
      <c r="BW2050" s="85"/>
      <c r="BX2050" s="85"/>
      <c r="BY2050" s="85"/>
      <c r="BZ2050" s="85"/>
      <c r="CA2050" s="85"/>
      <c r="CB2050" s="85"/>
      <c r="CC2050" s="85"/>
      <c r="CD2050" s="85"/>
      <c r="CE2050" s="85"/>
      <c r="CF2050" s="85"/>
      <c r="CG2050" s="85"/>
      <c r="CH2050" s="85"/>
      <c r="CI2050" s="85"/>
      <c r="CJ2050" s="85"/>
      <c r="CK2050" s="85"/>
      <c r="CL2050" s="85"/>
      <c r="CM2050" s="85"/>
      <c r="CN2050" s="85"/>
      <c r="CO2050" s="85"/>
      <c r="CP2050" s="85"/>
      <c r="CQ2050" s="85"/>
      <c r="CR2050" s="85"/>
    </row>
    <row r="2051" spans="59:96">
      <c r="BG2051" s="85"/>
      <c r="BH2051" s="85"/>
      <c r="BI2051" s="85"/>
      <c r="BJ2051" s="85"/>
      <c r="BK2051" s="85"/>
      <c r="BL2051" s="85"/>
      <c r="BM2051" s="85"/>
      <c r="BN2051" s="85"/>
      <c r="BO2051" s="85"/>
      <c r="BP2051" s="85"/>
      <c r="BQ2051" s="85"/>
      <c r="BR2051" s="85"/>
      <c r="BS2051" s="85"/>
      <c r="BT2051" s="85"/>
      <c r="BU2051" s="85"/>
      <c r="BV2051" s="85"/>
      <c r="BW2051" s="85"/>
      <c r="BX2051" s="85"/>
      <c r="BY2051" s="85"/>
      <c r="BZ2051" s="85"/>
      <c r="CA2051" s="85"/>
      <c r="CB2051" s="85"/>
      <c r="CC2051" s="85"/>
      <c r="CD2051" s="85"/>
      <c r="CE2051" s="85"/>
      <c r="CF2051" s="85"/>
      <c r="CG2051" s="85"/>
      <c r="CH2051" s="85"/>
      <c r="CI2051" s="85"/>
      <c r="CJ2051" s="85"/>
      <c r="CK2051" s="85"/>
      <c r="CL2051" s="85"/>
      <c r="CM2051" s="85"/>
      <c r="CN2051" s="85"/>
      <c r="CO2051" s="85"/>
      <c r="CP2051" s="85"/>
      <c r="CQ2051" s="85"/>
      <c r="CR2051" s="85"/>
    </row>
    <row r="2052" spans="59:96">
      <c r="BG2052" s="85"/>
      <c r="BH2052" s="85"/>
      <c r="BI2052" s="85"/>
      <c r="BJ2052" s="85"/>
      <c r="BK2052" s="85"/>
      <c r="BL2052" s="85"/>
      <c r="BM2052" s="85"/>
      <c r="BN2052" s="85"/>
      <c r="BO2052" s="85"/>
      <c r="BP2052" s="85"/>
      <c r="BQ2052" s="85"/>
      <c r="BR2052" s="85"/>
      <c r="BS2052" s="85"/>
      <c r="BT2052" s="85"/>
      <c r="BU2052" s="85"/>
      <c r="BV2052" s="85"/>
      <c r="BW2052" s="85"/>
      <c r="BX2052" s="85"/>
      <c r="BY2052" s="85"/>
      <c r="BZ2052" s="85"/>
      <c r="CA2052" s="85"/>
      <c r="CB2052" s="85"/>
      <c r="CC2052" s="85"/>
      <c r="CD2052" s="85"/>
      <c r="CE2052" s="85"/>
      <c r="CF2052" s="85"/>
      <c r="CG2052" s="85"/>
      <c r="CH2052" s="85"/>
      <c r="CI2052" s="85"/>
      <c r="CJ2052" s="85"/>
      <c r="CK2052" s="85"/>
      <c r="CL2052" s="85"/>
      <c r="CM2052" s="85"/>
      <c r="CN2052" s="85"/>
      <c r="CO2052" s="85"/>
      <c r="CP2052" s="85"/>
      <c r="CQ2052" s="85"/>
      <c r="CR2052" s="85"/>
    </row>
    <row r="2053" spans="59:96">
      <c r="BG2053" s="85"/>
      <c r="BH2053" s="85"/>
      <c r="BI2053" s="85"/>
      <c r="BJ2053" s="85"/>
      <c r="BK2053" s="85"/>
      <c r="BL2053" s="85"/>
      <c r="BM2053" s="85"/>
      <c r="BN2053" s="85"/>
      <c r="BO2053" s="85"/>
      <c r="BP2053" s="85"/>
      <c r="BQ2053" s="85"/>
      <c r="BR2053" s="85"/>
      <c r="BS2053" s="85"/>
      <c r="BT2053" s="85"/>
      <c r="BU2053" s="85"/>
      <c r="BV2053" s="85"/>
      <c r="BW2053" s="85"/>
      <c r="BX2053" s="85"/>
      <c r="BY2053" s="85"/>
      <c r="BZ2053" s="85"/>
      <c r="CA2053" s="85"/>
      <c r="CB2053" s="85"/>
      <c r="CC2053" s="85"/>
      <c r="CD2053" s="85"/>
      <c r="CE2053" s="85"/>
      <c r="CF2053" s="85"/>
      <c r="CG2053" s="85"/>
      <c r="CH2053" s="85"/>
      <c r="CI2053" s="85"/>
      <c r="CJ2053" s="85"/>
      <c r="CK2053" s="85"/>
      <c r="CL2053" s="85"/>
      <c r="CM2053" s="85"/>
      <c r="CN2053" s="85"/>
      <c r="CO2053" s="85"/>
      <c r="CP2053" s="85"/>
      <c r="CQ2053" s="85"/>
      <c r="CR2053" s="85"/>
    </row>
    <row r="2054" spans="59:96">
      <c r="BG2054" s="85"/>
      <c r="BH2054" s="85"/>
      <c r="BI2054" s="85"/>
      <c r="BJ2054" s="85"/>
      <c r="BK2054" s="85"/>
      <c r="BL2054" s="85"/>
      <c r="BM2054" s="85"/>
      <c r="BN2054" s="85"/>
      <c r="BO2054" s="85"/>
      <c r="BP2054" s="85"/>
      <c r="BQ2054" s="85"/>
      <c r="BR2054" s="85"/>
      <c r="BS2054" s="85"/>
      <c r="BT2054" s="85"/>
      <c r="BU2054" s="85"/>
      <c r="BV2054" s="85"/>
      <c r="BW2054" s="85"/>
      <c r="BX2054" s="85"/>
      <c r="BY2054" s="85"/>
      <c r="BZ2054" s="85"/>
      <c r="CA2054" s="85"/>
      <c r="CB2054" s="85"/>
      <c r="CC2054" s="85"/>
      <c r="CD2054" s="85"/>
      <c r="CE2054" s="85"/>
      <c r="CF2054" s="85"/>
      <c r="CG2054" s="85"/>
      <c r="CH2054" s="85"/>
      <c r="CI2054" s="85"/>
      <c r="CJ2054" s="85"/>
      <c r="CK2054" s="85"/>
      <c r="CL2054" s="85"/>
      <c r="CM2054" s="85"/>
      <c r="CN2054" s="85"/>
      <c r="CO2054" s="85"/>
      <c r="CP2054" s="85"/>
      <c r="CQ2054" s="85"/>
      <c r="CR2054" s="85"/>
    </row>
    <row r="2055" spans="59:96">
      <c r="BG2055" s="85"/>
      <c r="BH2055" s="85"/>
      <c r="BI2055" s="85"/>
      <c r="BJ2055" s="85"/>
      <c r="BK2055" s="85"/>
      <c r="BL2055" s="85"/>
      <c r="BM2055" s="85"/>
      <c r="BN2055" s="85"/>
      <c r="BO2055" s="85"/>
      <c r="BP2055" s="85"/>
      <c r="BQ2055" s="85"/>
      <c r="BR2055" s="85"/>
      <c r="BS2055" s="85"/>
      <c r="BT2055" s="85"/>
      <c r="BU2055" s="85"/>
      <c r="BV2055" s="85"/>
      <c r="BW2055" s="85"/>
      <c r="BX2055" s="85"/>
      <c r="BY2055" s="85"/>
      <c r="BZ2055" s="85"/>
      <c r="CA2055" s="85"/>
      <c r="CB2055" s="85"/>
      <c r="CC2055" s="85"/>
      <c r="CD2055" s="85"/>
      <c r="CE2055" s="85"/>
      <c r="CF2055" s="85"/>
      <c r="CG2055" s="85"/>
      <c r="CH2055" s="85"/>
      <c r="CI2055" s="85"/>
      <c r="CJ2055" s="85"/>
      <c r="CK2055" s="85"/>
      <c r="CL2055" s="85"/>
      <c r="CM2055" s="85"/>
      <c r="CN2055" s="85"/>
      <c r="CO2055" s="85"/>
      <c r="CP2055" s="85"/>
      <c r="CQ2055" s="85"/>
      <c r="CR2055" s="85"/>
    </row>
    <row r="2056" spans="59:96">
      <c r="BG2056" s="85"/>
      <c r="BH2056" s="85"/>
      <c r="BI2056" s="85"/>
      <c r="BJ2056" s="85"/>
      <c r="BK2056" s="85"/>
      <c r="BL2056" s="85"/>
      <c r="BM2056" s="85"/>
      <c r="BN2056" s="85"/>
      <c r="BO2056" s="85"/>
      <c r="BP2056" s="85"/>
      <c r="BQ2056" s="85"/>
      <c r="BR2056" s="85"/>
      <c r="BS2056" s="85"/>
      <c r="BT2056" s="85"/>
      <c r="BU2056" s="85"/>
      <c r="BV2056" s="85"/>
      <c r="BW2056" s="85"/>
      <c r="BX2056" s="85"/>
      <c r="BY2056" s="85"/>
      <c r="BZ2056" s="85"/>
      <c r="CA2056" s="85"/>
      <c r="CB2056" s="85"/>
      <c r="CC2056" s="85"/>
      <c r="CD2056" s="85"/>
      <c r="CE2056" s="85"/>
      <c r="CF2056" s="85"/>
      <c r="CG2056" s="85"/>
      <c r="CH2056" s="85"/>
      <c r="CI2056" s="85"/>
      <c r="CJ2056" s="85"/>
      <c r="CK2056" s="85"/>
      <c r="CL2056" s="85"/>
      <c r="CM2056" s="85"/>
      <c r="CN2056" s="85"/>
      <c r="CO2056" s="85"/>
      <c r="CP2056" s="85"/>
      <c r="CQ2056" s="85"/>
      <c r="CR2056" s="85"/>
    </row>
    <row r="2057" spans="59:96">
      <c r="BG2057" s="85"/>
      <c r="BH2057" s="85"/>
      <c r="BI2057" s="85"/>
      <c r="BJ2057" s="85"/>
      <c r="BK2057" s="85"/>
      <c r="BL2057" s="85"/>
      <c r="BM2057" s="85"/>
      <c r="BN2057" s="85"/>
      <c r="BO2057" s="85"/>
      <c r="BP2057" s="85"/>
      <c r="BQ2057" s="85"/>
      <c r="BR2057" s="85"/>
      <c r="BS2057" s="85"/>
      <c r="BT2057" s="85"/>
      <c r="BU2057" s="85"/>
      <c r="BV2057" s="85"/>
      <c r="BW2057" s="85"/>
      <c r="BX2057" s="85"/>
      <c r="BY2057" s="85"/>
      <c r="BZ2057" s="85"/>
      <c r="CA2057" s="85"/>
      <c r="CB2057" s="85"/>
      <c r="CC2057" s="85"/>
      <c r="CD2057" s="85"/>
      <c r="CE2057" s="85"/>
      <c r="CF2057" s="85"/>
      <c r="CG2057" s="85"/>
      <c r="CH2057" s="85"/>
      <c r="CI2057" s="85"/>
      <c r="CJ2057" s="85"/>
      <c r="CK2057" s="85"/>
      <c r="CL2057" s="85"/>
      <c r="CM2057" s="85"/>
      <c r="CN2057" s="85"/>
      <c r="CO2057" s="85"/>
      <c r="CP2057" s="85"/>
      <c r="CQ2057" s="85"/>
      <c r="CR2057" s="85"/>
    </row>
    <row r="2058" spans="59:96">
      <c r="BG2058" s="85"/>
      <c r="BH2058" s="85"/>
      <c r="BI2058" s="85"/>
      <c r="BJ2058" s="85"/>
      <c r="BK2058" s="85"/>
      <c r="BL2058" s="85"/>
      <c r="BM2058" s="85"/>
      <c r="BN2058" s="85"/>
      <c r="BO2058" s="85"/>
      <c r="BP2058" s="85"/>
      <c r="BQ2058" s="85"/>
      <c r="BR2058" s="85"/>
      <c r="BS2058" s="85"/>
      <c r="BT2058" s="85"/>
      <c r="BU2058" s="85"/>
      <c r="BV2058" s="85"/>
      <c r="BW2058" s="85"/>
      <c r="BX2058" s="85"/>
      <c r="BY2058" s="85"/>
      <c r="BZ2058" s="85"/>
      <c r="CA2058" s="85"/>
      <c r="CB2058" s="85"/>
      <c r="CC2058" s="85"/>
      <c r="CD2058" s="85"/>
      <c r="CE2058" s="85"/>
      <c r="CF2058" s="85"/>
      <c r="CG2058" s="85"/>
      <c r="CH2058" s="85"/>
      <c r="CI2058" s="85"/>
      <c r="CJ2058" s="85"/>
      <c r="CK2058" s="85"/>
      <c r="CL2058" s="85"/>
      <c r="CM2058" s="85"/>
      <c r="CN2058" s="85"/>
      <c r="CO2058" s="85"/>
      <c r="CP2058" s="85"/>
      <c r="CQ2058" s="85"/>
      <c r="CR2058" s="85"/>
    </row>
    <row r="2059" spans="59:96">
      <c r="BG2059" s="85"/>
      <c r="BH2059" s="85"/>
      <c r="BI2059" s="85"/>
      <c r="BJ2059" s="85"/>
      <c r="BK2059" s="85"/>
      <c r="BL2059" s="85"/>
      <c r="BM2059" s="85"/>
      <c r="BN2059" s="85"/>
      <c r="BO2059" s="85"/>
      <c r="BP2059" s="85"/>
      <c r="BQ2059" s="85"/>
      <c r="BR2059" s="85"/>
      <c r="BS2059" s="85"/>
      <c r="BT2059" s="85"/>
      <c r="BU2059" s="85"/>
      <c r="BV2059" s="85"/>
      <c r="BW2059" s="85"/>
      <c r="BX2059" s="85"/>
      <c r="BY2059" s="85"/>
      <c r="BZ2059" s="85"/>
      <c r="CA2059" s="85"/>
      <c r="CB2059" s="85"/>
      <c r="CC2059" s="85"/>
      <c r="CD2059" s="85"/>
      <c r="CE2059" s="85"/>
      <c r="CF2059" s="85"/>
      <c r="CG2059" s="85"/>
      <c r="CH2059" s="85"/>
      <c r="CI2059" s="85"/>
      <c r="CJ2059" s="85"/>
      <c r="CK2059" s="85"/>
      <c r="CL2059" s="85"/>
      <c r="CM2059" s="85"/>
      <c r="CN2059" s="85"/>
      <c r="CO2059" s="85"/>
      <c r="CP2059" s="85"/>
      <c r="CQ2059" s="85"/>
      <c r="CR2059" s="85"/>
    </row>
    <row r="2060" spans="59:96">
      <c r="BG2060" s="85"/>
      <c r="BH2060" s="85"/>
      <c r="BI2060" s="85"/>
      <c r="BJ2060" s="85"/>
      <c r="BK2060" s="85"/>
      <c r="BL2060" s="85"/>
      <c r="BM2060" s="85"/>
      <c r="BN2060" s="85"/>
      <c r="BO2060" s="85"/>
      <c r="BP2060" s="85"/>
      <c r="BQ2060" s="85"/>
      <c r="BR2060" s="85"/>
      <c r="BS2060" s="85"/>
      <c r="BT2060" s="85"/>
      <c r="BU2060" s="85"/>
      <c r="BV2060" s="85"/>
      <c r="BW2060" s="85"/>
      <c r="BX2060" s="85"/>
      <c r="BY2060" s="85"/>
      <c r="BZ2060" s="85"/>
      <c r="CA2060" s="85"/>
      <c r="CB2060" s="85"/>
      <c r="CC2060" s="85"/>
      <c r="CD2060" s="85"/>
      <c r="CE2060" s="85"/>
      <c r="CF2060" s="85"/>
      <c r="CG2060" s="85"/>
      <c r="CH2060" s="85"/>
      <c r="CI2060" s="85"/>
      <c r="CJ2060" s="85"/>
      <c r="CK2060" s="85"/>
      <c r="CL2060" s="85"/>
      <c r="CM2060" s="85"/>
      <c r="CN2060" s="85"/>
      <c r="CO2060" s="85"/>
      <c r="CP2060" s="85"/>
      <c r="CQ2060" s="85"/>
      <c r="CR2060" s="85"/>
    </row>
    <row r="2061" spans="59:96">
      <c r="BG2061" s="85"/>
      <c r="BH2061" s="85"/>
      <c r="BI2061" s="85"/>
      <c r="BJ2061" s="85"/>
      <c r="BK2061" s="85"/>
      <c r="BL2061" s="85"/>
      <c r="BM2061" s="85"/>
      <c r="BN2061" s="85"/>
      <c r="BO2061" s="85"/>
      <c r="BP2061" s="85"/>
      <c r="BQ2061" s="85"/>
      <c r="BR2061" s="85"/>
      <c r="BS2061" s="85"/>
      <c r="BT2061" s="85"/>
      <c r="BU2061" s="85"/>
      <c r="BV2061" s="85"/>
      <c r="BW2061" s="85"/>
      <c r="BX2061" s="85"/>
      <c r="BY2061" s="85"/>
      <c r="BZ2061" s="85"/>
      <c r="CA2061" s="85"/>
      <c r="CB2061" s="85"/>
      <c r="CC2061" s="85"/>
      <c r="CD2061" s="85"/>
      <c r="CE2061" s="85"/>
      <c r="CF2061" s="85"/>
      <c r="CG2061" s="85"/>
      <c r="CH2061" s="85"/>
      <c r="CI2061" s="85"/>
      <c r="CJ2061" s="85"/>
      <c r="CK2061" s="85"/>
      <c r="CL2061" s="85"/>
      <c r="CM2061" s="85"/>
      <c r="CN2061" s="85"/>
      <c r="CO2061" s="85"/>
      <c r="CP2061" s="85"/>
      <c r="CQ2061" s="85"/>
      <c r="CR2061" s="85"/>
    </row>
    <row r="2062" spans="59:96">
      <c r="BG2062" s="85"/>
      <c r="BH2062" s="85"/>
      <c r="BI2062" s="85"/>
      <c r="BJ2062" s="85"/>
      <c r="BK2062" s="85"/>
      <c r="BL2062" s="85"/>
      <c r="BM2062" s="85"/>
      <c r="BN2062" s="85"/>
      <c r="BO2062" s="85"/>
      <c r="BP2062" s="85"/>
      <c r="BQ2062" s="85"/>
      <c r="BR2062" s="85"/>
      <c r="BS2062" s="85"/>
      <c r="BT2062" s="85"/>
      <c r="BU2062" s="85"/>
      <c r="BV2062" s="85"/>
      <c r="BW2062" s="85"/>
      <c r="BX2062" s="85"/>
      <c r="BY2062" s="85"/>
      <c r="BZ2062" s="85"/>
      <c r="CA2062" s="85"/>
      <c r="CB2062" s="85"/>
      <c r="CC2062" s="85"/>
      <c r="CD2062" s="85"/>
      <c r="CE2062" s="85"/>
      <c r="CF2062" s="85"/>
      <c r="CG2062" s="85"/>
      <c r="CH2062" s="85"/>
      <c r="CI2062" s="85"/>
      <c r="CJ2062" s="85"/>
      <c r="CK2062" s="85"/>
      <c r="CL2062" s="85"/>
      <c r="CM2062" s="85"/>
      <c r="CN2062" s="85"/>
      <c r="CO2062" s="85"/>
      <c r="CP2062" s="85"/>
      <c r="CQ2062" s="85"/>
      <c r="CR2062" s="85"/>
    </row>
    <row r="2063" spans="59:96">
      <c r="BG2063" s="85"/>
      <c r="BH2063" s="85"/>
      <c r="BI2063" s="85"/>
      <c r="BJ2063" s="85"/>
      <c r="BK2063" s="85"/>
      <c r="BL2063" s="85"/>
      <c r="BM2063" s="85"/>
      <c r="BN2063" s="85"/>
      <c r="BO2063" s="85"/>
      <c r="BP2063" s="85"/>
      <c r="BQ2063" s="85"/>
      <c r="BR2063" s="85"/>
      <c r="BS2063" s="85"/>
      <c r="BT2063" s="85"/>
      <c r="BU2063" s="85"/>
      <c r="BV2063" s="85"/>
      <c r="BW2063" s="85"/>
      <c r="BX2063" s="85"/>
      <c r="BY2063" s="85"/>
      <c r="BZ2063" s="85"/>
      <c r="CA2063" s="85"/>
      <c r="CB2063" s="85"/>
      <c r="CC2063" s="85"/>
      <c r="CD2063" s="85"/>
      <c r="CE2063" s="85"/>
      <c r="CF2063" s="85"/>
      <c r="CG2063" s="85"/>
      <c r="CH2063" s="85"/>
      <c r="CI2063" s="85"/>
      <c r="CJ2063" s="85"/>
      <c r="CK2063" s="85"/>
      <c r="CL2063" s="85"/>
      <c r="CM2063" s="85"/>
      <c r="CN2063" s="85"/>
      <c r="CO2063" s="85"/>
      <c r="CP2063" s="85"/>
      <c r="CQ2063" s="85"/>
      <c r="CR2063" s="85"/>
    </row>
    <row r="2064" spans="59:96">
      <c r="BG2064" s="85"/>
      <c r="BH2064" s="85"/>
      <c r="BI2064" s="85"/>
      <c r="BJ2064" s="85"/>
      <c r="BK2064" s="85"/>
      <c r="BL2064" s="85"/>
      <c r="BM2064" s="85"/>
      <c r="BN2064" s="85"/>
      <c r="BO2064" s="85"/>
      <c r="BP2064" s="85"/>
      <c r="BQ2064" s="85"/>
      <c r="BR2064" s="85"/>
      <c r="BS2064" s="85"/>
      <c r="BT2064" s="85"/>
      <c r="BU2064" s="85"/>
      <c r="BV2064" s="85"/>
      <c r="BW2064" s="85"/>
      <c r="BX2064" s="85"/>
      <c r="BY2064" s="85"/>
      <c r="BZ2064" s="85"/>
      <c r="CA2064" s="85"/>
      <c r="CB2064" s="85"/>
      <c r="CC2064" s="85"/>
      <c r="CD2064" s="85"/>
      <c r="CE2064" s="85"/>
      <c r="CF2064" s="85"/>
      <c r="CG2064" s="85"/>
      <c r="CH2064" s="85"/>
      <c r="CI2064" s="85"/>
      <c r="CJ2064" s="85"/>
      <c r="CK2064" s="85"/>
      <c r="CL2064" s="85"/>
      <c r="CM2064" s="85"/>
      <c r="CN2064" s="85"/>
      <c r="CO2064" s="85"/>
      <c r="CP2064" s="85"/>
      <c r="CQ2064" s="85"/>
      <c r="CR2064" s="85"/>
    </row>
    <row r="2065" spans="59:96">
      <c r="BG2065" s="85"/>
      <c r="BH2065" s="85"/>
      <c r="BI2065" s="85"/>
      <c r="BJ2065" s="85"/>
      <c r="BK2065" s="85"/>
      <c r="BL2065" s="85"/>
      <c r="BM2065" s="85"/>
      <c r="BN2065" s="85"/>
      <c r="BO2065" s="85"/>
      <c r="BP2065" s="85"/>
      <c r="BQ2065" s="85"/>
      <c r="BR2065" s="85"/>
      <c r="BS2065" s="85"/>
      <c r="BT2065" s="85"/>
      <c r="BU2065" s="85"/>
      <c r="BV2065" s="85"/>
      <c r="BW2065" s="85"/>
      <c r="BX2065" s="85"/>
      <c r="BY2065" s="85"/>
      <c r="BZ2065" s="85"/>
      <c r="CA2065" s="85"/>
      <c r="CB2065" s="85"/>
      <c r="CC2065" s="85"/>
      <c r="CD2065" s="85"/>
      <c r="CE2065" s="85"/>
      <c r="CF2065" s="85"/>
      <c r="CG2065" s="85"/>
      <c r="CH2065" s="85"/>
      <c r="CI2065" s="85"/>
      <c r="CJ2065" s="85"/>
      <c r="CK2065" s="85"/>
      <c r="CL2065" s="85"/>
      <c r="CM2065" s="85"/>
      <c r="CN2065" s="85"/>
      <c r="CO2065" s="85"/>
      <c r="CP2065" s="85"/>
      <c r="CQ2065" s="85"/>
      <c r="CR2065" s="85"/>
    </row>
    <row r="2066" spans="59:96">
      <c r="BG2066" s="85"/>
      <c r="BH2066" s="85"/>
      <c r="BI2066" s="85"/>
      <c r="BJ2066" s="85"/>
      <c r="BK2066" s="85"/>
      <c r="BL2066" s="85"/>
      <c r="BM2066" s="85"/>
      <c r="BN2066" s="85"/>
      <c r="BO2066" s="85"/>
      <c r="BP2066" s="85"/>
      <c r="BQ2066" s="85"/>
      <c r="BR2066" s="85"/>
      <c r="BS2066" s="85"/>
      <c r="BT2066" s="85"/>
      <c r="BU2066" s="85"/>
      <c r="BV2066" s="85"/>
      <c r="BW2066" s="85"/>
      <c r="BX2066" s="85"/>
      <c r="BY2066" s="85"/>
      <c r="BZ2066" s="85"/>
      <c r="CA2066" s="85"/>
      <c r="CB2066" s="85"/>
      <c r="CC2066" s="85"/>
      <c r="CD2066" s="85"/>
      <c r="CE2066" s="85"/>
      <c r="CF2066" s="85"/>
      <c r="CG2066" s="85"/>
      <c r="CH2066" s="85"/>
      <c r="CI2066" s="85"/>
      <c r="CJ2066" s="85"/>
      <c r="CK2066" s="85"/>
      <c r="CL2066" s="85"/>
      <c r="CM2066" s="85"/>
      <c r="CN2066" s="85"/>
      <c r="CO2066" s="85"/>
      <c r="CP2066" s="85"/>
      <c r="CQ2066" s="85"/>
      <c r="CR2066" s="85"/>
    </row>
    <row r="2067" spans="59:96">
      <c r="BG2067" s="85"/>
      <c r="BH2067" s="85"/>
      <c r="BI2067" s="85"/>
      <c r="BJ2067" s="85"/>
      <c r="BK2067" s="85"/>
      <c r="BL2067" s="85"/>
      <c r="BM2067" s="85"/>
      <c r="BN2067" s="85"/>
      <c r="BO2067" s="85"/>
      <c r="BP2067" s="85"/>
      <c r="BQ2067" s="85"/>
      <c r="BR2067" s="85"/>
      <c r="BS2067" s="85"/>
      <c r="BT2067" s="85"/>
      <c r="BU2067" s="85"/>
      <c r="BV2067" s="85"/>
      <c r="BW2067" s="85"/>
      <c r="BX2067" s="85"/>
      <c r="BY2067" s="85"/>
      <c r="BZ2067" s="85"/>
      <c r="CA2067" s="85"/>
      <c r="CB2067" s="85"/>
      <c r="CC2067" s="85"/>
      <c r="CD2067" s="85"/>
      <c r="CE2067" s="85"/>
      <c r="CF2067" s="85"/>
      <c r="CG2067" s="85"/>
      <c r="CH2067" s="85"/>
      <c r="CI2067" s="85"/>
      <c r="CJ2067" s="85"/>
      <c r="CK2067" s="85"/>
      <c r="CL2067" s="85"/>
      <c r="CM2067" s="85"/>
      <c r="CN2067" s="85"/>
      <c r="CO2067" s="85"/>
      <c r="CP2067" s="85"/>
      <c r="CQ2067" s="85"/>
      <c r="CR2067" s="85"/>
    </row>
    <row r="2068" spans="59:96">
      <c r="BG2068" s="85"/>
      <c r="BH2068" s="85"/>
      <c r="BI2068" s="85"/>
      <c r="BJ2068" s="85"/>
      <c r="BK2068" s="85"/>
      <c r="BL2068" s="85"/>
      <c r="BM2068" s="85"/>
      <c r="BN2068" s="85"/>
      <c r="BO2068" s="85"/>
      <c r="BP2068" s="85"/>
      <c r="BQ2068" s="85"/>
      <c r="BR2068" s="85"/>
      <c r="BS2068" s="85"/>
      <c r="BT2068" s="85"/>
      <c r="BU2068" s="85"/>
      <c r="BV2068" s="85"/>
      <c r="BW2068" s="85"/>
      <c r="BX2068" s="85"/>
      <c r="BY2068" s="85"/>
      <c r="BZ2068" s="85"/>
      <c r="CA2068" s="85"/>
      <c r="CB2068" s="85"/>
      <c r="CC2068" s="85"/>
      <c r="CD2068" s="85"/>
      <c r="CE2068" s="85"/>
      <c r="CF2068" s="85"/>
      <c r="CG2068" s="85"/>
      <c r="CH2068" s="85"/>
      <c r="CI2068" s="85"/>
      <c r="CJ2068" s="85"/>
      <c r="CK2068" s="85"/>
      <c r="CL2068" s="85"/>
      <c r="CM2068" s="85"/>
      <c r="CN2068" s="85"/>
      <c r="CO2068" s="85"/>
      <c r="CP2068" s="85"/>
      <c r="CQ2068" s="85"/>
      <c r="CR2068" s="85"/>
    </row>
    <row r="2069" spans="59:96">
      <c r="BG2069" s="85"/>
      <c r="BH2069" s="85"/>
      <c r="BI2069" s="85"/>
      <c r="BJ2069" s="85"/>
      <c r="BK2069" s="85"/>
      <c r="BL2069" s="85"/>
      <c r="BM2069" s="85"/>
      <c r="BN2069" s="85"/>
      <c r="BO2069" s="85"/>
      <c r="BP2069" s="85"/>
      <c r="BQ2069" s="85"/>
      <c r="BR2069" s="85"/>
      <c r="BS2069" s="85"/>
      <c r="BT2069" s="85"/>
      <c r="BU2069" s="85"/>
      <c r="BV2069" s="85"/>
      <c r="BW2069" s="85"/>
      <c r="BX2069" s="85"/>
      <c r="BY2069" s="85"/>
      <c r="BZ2069" s="85"/>
      <c r="CA2069" s="85"/>
      <c r="CB2069" s="85"/>
      <c r="CC2069" s="85"/>
      <c r="CD2069" s="85"/>
      <c r="CE2069" s="85"/>
      <c r="CF2069" s="85"/>
      <c r="CG2069" s="85"/>
      <c r="CH2069" s="85"/>
      <c r="CI2069" s="85"/>
      <c r="CJ2069" s="85"/>
      <c r="CK2069" s="85"/>
      <c r="CL2069" s="85"/>
      <c r="CM2069" s="85"/>
      <c r="CN2069" s="85"/>
      <c r="CO2069" s="85"/>
      <c r="CP2069" s="85"/>
      <c r="CQ2069" s="85"/>
      <c r="CR2069" s="85"/>
    </row>
    <row r="2070" spans="59:96">
      <c r="BG2070" s="85"/>
      <c r="BH2070" s="85"/>
      <c r="BI2070" s="85"/>
      <c r="BJ2070" s="85"/>
      <c r="BK2070" s="85"/>
      <c r="BL2070" s="85"/>
      <c r="BM2070" s="85"/>
      <c r="BN2070" s="85"/>
      <c r="BO2070" s="85"/>
      <c r="BP2070" s="85"/>
      <c r="BQ2070" s="85"/>
      <c r="BR2070" s="85"/>
      <c r="BS2070" s="85"/>
      <c r="BT2070" s="85"/>
      <c r="BU2070" s="85"/>
      <c r="BV2070" s="85"/>
      <c r="BW2070" s="85"/>
      <c r="BX2070" s="85"/>
      <c r="BY2070" s="85"/>
      <c r="BZ2070" s="85"/>
      <c r="CA2070" s="85"/>
      <c r="CB2070" s="85"/>
      <c r="CC2070" s="85"/>
      <c r="CD2070" s="85"/>
      <c r="CE2070" s="85"/>
      <c r="CF2070" s="85"/>
      <c r="CG2070" s="85"/>
      <c r="CH2070" s="85"/>
      <c r="CI2070" s="85"/>
      <c r="CJ2070" s="85"/>
      <c r="CK2070" s="85"/>
      <c r="CL2070" s="85"/>
      <c r="CM2070" s="85"/>
      <c r="CN2070" s="85"/>
      <c r="CO2070" s="85"/>
      <c r="CP2070" s="85"/>
      <c r="CQ2070" s="85"/>
      <c r="CR2070" s="85"/>
    </row>
    <row r="2071" spans="59:96">
      <c r="BG2071" s="85"/>
      <c r="BH2071" s="85"/>
      <c r="BI2071" s="85"/>
      <c r="BJ2071" s="85"/>
      <c r="BK2071" s="85"/>
      <c r="BL2071" s="85"/>
      <c r="BM2071" s="85"/>
      <c r="BN2071" s="85"/>
      <c r="BO2071" s="85"/>
      <c r="BP2071" s="85"/>
      <c r="BQ2071" s="85"/>
      <c r="BR2071" s="85"/>
      <c r="BS2071" s="85"/>
      <c r="BT2071" s="85"/>
      <c r="BU2071" s="85"/>
      <c r="BV2071" s="85"/>
      <c r="BW2071" s="85"/>
      <c r="BX2071" s="85"/>
      <c r="BY2071" s="85"/>
      <c r="BZ2071" s="85"/>
      <c r="CA2071" s="85"/>
      <c r="CB2071" s="85"/>
      <c r="CC2071" s="85"/>
      <c r="CD2071" s="85"/>
      <c r="CE2071" s="85"/>
      <c r="CF2071" s="85"/>
      <c r="CG2071" s="85"/>
      <c r="CH2071" s="85"/>
      <c r="CI2071" s="85"/>
      <c r="CJ2071" s="85"/>
      <c r="CK2071" s="85"/>
      <c r="CL2071" s="85"/>
      <c r="CM2071" s="85"/>
      <c r="CN2071" s="85"/>
      <c r="CO2071" s="85"/>
      <c r="CP2071" s="85"/>
      <c r="CQ2071" s="85"/>
      <c r="CR2071" s="85"/>
    </row>
    <row r="2072" spans="59:96">
      <c r="BG2072" s="85"/>
      <c r="BH2072" s="85"/>
      <c r="BI2072" s="85"/>
      <c r="BJ2072" s="85"/>
      <c r="BK2072" s="85"/>
      <c r="BL2072" s="85"/>
      <c r="BM2072" s="85"/>
      <c r="BN2072" s="85"/>
      <c r="BO2072" s="85"/>
      <c r="BP2072" s="85"/>
      <c r="BQ2072" s="85"/>
      <c r="BR2072" s="85"/>
      <c r="BS2072" s="85"/>
      <c r="BT2072" s="85"/>
      <c r="BU2072" s="85"/>
      <c r="BV2072" s="85"/>
      <c r="BW2072" s="85"/>
      <c r="BX2072" s="85"/>
      <c r="BY2072" s="85"/>
      <c r="BZ2072" s="85"/>
      <c r="CA2072" s="85"/>
      <c r="CB2072" s="85"/>
      <c r="CC2072" s="85"/>
      <c r="CD2072" s="85"/>
      <c r="CE2072" s="85"/>
      <c r="CF2072" s="85"/>
      <c r="CG2072" s="85"/>
      <c r="CH2072" s="85"/>
      <c r="CI2072" s="85"/>
      <c r="CJ2072" s="85"/>
      <c r="CK2072" s="85"/>
      <c r="CL2072" s="85"/>
      <c r="CM2072" s="85"/>
      <c r="CN2072" s="85"/>
      <c r="CO2072" s="85"/>
      <c r="CP2072" s="85"/>
      <c r="CQ2072" s="85"/>
      <c r="CR2072" s="85"/>
    </row>
    <row r="2073" spans="59:96">
      <c r="BG2073" s="85"/>
      <c r="BH2073" s="85"/>
      <c r="BI2073" s="85"/>
      <c r="BJ2073" s="85"/>
      <c r="BK2073" s="85"/>
      <c r="BL2073" s="85"/>
      <c r="BM2073" s="85"/>
      <c r="BN2073" s="85"/>
      <c r="BO2073" s="85"/>
      <c r="BP2073" s="85"/>
      <c r="BQ2073" s="85"/>
      <c r="BR2073" s="85"/>
      <c r="BS2073" s="85"/>
      <c r="BT2073" s="85"/>
      <c r="BU2073" s="85"/>
      <c r="BV2073" s="85"/>
      <c r="BW2073" s="85"/>
      <c r="BX2073" s="85"/>
      <c r="BY2073" s="85"/>
      <c r="BZ2073" s="85"/>
      <c r="CA2073" s="85"/>
      <c r="CB2073" s="85"/>
      <c r="CC2073" s="85"/>
      <c r="CD2073" s="85"/>
      <c r="CE2073" s="85"/>
      <c r="CF2073" s="85"/>
      <c r="CG2073" s="85"/>
      <c r="CH2073" s="85"/>
      <c r="CI2073" s="85"/>
      <c r="CJ2073" s="85"/>
      <c r="CK2073" s="85"/>
      <c r="CL2073" s="85"/>
      <c r="CM2073" s="85"/>
      <c r="CN2073" s="85"/>
      <c r="CO2073" s="85"/>
      <c r="CP2073" s="85"/>
      <c r="CQ2073" s="85"/>
      <c r="CR2073" s="85"/>
    </row>
    <row r="2074" spans="59:96">
      <c r="BG2074" s="85"/>
      <c r="BH2074" s="85"/>
      <c r="BI2074" s="85"/>
      <c r="BJ2074" s="85"/>
      <c r="BK2074" s="85"/>
      <c r="BL2074" s="85"/>
      <c r="BM2074" s="85"/>
      <c r="BN2074" s="85"/>
      <c r="BO2074" s="85"/>
      <c r="BP2074" s="85"/>
      <c r="BQ2074" s="85"/>
      <c r="BR2074" s="85"/>
      <c r="BS2074" s="85"/>
      <c r="BT2074" s="85"/>
      <c r="BU2074" s="85"/>
      <c r="BV2074" s="85"/>
      <c r="BW2074" s="85"/>
      <c r="BX2074" s="85"/>
      <c r="BY2074" s="85"/>
      <c r="BZ2074" s="85"/>
      <c r="CA2074" s="85"/>
      <c r="CB2074" s="85"/>
      <c r="CC2074" s="85"/>
      <c r="CD2074" s="85"/>
      <c r="CE2074" s="85"/>
      <c r="CF2074" s="85"/>
      <c r="CG2074" s="85"/>
      <c r="CH2074" s="85"/>
      <c r="CI2074" s="85"/>
      <c r="CJ2074" s="85"/>
      <c r="CK2074" s="85"/>
      <c r="CL2074" s="85"/>
      <c r="CM2074" s="85"/>
      <c r="CN2074" s="85"/>
      <c r="CO2074" s="85"/>
      <c r="CP2074" s="85"/>
      <c r="CQ2074" s="85"/>
      <c r="CR2074" s="85"/>
    </row>
    <row r="2075" spans="59:96">
      <c r="BG2075" s="85"/>
      <c r="BH2075" s="85"/>
      <c r="BI2075" s="85"/>
      <c r="BJ2075" s="85"/>
      <c r="BK2075" s="85"/>
      <c r="BL2075" s="85"/>
      <c r="BM2075" s="85"/>
      <c r="BN2075" s="85"/>
      <c r="BO2075" s="85"/>
      <c r="BP2075" s="85"/>
      <c r="BQ2075" s="85"/>
      <c r="BR2075" s="85"/>
      <c r="BS2075" s="85"/>
      <c r="BT2075" s="85"/>
      <c r="BU2075" s="85"/>
      <c r="BV2075" s="85"/>
      <c r="BW2075" s="85"/>
      <c r="BX2075" s="85"/>
      <c r="BY2075" s="85"/>
      <c r="BZ2075" s="85"/>
      <c r="CA2075" s="85"/>
      <c r="CB2075" s="85"/>
      <c r="CC2075" s="85"/>
      <c r="CD2075" s="85"/>
      <c r="CE2075" s="85"/>
      <c r="CF2075" s="85"/>
      <c r="CG2075" s="85"/>
      <c r="CH2075" s="85"/>
      <c r="CI2075" s="85"/>
      <c r="CJ2075" s="85"/>
      <c r="CK2075" s="85"/>
      <c r="CL2075" s="85"/>
      <c r="CM2075" s="85"/>
      <c r="CN2075" s="85"/>
      <c r="CO2075" s="85"/>
      <c r="CP2075" s="85"/>
      <c r="CQ2075" s="85"/>
      <c r="CR2075" s="85"/>
    </row>
    <row r="2076" spans="59:96">
      <c r="BG2076" s="85"/>
      <c r="BH2076" s="85"/>
      <c r="BI2076" s="85"/>
      <c r="BJ2076" s="85"/>
      <c r="BK2076" s="85"/>
      <c r="BL2076" s="85"/>
      <c r="BM2076" s="85"/>
      <c r="BN2076" s="85"/>
      <c r="BO2076" s="85"/>
      <c r="BP2076" s="85"/>
      <c r="BQ2076" s="85"/>
      <c r="BR2076" s="85"/>
      <c r="BS2076" s="85"/>
      <c r="BT2076" s="85"/>
      <c r="BU2076" s="85"/>
      <c r="BV2076" s="85"/>
      <c r="BW2076" s="85"/>
      <c r="BX2076" s="85"/>
      <c r="BY2076" s="85"/>
      <c r="BZ2076" s="85"/>
      <c r="CA2076" s="85"/>
      <c r="CB2076" s="85"/>
      <c r="CC2076" s="85"/>
      <c r="CD2076" s="85"/>
      <c r="CE2076" s="85"/>
      <c r="CF2076" s="85"/>
      <c r="CG2076" s="85"/>
      <c r="CH2076" s="85"/>
      <c r="CI2076" s="85"/>
      <c r="CJ2076" s="85"/>
      <c r="CK2076" s="85"/>
      <c r="CL2076" s="85"/>
      <c r="CM2076" s="85"/>
      <c r="CN2076" s="85"/>
      <c r="CO2076" s="85"/>
      <c r="CP2076" s="85"/>
      <c r="CQ2076" s="85"/>
      <c r="CR2076" s="85"/>
    </row>
    <row r="2077" spans="59:96">
      <c r="BG2077" s="85"/>
      <c r="BH2077" s="85"/>
      <c r="BI2077" s="85"/>
      <c r="BJ2077" s="85"/>
      <c r="BK2077" s="85"/>
      <c r="BL2077" s="85"/>
      <c r="BM2077" s="85"/>
      <c r="BN2077" s="85"/>
      <c r="BO2077" s="85"/>
      <c r="BP2077" s="85"/>
      <c r="BQ2077" s="85"/>
      <c r="BR2077" s="85"/>
      <c r="BS2077" s="85"/>
      <c r="BT2077" s="85"/>
      <c r="BU2077" s="85"/>
      <c r="BV2077" s="85"/>
      <c r="BW2077" s="85"/>
      <c r="BX2077" s="85"/>
      <c r="BY2077" s="85"/>
      <c r="BZ2077" s="85"/>
      <c r="CA2077" s="85"/>
      <c r="CB2077" s="85"/>
      <c r="CC2077" s="85"/>
      <c r="CD2077" s="85"/>
      <c r="CE2077" s="85"/>
      <c r="CF2077" s="85"/>
      <c r="CG2077" s="85"/>
      <c r="CH2077" s="85"/>
      <c r="CI2077" s="85"/>
      <c r="CJ2077" s="85"/>
      <c r="CK2077" s="85"/>
      <c r="CL2077" s="85"/>
      <c r="CM2077" s="85"/>
      <c r="CN2077" s="85"/>
      <c r="CO2077" s="85"/>
      <c r="CP2077" s="85"/>
      <c r="CQ2077" s="85"/>
      <c r="CR2077" s="85"/>
    </row>
    <row r="2078" spans="59:96">
      <c r="BG2078" s="85"/>
      <c r="BH2078" s="85"/>
      <c r="BI2078" s="85"/>
      <c r="BJ2078" s="85"/>
      <c r="BK2078" s="85"/>
      <c r="BL2078" s="85"/>
      <c r="BM2078" s="85"/>
      <c r="BN2078" s="85"/>
      <c r="BO2078" s="85"/>
      <c r="BP2078" s="85"/>
      <c r="BQ2078" s="85"/>
      <c r="BR2078" s="85"/>
      <c r="BS2078" s="85"/>
      <c r="BT2078" s="85"/>
      <c r="BU2078" s="85"/>
      <c r="BV2078" s="85"/>
      <c r="BW2078" s="85"/>
      <c r="BX2078" s="85"/>
      <c r="BY2078" s="85"/>
      <c r="BZ2078" s="85"/>
      <c r="CA2078" s="85"/>
      <c r="CB2078" s="85"/>
      <c r="CC2078" s="85"/>
      <c r="CD2078" s="85"/>
      <c r="CE2078" s="85"/>
      <c r="CF2078" s="85"/>
      <c r="CG2078" s="85"/>
      <c r="CH2078" s="85"/>
      <c r="CI2078" s="85"/>
      <c r="CJ2078" s="85"/>
      <c r="CK2078" s="85"/>
      <c r="CL2078" s="85"/>
      <c r="CM2078" s="85"/>
      <c r="CN2078" s="85"/>
      <c r="CO2078" s="85"/>
      <c r="CP2078" s="85"/>
      <c r="CQ2078" s="85"/>
      <c r="CR2078" s="85"/>
    </row>
    <row r="2079" spans="59:96">
      <c r="BG2079" s="85"/>
      <c r="BH2079" s="85"/>
      <c r="BI2079" s="85"/>
      <c r="BJ2079" s="85"/>
      <c r="BK2079" s="85"/>
      <c r="BL2079" s="85"/>
      <c r="BM2079" s="85"/>
      <c r="BN2079" s="85"/>
      <c r="BO2079" s="85"/>
      <c r="BP2079" s="85"/>
      <c r="BQ2079" s="85"/>
      <c r="BR2079" s="85"/>
      <c r="BS2079" s="85"/>
      <c r="BT2079" s="85"/>
      <c r="BU2079" s="85"/>
      <c r="BV2079" s="85"/>
      <c r="BW2079" s="85"/>
      <c r="BX2079" s="85"/>
      <c r="BY2079" s="85"/>
      <c r="BZ2079" s="85"/>
      <c r="CA2079" s="85"/>
      <c r="CB2079" s="85"/>
      <c r="CC2079" s="85"/>
      <c r="CD2079" s="85"/>
      <c r="CE2079" s="85"/>
      <c r="CF2079" s="85"/>
      <c r="CG2079" s="85"/>
      <c r="CH2079" s="85"/>
      <c r="CI2079" s="85"/>
      <c r="CJ2079" s="85"/>
      <c r="CK2079" s="85"/>
      <c r="CL2079" s="85"/>
      <c r="CM2079" s="85"/>
      <c r="CN2079" s="85"/>
      <c r="CO2079" s="85"/>
      <c r="CP2079" s="85"/>
      <c r="CQ2079" s="85"/>
      <c r="CR2079" s="85"/>
    </row>
    <row r="2080" spans="59:96">
      <c r="BG2080" s="85"/>
      <c r="BH2080" s="85"/>
      <c r="BI2080" s="85"/>
      <c r="BJ2080" s="85"/>
      <c r="BK2080" s="85"/>
      <c r="BL2080" s="85"/>
      <c r="BM2080" s="85"/>
      <c r="BN2080" s="85"/>
      <c r="BO2080" s="85"/>
      <c r="BP2080" s="85"/>
      <c r="BQ2080" s="85"/>
      <c r="BR2080" s="85"/>
      <c r="BS2080" s="85"/>
      <c r="BT2080" s="85"/>
      <c r="BU2080" s="85"/>
      <c r="BV2080" s="85"/>
      <c r="BW2080" s="85"/>
      <c r="BX2080" s="85"/>
      <c r="BY2080" s="85"/>
      <c r="BZ2080" s="85"/>
      <c r="CA2080" s="85"/>
      <c r="CB2080" s="85"/>
      <c r="CC2080" s="85"/>
      <c r="CD2080" s="85"/>
      <c r="CE2080" s="85"/>
      <c r="CF2080" s="85"/>
      <c r="CG2080" s="85"/>
      <c r="CH2080" s="85"/>
      <c r="CI2080" s="85"/>
      <c r="CJ2080" s="85"/>
      <c r="CK2080" s="85"/>
      <c r="CL2080" s="85"/>
      <c r="CM2080" s="85"/>
      <c r="CN2080" s="85"/>
      <c r="CO2080" s="85"/>
      <c r="CP2080" s="85"/>
      <c r="CQ2080" s="85"/>
      <c r="CR2080" s="85"/>
    </row>
    <row r="2081" spans="59:96">
      <c r="BG2081" s="85"/>
      <c r="BH2081" s="85"/>
      <c r="BI2081" s="85"/>
      <c r="BJ2081" s="85"/>
      <c r="BK2081" s="85"/>
      <c r="BL2081" s="85"/>
      <c r="BM2081" s="85"/>
      <c r="BN2081" s="85"/>
      <c r="BO2081" s="85"/>
      <c r="BP2081" s="85"/>
      <c r="BQ2081" s="85"/>
      <c r="BR2081" s="85"/>
      <c r="BS2081" s="85"/>
      <c r="BT2081" s="85"/>
      <c r="BU2081" s="85"/>
      <c r="BV2081" s="85"/>
      <c r="BW2081" s="85"/>
      <c r="BX2081" s="85"/>
      <c r="BY2081" s="85"/>
      <c r="BZ2081" s="85"/>
      <c r="CA2081" s="85"/>
      <c r="CB2081" s="85"/>
      <c r="CC2081" s="85"/>
      <c r="CD2081" s="85"/>
      <c r="CE2081" s="85"/>
      <c r="CF2081" s="85"/>
      <c r="CG2081" s="85"/>
      <c r="CH2081" s="85"/>
      <c r="CI2081" s="85"/>
      <c r="CJ2081" s="85"/>
      <c r="CK2081" s="85"/>
      <c r="CL2081" s="85"/>
      <c r="CM2081" s="85"/>
      <c r="CN2081" s="85"/>
      <c r="CO2081" s="85"/>
      <c r="CP2081" s="85"/>
      <c r="CQ2081" s="85"/>
      <c r="CR2081" s="85"/>
    </row>
    <row r="2082" spans="59:96">
      <c r="BG2082" s="85"/>
      <c r="BH2082" s="85"/>
      <c r="BI2082" s="85"/>
      <c r="BJ2082" s="85"/>
      <c r="BK2082" s="85"/>
      <c r="BL2082" s="85"/>
      <c r="BM2082" s="85"/>
      <c r="BN2082" s="85"/>
      <c r="BO2082" s="85"/>
      <c r="BP2082" s="85"/>
      <c r="BQ2082" s="85"/>
      <c r="BR2082" s="85"/>
      <c r="BS2082" s="85"/>
      <c r="BT2082" s="85"/>
      <c r="BU2082" s="85"/>
      <c r="BV2082" s="85"/>
      <c r="BW2082" s="85"/>
      <c r="BX2082" s="85"/>
      <c r="BY2082" s="85"/>
      <c r="BZ2082" s="85"/>
      <c r="CA2082" s="85"/>
      <c r="CB2082" s="85"/>
      <c r="CC2082" s="85"/>
      <c r="CD2082" s="85"/>
      <c r="CE2082" s="85"/>
      <c r="CF2082" s="85"/>
      <c r="CG2082" s="85"/>
      <c r="CH2082" s="85"/>
      <c r="CI2082" s="85"/>
      <c r="CJ2082" s="85"/>
      <c r="CK2082" s="85"/>
      <c r="CL2082" s="85"/>
      <c r="CM2082" s="85"/>
      <c r="CN2082" s="85"/>
      <c r="CO2082" s="85"/>
      <c r="CP2082" s="85"/>
      <c r="CQ2082" s="85"/>
      <c r="CR2082" s="85"/>
    </row>
    <row r="2083" spans="59:96">
      <c r="BG2083" s="85"/>
      <c r="BH2083" s="85"/>
      <c r="BI2083" s="85"/>
      <c r="BJ2083" s="85"/>
      <c r="BK2083" s="85"/>
      <c r="BL2083" s="85"/>
      <c r="BM2083" s="85"/>
      <c r="BN2083" s="85"/>
      <c r="BO2083" s="85"/>
      <c r="BP2083" s="85"/>
      <c r="BQ2083" s="85"/>
      <c r="BR2083" s="85"/>
      <c r="BS2083" s="85"/>
      <c r="BT2083" s="85"/>
      <c r="BU2083" s="85"/>
      <c r="BV2083" s="85"/>
      <c r="BW2083" s="85"/>
      <c r="BX2083" s="85"/>
      <c r="BY2083" s="85"/>
      <c r="BZ2083" s="85"/>
      <c r="CA2083" s="85"/>
      <c r="CB2083" s="85"/>
      <c r="CC2083" s="85"/>
      <c r="CD2083" s="85"/>
      <c r="CE2083" s="85"/>
      <c r="CF2083" s="85"/>
      <c r="CG2083" s="85"/>
      <c r="CH2083" s="85"/>
      <c r="CI2083" s="85"/>
      <c r="CJ2083" s="85"/>
      <c r="CK2083" s="85"/>
      <c r="CL2083" s="85"/>
      <c r="CM2083" s="85"/>
      <c r="CN2083" s="85"/>
      <c r="CO2083" s="85"/>
      <c r="CP2083" s="85"/>
      <c r="CQ2083" s="85"/>
      <c r="CR2083" s="85"/>
    </row>
    <row r="2084" spans="59:96">
      <c r="BG2084" s="85"/>
      <c r="BH2084" s="85"/>
      <c r="BI2084" s="85"/>
      <c r="BJ2084" s="85"/>
      <c r="BK2084" s="85"/>
      <c r="BL2084" s="85"/>
      <c r="BM2084" s="85"/>
      <c r="BN2084" s="85"/>
      <c r="BO2084" s="85"/>
      <c r="BP2084" s="85"/>
      <c r="BQ2084" s="85"/>
      <c r="BR2084" s="85"/>
      <c r="BS2084" s="85"/>
      <c r="BT2084" s="85"/>
      <c r="BU2084" s="85"/>
      <c r="BV2084" s="85"/>
      <c r="BW2084" s="85"/>
      <c r="BX2084" s="85"/>
      <c r="BY2084" s="85"/>
      <c r="BZ2084" s="85"/>
      <c r="CA2084" s="85"/>
      <c r="CB2084" s="85"/>
      <c r="CC2084" s="85"/>
      <c r="CD2084" s="85"/>
      <c r="CE2084" s="85"/>
      <c r="CF2084" s="85"/>
      <c r="CG2084" s="85"/>
      <c r="CH2084" s="85"/>
      <c r="CI2084" s="85"/>
      <c r="CJ2084" s="85"/>
      <c r="CK2084" s="85"/>
      <c r="CL2084" s="85"/>
      <c r="CM2084" s="85"/>
      <c r="CN2084" s="85"/>
      <c r="CO2084" s="85"/>
      <c r="CP2084" s="85"/>
      <c r="CQ2084" s="85"/>
      <c r="CR2084" s="85"/>
    </row>
    <row r="2085" spans="59:96">
      <c r="BG2085" s="85"/>
      <c r="BH2085" s="85"/>
      <c r="BI2085" s="85"/>
      <c r="BJ2085" s="85"/>
      <c r="BK2085" s="85"/>
      <c r="BL2085" s="85"/>
      <c r="BM2085" s="85"/>
      <c r="BN2085" s="85"/>
      <c r="BO2085" s="85"/>
      <c r="BP2085" s="85"/>
      <c r="BQ2085" s="85"/>
      <c r="BR2085" s="85"/>
      <c r="BS2085" s="85"/>
      <c r="BT2085" s="85"/>
      <c r="BU2085" s="85"/>
      <c r="BV2085" s="85"/>
      <c r="BW2085" s="85"/>
      <c r="BX2085" s="85"/>
      <c r="BY2085" s="85"/>
      <c r="BZ2085" s="85"/>
      <c r="CA2085" s="85"/>
      <c r="CB2085" s="85"/>
      <c r="CC2085" s="85"/>
      <c r="CD2085" s="85"/>
      <c r="CE2085" s="85"/>
      <c r="CF2085" s="85"/>
      <c r="CG2085" s="85"/>
      <c r="CH2085" s="85"/>
      <c r="CI2085" s="85"/>
      <c r="CJ2085" s="85"/>
      <c r="CK2085" s="85"/>
      <c r="CL2085" s="85"/>
      <c r="CM2085" s="85"/>
      <c r="CN2085" s="85"/>
      <c r="CO2085" s="85"/>
      <c r="CP2085" s="85"/>
      <c r="CQ2085" s="85"/>
      <c r="CR2085" s="85"/>
    </row>
    <row r="2086" spans="59:96">
      <c r="BG2086" s="85"/>
      <c r="BH2086" s="85"/>
      <c r="BI2086" s="85"/>
      <c r="BJ2086" s="85"/>
      <c r="BK2086" s="85"/>
      <c r="BL2086" s="85"/>
      <c r="BM2086" s="85"/>
      <c r="BN2086" s="85"/>
      <c r="BO2086" s="85"/>
      <c r="BP2086" s="85"/>
      <c r="BQ2086" s="85"/>
      <c r="BR2086" s="85"/>
      <c r="BS2086" s="85"/>
      <c r="BT2086" s="85"/>
      <c r="BU2086" s="85"/>
      <c r="BV2086" s="85"/>
      <c r="BW2086" s="85"/>
      <c r="BX2086" s="85"/>
      <c r="BY2086" s="85"/>
      <c r="BZ2086" s="85"/>
      <c r="CA2086" s="85"/>
      <c r="CB2086" s="85"/>
      <c r="CC2086" s="85"/>
      <c r="CD2086" s="85"/>
      <c r="CE2086" s="85"/>
      <c r="CF2086" s="85"/>
      <c r="CG2086" s="85"/>
      <c r="CH2086" s="85"/>
      <c r="CI2086" s="85"/>
      <c r="CJ2086" s="85"/>
      <c r="CK2086" s="85"/>
      <c r="CL2086" s="85"/>
      <c r="CM2086" s="85"/>
      <c r="CN2086" s="85"/>
      <c r="CO2086" s="85"/>
      <c r="CP2086" s="85"/>
      <c r="CQ2086" s="85"/>
      <c r="CR2086" s="85"/>
    </row>
    <row r="2087" spans="59:96">
      <c r="BG2087" s="85"/>
      <c r="BH2087" s="85"/>
      <c r="BI2087" s="85"/>
      <c r="BJ2087" s="85"/>
      <c r="BK2087" s="85"/>
      <c r="BL2087" s="85"/>
      <c r="BM2087" s="85"/>
      <c r="BN2087" s="85"/>
      <c r="BO2087" s="85"/>
      <c r="BP2087" s="85"/>
      <c r="BQ2087" s="85"/>
      <c r="BR2087" s="85"/>
      <c r="BS2087" s="85"/>
      <c r="BT2087" s="85"/>
      <c r="BU2087" s="85"/>
      <c r="BV2087" s="85"/>
      <c r="BW2087" s="85"/>
      <c r="BX2087" s="85"/>
      <c r="BY2087" s="85"/>
      <c r="BZ2087" s="85"/>
      <c r="CA2087" s="85"/>
      <c r="CB2087" s="85"/>
      <c r="CC2087" s="85"/>
      <c r="CD2087" s="85"/>
      <c r="CE2087" s="85"/>
      <c r="CF2087" s="85"/>
      <c r="CG2087" s="85"/>
      <c r="CH2087" s="85"/>
      <c r="CI2087" s="85"/>
      <c r="CJ2087" s="85"/>
      <c r="CK2087" s="85"/>
      <c r="CL2087" s="85"/>
      <c r="CM2087" s="85"/>
      <c r="CN2087" s="85"/>
      <c r="CO2087" s="85"/>
      <c r="CP2087" s="85"/>
      <c r="CQ2087" s="85"/>
      <c r="CR2087" s="85"/>
    </row>
    <row r="2088" spans="59:96">
      <c r="BG2088" s="85"/>
      <c r="BH2088" s="85"/>
      <c r="BI2088" s="85"/>
      <c r="BJ2088" s="85"/>
      <c r="BK2088" s="85"/>
      <c r="BL2088" s="85"/>
      <c r="BM2088" s="85"/>
      <c r="BN2088" s="85"/>
      <c r="BO2088" s="85"/>
      <c r="BP2088" s="85"/>
      <c r="BQ2088" s="85"/>
      <c r="BR2088" s="85"/>
      <c r="BS2088" s="85"/>
      <c r="BT2088" s="85"/>
      <c r="BU2088" s="85"/>
      <c r="BV2088" s="85"/>
      <c r="BW2088" s="85"/>
      <c r="BX2088" s="85"/>
      <c r="BY2088" s="85"/>
      <c r="BZ2088" s="85"/>
      <c r="CA2088" s="85"/>
      <c r="CB2088" s="85"/>
      <c r="CC2088" s="85"/>
      <c r="CD2088" s="85"/>
      <c r="CE2088" s="85"/>
      <c r="CF2088" s="85"/>
      <c r="CG2088" s="85"/>
      <c r="CH2088" s="85"/>
      <c r="CI2088" s="85"/>
      <c r="CJ2088" s="85"/>
      <c r="CK2088" s="85"/>
      <c r="CL2088" s="85"/>
      <c r="CM2088" s="85"/>
      <c r="CN2088" s="85"/>
      <c r="CO2088" s="85"/>
      <c r="CP2088" s="85"/>
      <c r="CQ2088" s="85"/>
      <c r="CR2088" s="85"/>
    </row>
    <row r="2089" spans="59:96">
      <c r="BG2089" s="85"/>
      <c r="BH2089" s="85"/>
      <c r="BI2089" s="85"/>
      <c r="BJ2089" s="85"/>
      <c r="BK2089" s="85"/>
      <c r="BL2089" s="85"/>
      <c r="BM2089" s="85"/>
      <c r="BN2089" s="85"/>
      <c r="BO2089" s="85"/>
      <c r="BP2089" s="85"/>
      <c r="BQ2089" s="85"/>
      <c r="BR2089" s="85"/>
      <c r="BS2089" s="85"/>
      <c r="BT2089" s="85"/>
      <c r="BU2089" s="85"/>
      <c r="BV2089" s="85"/>
      <c r="BW2089" s="85"/>
      <c r="BX2089" s="85"/>
      <c r="BY2089" s="85"/>
      <c r="BZ2089" s="85"/>
      <c r="CA2089" s="85"/>
      <c r="CB2089" s="85"/>
      <c r="CC2089" s="85"/>
      <c r="CD2089" s="85"/>
      <c r="CE2089" s="85"/>
      <c r="CF2089" s="85"/>
      <c r="CG2089" s="85"/>
      <c r="CH2089" s="85"/>
      <c r="CI2089" s="85"/>
      <c r="CJ2089" s="85"/>
      <c r="CK2089" s="85"/>
      <c r="CL2089" s="85"/>
      <c r="CM2089" s="85"/>
      <c r="CN2089" s="85"/>
      <c r="CO2089" s="85"/>
      <c r="CP2089" s="85"/>
      <c r="CQ2089" s="85"/>
      <c r="CR2089" s="85"/>
    </row>
    <row r="2090" spans="59:96">
      <c r="BG2090" s="85"/>
      <c r="BH2090" s="85"/>
      <c r="BI2090" s="85"/>
      <c r="BJ2090" s="85"/>
      <c r="BK2090" s="85"/>
      <c r="BL2090" s="85"/>
      <c r="BM2090" s="85"/>
      <c r="BN2090" s="85"/>
      <c r="BO2090" s="85"/>
      <c r="BP2090" s="85"/>
      <c r="BQ2090" s="85"/>
      <c r="BR2090" s="85"/>
      <c r="BS2090" s="85"/>
      <c r="BT2090" s="85"/>
      <c r="BU2090" s="85"/>
      <c r="BV2090" s="85"/>
      <c r="BW2090" s="85"/>
      <c r="BX2090" s="85"/>
      <c r="BY2090" s="85"/>
      <c r="BZ2090" s="85"/>
      <c r="CA2090" s="85"/>
      <c r="CB2090" s="85"/>
      <c r="CC2090" s="85"/>
      <c r="CD2090" s="85"/>
      <c r="CE2090" s="85"/>
      <c r="CF2090" s="85"/>
      <c r="CG2090" s="85"/>
      <c r="CH2090" s="85"/>
      <c r="CI2090" s="85"/>
      <c r="CJ2090" s="85"/>
      <c r="CK2090" s="85"/>
      <c r="CL2090" s="85"/>
      <c r="CM2090" s="85"/>
      <c r="CN2090" s="85"/>
      <c r="CO2090" s="85"/>
      <c r="CP2090" s="85"/>
      <c r="CQ2090" s="85"/>
      <c r="CR2090" s="85"/>
    </row>
    <row r="2091" spans="59:96">
      <c r="BG2091" s="85"/>
      <c r="BH2091" s="85"/>
      <c r="BI2091" s="85"/>
      <c r="BJ2091" s="85"/>
      <c r="BK2091" s="85"/>
      <c r="BL2091" s="85"/>
      <c r="BM2091" s="85"/>
      <c r="BN2091" s="85"/>
      <c r="BO2091" s="85"/>
      <c r="BP2091" s="85"/>
      <c r="BQ2091" s="85"/>
      <c r="BR2091" s="85"/>
      <c r="BS2091" s="85"/>
      <c r="BT2091" s="85"/>
      <c r="BU2091" s="85"/>
      <c r="BV2091" s="85"/>
      <c r="BW2091" s="85"/>
      <c r="BX2091" s="85"/>
      <c r="BY2091" s="85"/>
      <c r="BZ2091" s="85"/>
      <c r="CA2091" s="85"/>
      <c r="CB2091" s="85"/>
      <c r="CC2091" s="85"/>
      <c r="CD2091" s="85"/>
      <c r="CE2091" s="85"/>
      <c r="CF2091" s="85"/>
      <c r="CG2091" s="85"/>
      <c r="CH2091" s="85"/>
      <c r="CI2091" s="85"/>
      <c r="CJ2091" s="85"/>
      <c r="CK2091" s="85"/>
      <c r="CL2091" s="85"/>
      <c r="CM2091" s="85"/>
      <c r="CN2091" s="85"/>
      <c r="CO2091" s="85"/>
      <c r="CP2091" s="85"/>
      <c r="CQ2091" s="85"/>
      <c r="CR2091" s="85"/>
    </row>
    <row r="2092" spans="59:96">
      <c r="BG2092" s="85"/>
      <c r="BH2092" s="85"/>
      <c r="BI2092" s="85"/>
      <c r="BJ2092" s="85"/>
      <c r="BK2092" s="85"/>
      <c r="BL2092" s="85"/>
      <c r="BM2092" s="85"/>
      <c r="BN2092" s="85"/>
      <c r="BO2092" s="85"/>
      <c r="BP2092" s="85"/>
      <c r="BQ2092" s="85"/>
      <c r="BR2092" s="85"/>
      <c r="BS2092" s="85"/>
      <c r="BT2092" s="85"/>
      <c r="BU2092" s="85"/>
      <c r="BV2092" s="85"/>
      <c r="BW2092" s="85"/>
      <c r="BX2092" s="85"/>
      <c r="BY2092" s="85"/>
      <c r="BZ2092" s="85"/>
      <c r="CA2092" s="85"/>
      <c r="CB2092" s="85"/>
      <c r="CC2092" s="85"/>
      <c r="CD2092" s="85"/>
      <c r="CE2092" s="85"/>
      <c r="CF2092" s="85"/>
      <c r="CG2092" s="85"/>
      <c r="CH2092" s="85"/>
      <c r="CI2092" s="85"/>
      <c r="CJ2092" s="85"/>
      <c r="CK2092" s="85"/>
      <c r="CL2092" s="85"/>
      <c r="CM2092" s="85"/>
      <c r="CN2092" s="85"/>
      <c r="CO2092" s="85"/>
      <c r="CP2092" s="85"/>
      <c r="CQ2092" s="85"/>
      <c r="CR2092" s="85"/>
    </row>
    <row r="2093" spans="59:96">
      <c r="BG2093" s="85"/>
      <c r="BH2093" s="85"/>
      <c r="BI2093" s="85"/>
      <c r="BJ2093" s="85"/>
      <c r="BK2093" s="85"/>
      <c r="BL2093" s="85"/>
      <c r="BM2093" s="85"/>
      <c r="BN2093" s="85"/>
      <c r="BO2093" s="85"/>
      <c r="BP2093" s="85"/>
      <c r="BQ2093" s="85"/>
      <c r="BR2093" s="85"/>
      <c r="BS2093" s="85"/>
      <c r="BT2093" s="85"/>
      <c r="BU2093" s="85"/>
      <c r="BV2093" s="85"/>
      <c r="BW2093" s="85"/>
      <c r="BX2093" s="85"/>
      <c r="BY2093" s="85"/>
      <c r="BZ2093" s="85"/>
      <c r="CA2093" s="85"/>
      <c r="CB2093" s="85"/>
      <c r="CC2093" s="85"/>
      <c r="CD2093" s="85"/>
      <c r="CE2093" s="85"/>
      <c r="CF2093" s="85"/>
      <c r="CG2093" s="85"/>
      <c r="CH2093" s="85"/>
      <c r="CI2093" s="85"/>
      <c r="CJ2093" s="85"/>
      <c r="CK2093" s="85"/>
      <c r="CL2093" s="85"/>
      <c r="CM2093" s="85"/>
      <c r="CN2093" s="85"/>
      <c r="CO2093" s="85"/>
      <c r="CP2093" s="85"/>
      <c r="CQ2093" s="85"/>
      <c r="CR2093" s="85"/>
    </row>
    <row r="2094" spans="59:96">
      <c r="BG2094" s="85"/>
      <c r="BH2094" s="85"/>
      <c r="BI2094" s="85"/>
      <c r="BJ2094" s="85"/>
      <c r="BK2094" s="85"/>
      <c r="BL2094" s="85"/>
      <c r="BM2094" s="85"/>
      <c r="BN2094" s="85"/>
      <c r="BO2094" s="85"/>
      <c r="BP2094" s="85"/>
      <c r="BQ2094" s="85"/>
      <c r="BR2094" s="85"/>
      <c r="BS2094" s="85"/>
      <c r="BT2094" s="85"/>
      <c r="BU2094" s="85"/>
      <c r="BV2094" s="85"/>
      <c r="BW2094" s="85"/>
      <c r="BX2094" s="85"/>
      <c r="BY2094" s="85"/>
      <c r="BZ2094" s="85"/>
      <c r="CA2094" s="85"/>
      <c r="CB2094" s="85"/>
      <c r="CC2094" s="85"/>
      <c r="CD2094" s="85"/>
      <c r="CE2094" s="85"/>
      <c r="CF2094" s="85"/>
      <c r="CG2094" s="85"/>
      <c r="CH2094" s="85"/>
      <c r="CI2094" s="85"/>
      <c r="CJ2094" s="85"/>
      <c r="CK2094" s="85"/>
      <c r="CL2094" s="85"/>
      <c r="CM2094" s="85"/>
      <c r="CN2094" s="85"/>
      <c r="CO2094" s="85"/>
      <c r="CP2094" s="85"/>
      <c r="CQ2094" s="85"/>
      <c r="CR2094" s="85"/>
    </row>
    <row r="2095" spans="59:96">
      <c r="BG2095" s="85"/>
      <c r="BH2095" s="85"/>
      <c r="BI2095" s="85"/>
      <c r="BJ2095" s="85"/>
      <c r="BK2095" s="85"/>
      <c r="BL2095" s="85"/>
      <c r="BM2095" s="85"/>
      <c r="BN2095" s="85"/>
      <c r="BO2095" s="85"/>
      <c r="BP2095" s="85"/>
      <c r="BQ2095" s="85"/>
      <c r="BR2095" s="85"/>
      <c r="BS2095" s="85"/>
      <c r="BT2095" s="85"/>
      <c r="BU2095" s="85"/>
      <c r="BV2095" s="85"/>
      <c r="BW2095" s="85"/>
      <c r="BX2095" s="85"/>
      <c r="BY2095" s="85"/>
      <c r="BZ2095" s="85"/>
      <c r="CA2095" s="85"/>
      <c r="CB2095" s="85"/>
      <c r="CC2095" s="85"/>
      <c r="CD2095" s="85"/>
      <c r="CE2095" s="85"/>
      <c r="CF2095" s="85"/>
      <c r="CG2095" s="85"/>
      <c r="CH2095" s="85"/>
      <c r="CI2095" s="85"/>
      <c r="CJ2095" s="85"/>
      <c r="CK2095" s="85"/>
      <c r="CL2095" s="85"/>
      <c r="CM2095" s="85"/>
      <c r="CN2095" s="85"/>
      <c r="CO2095" s="85"/>
      <c r="CP2095" s="85"/>
      <c r="CQ2095" s="85"/>
      <c r="CR2095" s="85"/>
    </row>
    <row r="2096" spans="59:96">
      <c r="BG2096" s="85"/>
      <c r="BH2096" s="85"/>
      <c r="BI2096" s="85"/>
      <c r="BJ2096" s="85"/>
      <c r="BK2096" s="85"/>
      <c r="BL2096" s="85"/>
      <c r="BM2096" s="85"/>
      <c r="BN2096" s="85"/>
      <c r="BO2096" s="85"/>
      <c r="BP2096" s="85"/>
      <c r="BQ2096" s="85"/>
      <c r="BR2096" s="85"/>
      <c r="BS2096" s="85"/>
      <c r="BT2096" s="85"/>
      <c r="BU2096" s="85"/>
      <c r="BV2096" s="85"/>
      <c r="BW2096" s="85"/>
      <c r="BX2096" s="85"/>
      <c r="BY2096" s="85"/>
      <c r="BZ2096" s="85"/>
      <c r="CA2096" s="85"/>
      <c r="CB2096" s="85"/>
      <c r="CC2096" s="85"/>
      <c r="CD2096" s="85"/>
      <c r="CE2096" s="85"/>
      <c r="CF2096" s="85"/>
      <c r="CG2096" s="85"/>
      <c r="CH2096" s="85"/>
      <c r="CI2096" s="85"/>
      <c r="CJ2096" s="85"/>
      <c r="CK2096" s="85"/>
      <c r="CL2096" s="85"/>
      <c r="CM2096" s="85"/>
      <c r="CN2096" s="85"/>
      <c r="CO2096" s="85"/>
      <c r="CP2096" s="85"/>
      <c r="CQ2096" s="85"/>
      <c r="CR2096" s="85"/>
    </row>
    <row r="2097" spans="59:96">
      <c r="BG2097" s="85"/>
      <c r="BH2097" s="85"/>
      <c r="BI2097" s="85"/>
      <c r="BJ2097" s="85"/>
      <c r="BK2097" s="85"/>
      <c r="BL2097" s="85"/>
      <c r="BM2097" s="85"/>
      <c r="BN2097" s="85"/>
      <c r="BO2097" s="85"/>
      <c r="BP2097" s="85"/>
      <c r="BQ2097" s="85"/>
      <c r="BR2097" s="85"/>
      <c r="BS2097" s="85"/>
      <c r="BT2097" s="85"/>
      <c r="BU2097" s="85"/>
      <c r="BV2097" s="85"/>
      <c r="BW2097" s="85"/>
      <c r="BX2097" s="85"/>
      <c r="BY2097" s="85"/>
      <c r="BZ2097" s="85"/>
      <c r="CA2097" s="85"/>
      <c r="CB2097" s="85"/>
      <c r="CC2097" s="85"/>
      <c r="CD2097" s="85"/>
      <c r="CE2097" s="85"/>
      <c r="CF2097" s="85"/>
      <c r="CG2097" s="85"/>
      <c r="CH2097" s="85"/>
      <c r="CI2097" s="85"/>
      <c r="CJ2097" s="85"/>
      <c r="CK2097" s="85"/>
      <c r="CL2097" s="85"/>
      <c r="CM2097" s="85"/>
      <c r="CN2097" s="85"/>
      <c r="CO2097" s="85"/>
      <c r="CP2097" s="85"/>
      <c r="CQ2097" s="85"/>
      <c r="CR2097" s="85"/>
    </row>
    <row r="2098" spans="59:96">
      <c r="BG2098" s="85"/>
      <c r="BH2098" s="85"/>
      <c r="BI2098" s="85"/>
      <c r="BJ2098" s="85"/>
      <c r="BK2098" s="85"/>
      <c r="BL2098" s="85"/>
      <c r="BM2098" s="85"/>
      <c r="BN2098" s="85"/>
      <c r="BO2098" s="85"/>
      <c r="BP2098" s="85"/>
      <c r="BQ2098" s="85"/>
      <c r="BR2098" s="85"/>
      <c r="BS2098" s="85"/>
      <c r="BT2098" s="85"/>
      <c r="BU2098" s="85"/>
      <c r="BV2098" s="85"/>
      <c r="BW2098" s="85"/>
      <c r="BX2098" s="85"/>
      <c r="BY2098" s="85"/>
      <c r="BZ2098" s="85"/>
      <c r="CA2098" s="85"/>
      <c r="CB2098" s="85"/>
      <c r="CC2098" s="85"/>
      <c r="CD2098" s="85"/>
      <c r="CE2098" s="85"/>
      <c r="CF2098" s="85"/>
      <c r="CG2098" s="85"/>
      <c r="CH2098" s="85"/>
      <c r="CI2098" s="85"/>
      <c r="CJ2098" s="85"/>
      <c r="CK2098" s="85"/>
      <c r="CL2098" s="85"/>
      <c r="CM2098" s="85"/>
      <c r="CN2098" s="85"/>
      <c r="CO2098" s="85"/>
      <c r="CP2098" s="85"/>
      <c r="CQ2098" s="85"/>
      <c r="CR2098" s="85"/>
    </row>
    <row r="2099" spans="59:96">
      <c r="BG2099" s="85"/>
      <c r="BH2099" s="85"/>
      <c r="BI2099" s="85"/>
      <c r="BJ2099" s="85"/>
      <c r="BK2099" s="85"/>
      <c r="BL2099" s="85"/>
      <c r="BM2099" s="85"/>
      <c r="BN2099" s="85"/>
      <c r="BO2099" s="85"/>
      <c r="BP2099" s="85"/>
      <c r="BQ2099" s="85"/>
      <c r="BR2099" s="85"/>
      <c r="BS2099" s="85"/>
      <c r="BT2099" s="85"/>
      <c r="BU2099" s="85"/>
      <c r="BV2099" s="85"/>
      <c r="BW2099" s="85"/>
      <c r="BX2099" s="85"/>
      <c r="BY2099" s="85"/>
      <c r="BZ2099" s="85"/>
      <c r="CA2099" s="85"/>
      <c r="CB2099" s="85"/>
      <c r="CC2099" s="85"/>
      <c r="CD2099" s="85"/>
      <c r="CE2099" s="85"/>
      <c r="CF2099" s="85"/>
      <c r="CG2099" s="85"/>
      <c r="CH2099" s="85"/>
      <c r="CI2099" s="85"/>
      <c r="CJ2099" s="85"/>
      <c r="CK2099" s="85"/>
      <c r="CL2099" s="85"/>
      <c r="CM2099" s="85"/>
      <c r="CN2099" s="85"/>
      <c r="CO2099" s="85"/>
      <c r="CP2099" s="85"/>
      <c r="CQ2099" s="85"/>
      <c r="CR2099" s="85"/>
    </row>
    <row r="2100" spans="59:96">
      <c r="BG2100" s="85"/>
      <c r="BH2100" s="85"/>
      <c r="BI2100" s="85"/>
      <c r="BJ2100" s="85"/>
      <c r="BK2100" s="85"/>
      <c r="BL2100" s="85"/>
      <c r="BM2100" s="85"/>
      <c r="BN2100" s="85"/>
      <c r="BO2100" s="85"/>
      <c r="BP2100" s="85"/>
      <c r="BQ2100" s="85"/>
      <c r="BR2100" s="85"/>
      <c r="BS2100" s="85"/>
      <c r="BT2100" s="85"/>
      <c r="BU2100" s="85"/>
      <c r="BV2100" s="85"/>
      <c r="BW2100" s="85"/>
      <c r="BX2100" s="85"/>
      <c r="BY2100" s="85"/>
      <c r="BZ2100" s="85"/>
      <c r="CA2100" s="85"/>
      <c r="CB2100" s="85"/>
      <c r="CC2100" s="85"/>
      <c r="CD2100" s="85"/>
      <c r="CE2100" s="85"/>
      <c r="CF2100" s="85"/>
      <c r="CG2100" s="85"/>
      <c r="CH2100" s="85"/>
      <c r="CI2100" s="85"/>
      <c r="CJ2100" s="85"/>
      <c r="CK2100" s="85"/>
      <c r="CL2100" s="85"/>
      <c r="CM2100" s="85"/>
      <c r="CN2100" s="85"/>
      <c r="CO2100" s="85"/>
      <c r="CP2100" s="85"/>
      <c r="CQ2100" s="85"/>
      <c r="CR2100" s="85"/>
    </row>
    <row r="2101" spans="59:96">
      <c r="BG2101" s="85"/>
      <c r="BH2101" s="85"/>
      <c r="BI2101" s="85"/>
      <c r="BJ2101" s="85"/>
      <c r="BK2101" s="85"/>
      <c r="BL2101" s="85"/>
      <c r="BM2101" s="85"/>
      <c r="BN2101" s="85"/>
      <c r="BO2101" s="85"/>
      <c r="BP2101" s="85"/>
      <c r="BQ2101" s="85"/>
      <c r="BR2101" s="85"/>
      <c r="BS2101" s="85"/>
      <c r="BT2101" s="85"/>
      <c r="BU2101" s="85"/>
      <c r="BV2101" s="85"/>
      <c r="BW2101" s="85"/>
      <c r="BX2101" s="85"/>
      <c r="BY2101" s="85"/>
      <c r="BZ2101" s="85"/>
      <c r="CA2101" s="85"/>
      <c r="CB2101" s="85"/>
      <c r="CC2101" s="85"/>
      <c r="CD2101" s="85"/>
      <c r="CE2101" s="85"/>
      <c r="CF2101" s="85"/>
      <c r="CG2101" s="85"/>
      <c r="CH2101" s="85"/>
      <c r="CI2101" s="85"/>
      <c r="CJ2101" s="85"/>
      <c r="CK2101" s="85"/>
      <c r="CL2101" s="85"/>
      <c r="CM2101" s="85"/>
      <c r="CN2101" s="85"/>
      <c r="CO2101" s="85"/>
      <c r="CP2101" s="85"/>
      <c r="CQ2101" s="85"/>
      <c r="CR2101" s="85"/>
    </row>
    <row r="2102" spans="59:96">
      <c r="BG2102" s="85"/>
      <c r="BH2102" s="85"/>
      <c r="BI2102" s="85"/>
      <c r="BJ2102" s="85"/>
      <c r="BK2102" s="85"/>
      <c r="BL2102" s="85"/>
      <c r="BM2102" s="85"/>
      <c r="BN2102" s="85"/>
      <c r="BO2102" s="85"/>
      <c r="BP2102" s="85"/>
      <c r="BQ2102" s="85"/>
      <c r="BR2102" s="85"/>
      <c r="BS2102" s="85"/>
      <c r="BT2102" s="85"/>
      <c r="BU2102" s="85"/>
      <c r="BV2102" s="85"/>
      <c r="BW2102" s="85"/>
      <c r="BX2102" s="85"/>
      <c r="BY2102" s="85"/>
      <c r="BZ2102" s="85"/>
      <c r="CA2102" s="85"/>
      <c r="CB2102" s="85"/>
      <c r="CC2102" s="85"/>
      <c r="CD2102" s="85"/>
      <c r="CE2102" s="85"/>
      <c r="CF2102" s="85"/>
      <c r="CG2102" s="85"/>
      <c r="CH2102" s="85"/>
      <c r="CI2102" s="85"/>
      <c r="CJ2102" s="85"/>
      <c r="CK2102" s="85"/>
      <c r="CL2102" s="85"/>
      <c r="CM2102" s="85"/>
      <c r="CN2102" s="85"/>
      <c r="CO2102" s="85"/>
      <c r="CP2102" s="85"/>
      <c r="CQ2102" s="85"/>
      <c r="CR2102" s="85"/>
    </row>
    <row r="2103" spans="59:96">
      <c r="BG2103" s="85"/>
      <c r="BH2103" s="85"/>
      <c r="BI2103" s="85"/>
      <c r="BJ2103" s="85"/>
      <c r="BK2103" s="85"/>
      <c r="BL2103" s="85"/>
      <c r="BM2103" s="85"/>
      <c r="BN2103" s="85"/>
      <c r="BO2103" s="85"/>
      <c r="BP2103" s="85"/>
      <c r="BQ2103" s="85"/>
      <c r="BR2103" s="85"/>
      <c r="BS2103" s="85"/>
      <c r="BT2103" s="85"/>
      <c r="BU2103" s="85"/>
      <c r="BV2103" s="85"/>
      <c r="BW2103" s="85"/>
      <c r="BX2103" s="85"/>
      <c r="BY2103" s="85"/>
      <c r="BZ2103" s="85"/>
      <c r="CA2103" s="85"/>
      <c r="CB2103" s="85"/>
      <c r="CC2103" s="85"/>
      <c r="CD2103" s="85"/>
      <c r="CE2103" s="85"/>
      <c r="CF2103" s="85"/>
      <c r="CG2103" s="85"/>
      <c r="CH2103" s="85"/>
      <c r="CI2103" s="85"/>
      <c r="CJ2103" s="85"/>
      <c r="CK2103" s="85"/>
      <c r="CL2103" s="85"/>
      <c r="CM2103" s="85"/>
      <c r="CN2103" s="85"/>
      <c r="CO2103" s="85"/>
      <c r="CP2103" s="85"/>
      <c r="CQ2103" s="85"/>
      <c r="CR2103" s="85"/>
    </row>
    <row r="2104" spans="59:96">
      <c r="BG2104" s="85"/>
      <c r="BH2104" s="85"/>
      <c r="BI2104" s="85"/>
      <c r="BJ2104" s="85"/>
      <c r="BK2104" s="85"/>
      <c r="BL2104" s="85"/>
      <c r="BM2104" s="85"/>
      <c r="BN2104" s="85"/>
      <c r="BO2104" s="85"/>
      <c r="BP2104" s="85"/>
      <c r="BQ2104" s="85"/>
      <c r="BR2104" s="85"/>
      <c r="BS2104" s="85"/>
      <c r="BT2104" s="85"/>
      <c r="BU2104" s="85"/>
      <c r="BV2104" s="85"/>
      <c r="BW2104" s="85"/>
      <c r="BX2104" s="85"/>
      <c r="BY2104" s="85"/>
      <c r="BZ2104" s="85"/>
      <c r="CA2104" s="85"/>
      <c r="CB2104" s="85"/>
      <c r="CC2104" s="85"/>
      <c r="CD2104" s="85"/>
      <c r="CE2104" s="85"/>
      <c r="CF2104" s="85"/>
      <c r="CG2104" s="85"/>
      <c r="CH2104" s="85"/>
      <c r="CI2104" s="85"/>
      <c r="CJ2104" s="85"/>
      <c r="CK2104" s="85"/>
      <c r="CL2104" s="85"/>
      <c r="CM2104" s="85"/>
      <c r="CN2104" s="85"/>
      <c r="CO2104" s="85"/>
      <c r="CP2104" s="85"/>
      <c r="CQ2104" s="85"/>
      <c r="CR2104" s="85"/>
    </row>
    <row r="2105" spans="59:96">
      <c r="BG2105" s="85"/>
      <c r="BH2105" s="85"/>
      <c r="BI2105" s="85"/>
      <c r="BJ2105" s="85"/>
      <c r="BK2105" s="85"/>
      <c r="BL2105" s="85"/>
      <c r="BM2105" s="85"/>
      <c r="BN2105" s="85"/>
      <c r="BO2105" s="85"/>
      <c r="BP2105" s="85"/>
      <c r="BQ2105" s="85"/>
      <c r="BR2105" s="85"/>
      <c r="BS2105" s="85"/>
      <c r="BT2105" s="85"/>
      <c r="BU2105" s="85"/>
      <c r="BV2105" s="85"/>
      <c r="BW2105" s="85"/>
      <c r="BX2105" s="85"/>
      <c r="BY2105" s="85"/>
      <c r="BZ2105" s="85"/>
      <c r="CA2105" s="85"/>
      <c r="CB2105" s="85"/>
      <c r="CC2105" s="85"/>
      <c r="CD2105" s="85"/>
      <c r="CE2105" s="85"/>
      <c r="CF2105" s="85"/>
      <c r="CG2105" s="85"/>
      <c r="CH2105" s="85"/>
      <c r="CI2105" s="85"/>
      <c r="CJ2105" s="85"/>
      <c r="CK2105" s="85"/>
      <c r="CL2105" s="85"/>
      <c r="CM2105" s="85"/>
      <c r="CN2105" s="85"/>
      <c r="CO2105" s="85"/>
      <c r="CP2105" s="85"/>
      <c r="CQ2105" s="85"/>
      <c r="CR2105" s="85"/>
    </row>
    <row r="2106" spans="59:96">
      <c r="BG2106" s="85"/>
      <c r="BH2106" s="85"/>
      <c r="BI2106" s="85"/>
      <c r="BJ2106" s="85"/>
      <c r="BK2106" s="85"/>
      <c r="BL2106" s="85"/>
      <c r="BM2106" s="85"/>
      <c r="BN2106" s="85"/>
      <c r="BO2106" s="85"/>
      <c r="BP2106" s="85"/>
      <c r="BQ2106" s="85"/>
      <c r="BR2106" s="85"/>
      <c r="BS2106" s="85"/>
      <c r="BT2106" s="85"/>
      <c r="BU2106" s="85"/>
      <c r="BV2106" s="85"/>
      <c r="BW2106" s="85"/>
      <c r="BX2106" s="85"/>
      <c r="BY2106" s="85"/>
      <c r="BZ2106" s="85"/>
      <c r="CA2106" s="85"/>
      <c r="CB2106" s="85"/>
      <c r="CC2106" s="85"/>
      <c r="CD2106" s="85"/>
      <c r="CE2106" s="85"/>
      <c r="CF2106" s="85"/>
      <c r="CG2106" s="85"/>
      <c r="CH2106" s="85"/>
      <c r="CI2106" s="85"/>
      <c r="CJ2106" s="85"/>
      <c r="CK2106" s="85"/>
      <c r="CL2106" s="85"/>
      <c r="CM2106" s="85"/>
      <c r="CN2106" s="85"/>
      <c r="CO2106" s="85"/>
      <c r="CP2106" s="85"/>
      <c r="CQ2106" s="85"/>
      <c r="CR2106" s="85"/>
    </row>
    <row r="2107" spans="59:96">
      <c r="BG2107" s="85"/>
      <c r="BH2107" s="85"/>
      <c r="BI2107" s="85"/>
      <c r="BJ2107" s="85"/>
      <c r="BK2107" s="85"/>
      <c r="BL2107" s="85"/>
      <c r="BM2107" s="85"/>
      <c r="BN2107" s="85"/>
      <c r="BO2107" s="85"/>
      <c r="BP2107" s="85"/>
      <c r="BQ2107" s="85"/>
      <c r="BR2107" s="85"/>
      <c r="BS2107" s="85"/>
      <c r="BT2107" s="85"/>
      <c r="BU2107" s="85"/>
      <c r="BV2107" s="85"/>
      <c r="BW2107" s="85"/>
      <c r="BX2107" s="85"/>
      <c r="BY2107" s="85"/>
      <c r="BZ2107" s="85"/>
      <c r="CA2107" s="85"/>
      <c r="CB2107" s="85"/>
      <c r="CC2107" s="85"/>
      <c r="CD2107" s="85"/>
      <c r="CE2107" s="85"/>
      <c r="CF2107" s="85"/>
      <c r="CG2107" s="85"/>
      <c r="CH2107" s="85"/>
      <c r="CI2107" s="85"/>
      <c r="CJ2107" s="85"/>
      <c r="CK2107" s="85"/>
      <c r="CL2107" s="85"/>
      <c r="CM2107" s="85"/>
      <c r="CN2107" s="85"/>
      <c r="CO2107" s="85"/>
      <c r="CP2107" s="85"/>
      <c r="CQ2107" s="85"/>
      <c r="CR2107" s="85"/>
    </row>
    <row r="2108" spans="59:96">
      <c r="BG2108" s="85"/>
      <c r="BH2108" s="85"/>
      <c r="BI2108" s="85"/>
      <c r="BJ2108" s="85"/>
      <c r="BK2108" s="85"/>
      <c r="BL2108" s="85"/>
      <c r="BM2108" s="85"/>
      <c r="BN2108" s="85"/>
      <c r="BO2108" s="85"/>
      <c r="BP2108" s="85"/>
      <c r="BQ2108" s="85"/>
      <c r="BR2108" s="85"/>
      <c r="BS2108" s="85"/>
      <c r="BT2108" s="85"/>
      <c r="BU2108" s="85"/>
      <c r="BV2108" s="85"/>
      <c r="BW2108" s="85"/>
      <c r="BX2108" s="85"/>
      <c r="BY2108" s="85"/>
      <c r="BZ2108" s="85"/>
      <c r="CA2108" s="85"/>
      <c r="CB2108" s="85"/>
      <c r="CC2108" s="85"/>
      <c r="CD2108" s="85"/>
      <c r="CE2108" s="85"/>
      <c r="CF2108" s="85"/>
      <c r="CG2108" s="85"/>
      <c r="CH2108" s="85"/>
      <c r="CI2108" s="85"/>
      <c r="CJ2108" s="85"/>
      <c r="CK2108" s="85"/>
      <c r="CL2108" s="85"/>
      <c r="CM2108" s="85"/>
      <c r="CN2108" s="85"/>
      <c r="CO2108" s="85"/>
      <c r="CP2108" s="85"/>
      <c r="CQ2108" s="85"/>
      <c r="CR2108" s="85"/>
    </row>
    <row r="2109" spans="59:96">
      <c r="BG2109" s="85"/>
      <c r="BH2109" s="85"/>
      <c r="BI2109" s="85"/>
      <c r="BJ2109" s="85"/>
      <c r="BK2109" s="85"/>
      <c r="BL2109" s="85"/>
      <c r="BM2109" s="85"/>
      <c r="BN2109" s="85"/>
      <c r="BO2109" s="85"/>
      <c r="BP2109" s="85"/>
      <c r="BQ2109" s="85"/>
      <c r="BR2109" s="85"/>
      <c r="BS2109" s="85"/>
      <c r="BT2109" s="85"/>
      <c r="BU2109" s="85"/>
      <c r="BV2109" s="85"/>
      <c r="BW2109" s="85"/>
      <c r="BX2109" s="85"/>
      <c r="BY2109" s="85"/>
      <c r="BZ2109" s="85"/>
      <c r="CA2109" s="85"/>
      <c r="CB2109" s="85"/>
      <c r="CC2109" s="85"/>
      <c r="CD2109" s="85"/>
      <c r="CE2109" s="85"/>
      <c r="CF2109" s="85"/>
      <c r="CG2109" s="85"/>
      <c r="CH2109" s="85"/>
      <c r="CI2109" s="85"/>
      <c r="CJ2109" s="85"/>
      <c r="CK2109" s="85"/>
      <c r="CL2109" s="85"/>
      <c r="CM2109" s="85"/>
      <c r="CN2109" s="85"/>
      <c r="CO2109" s="85"/>
      <c r="CP2109" s="85"/>
      <c r="CQ2109" s="85"/>
      <c r="CR2109" s="85"/>
    </row>
    <row r="2110" spans="59:96">
      <c r="BG2110" s="85"/>
      <c r="BH2110" s="85"/>
      <c r="BI2110" s="85"/>
      <c r="BJ2110" s="85"/>
      <c r="BK2110" s="85"/>
      <c r="BL2110" s="85"/>
      <c r="BM2110" s="85"/>
      <c r="BN2110" s="85"/>
      <c r="BO2110" s="85"/>
      <c r="BP2110" s="85"/>
      <c r="BQ2110" s="85"/>
      <c r="BR2110" s="85"/>
      <c r="BS2110" s="85"/>
      <c r="BT2110" s="85"/>
      <c r="BU2110" s="85"/>
      <c r="BV2110" s="85"/>
      <c r="BW2110" s="85"/>
      <c r="BX2110" s="85"/>
      <c r="BY2110" s="85"/>
      <c r="BZ2110" s="85"/>
      <c r="CA2110" s="85"/>
      <c r="CB2110" s="85"/>
      <c r="CC2110" s="85"/>
      <c r="CD2110" s="85"/>
      <c r="CE2110" s="85"/>
      <c r="CF2110" s="85"/>
      <c r="CG2110" s="85"/>
      <c r="CH2110" s="85"/>
      <c r="CI2110" s="85"/>
      <c r="CJ2110" s="85"/>
      <c r="CK2110" s="85"/>
      <c r="CL2110" s="85"/>
      <c r="CM2110" s="85"/>
      <c r="CN2110" s="85"/>
      <c r="CO2110" s="85"/>
      <c r="CP2110" s="85"/>
      <c r="CQ2110" s="85"/>
      <c r="CR2110" s="85"/>
    </row>
    <row r="2111" spans="59:96">
      <c r="BG2111" s="85"/>
      <c r="BH2111" s="85"/>
      <c r="BI2111" s="85"/>
      <c r="BJ2111" s="85"/>
      <c r="BK2111" s="85"/>
      <c r="BL2111" s="85"/>
      <c r="BM2111" s="85"/>
      <c r="BN2111" s="85"/>
      <c r="BO2111" s="85"/>
      <c r="BP2111" s="85"/>
      <c r="BQ2111" s="85"/>
      <c r="BR2111" s="85"/>
      <c r="BS2111" s="85"/>
      <c r="BT2111" s="85"/>
      <c r="BU2111" s="85"/>
      <c r="BV2111" s="85"/>
      <c r="BW2111" s="85"/>
      <c r="BX2111" s="85"/>
      <c r="BY2111" s="85"/>
      <c r="BZ2111" s="85"/>
      <c r="CA2111" s="85"/>
      <c r="CB2111" s="85"/>
      <c r="CC2111" s="85"/>
      <c r="CD2111" s="85"/>
      <c r="CE2111" s="85"/>
      <c r="CF2111" s="85"/>
      <c r="CG2111" s="85"/>
      <c r="CH2111" s="85"/>
      <c r="CI2111" s="85"/>
      <c r="CJ2111" s="85"/>
      <c r="CK2111" s="85"/>
      <c r="CL2111" s="85"/>
      <c r="CM2111" s="85"/>
      <c r="CN2111" s="85"/>
      <c r="CO2111" s="85"/>
      <c r="CP2111" s="85"/>
      <c r="CQ2111" s="85"/>
      <c r="CR2111" s="85"/>
    </row>
    <row r="2112" spans="59:96">
      <c r="BG2112" s="85"/>
      <c r="BH2112" s="85"/>
      <c r="BI2112" s="85"/>
      <c r="BJ2112" s="85"/>
      <c r="BK2112" s="85"/>
      <c r="BL2112" s="85"/>
      <c r="BM2112" s="85"/>
      <c r="BN2112" s="85"/>
      <c r="BO2112" s="85"/>
      <c r="BP2112" s="85"/>
      <c r="BQ2112" s="85"/>
      <c r="BR2112" s="85"/>
      <c r="BS2112" s="85"/>
      <c r="BT2112" s="85"/>
      <c r="BU2112" s="85"/>
      <c r="BV2112" s="85"/>
      <c r="BW2112" s="85"/>
      <c r="BX2112" s="85"/>
      <c r="BY2112" s="85"/>
      <c r="BZ2112" s="85"/>
      <c r="CA2112" s="85"/>
      <c r="CB2112" s="85"/>
      <c r="CC2112" s="85"/>
      <c r="CD2112" s="85"/>
      <c r="CE2112" s="85"/>
      <c r="CF2112" s="85"/>
      <c r="CG2112" s="85"/>
      <c r="CH2112" s="85"/>
      <c r="CI2112" s="85"/>
      <c r="CJ2112" s="85"/>
      <c r="CK2112" s="85"/>
      <c r="CL2112" s="85"/>
      <c r="CM2112" s="85"/>
      <c r="CN2112" s="85"/>
      <c r="CO2112" s="85"/>
      <c r="CP2112" s="85"/>
      <c r="CQ2112" s="85"/>
      <c r="CR2112" s="85"/>
    </row>
    <row r="2113" spans="59:96">
      <c r="BG2113" s="85"/>
      <c r="BH2113" s="85"/>
      <c r="BI2113" s="85"/>
      <c r="BJ2113" s="85"/>
      <c r="BK2113" s="85"/>
      <c r="BL2113" s="85"/>
      <c r="BM2113" s="85"/>
      <c r="BN2113" s="85"/>
      <c r="BO2113" s="85"/>
      <c r="BP2113" s="85"/>
      <c r="BQ2113" s="85"/>
      <c r="BR2113" s="85"/>
      <c r="BS2113" s="85"/>
      <c r="BT2113" s="85"/>
      <c r="BU2113" s="85"/>
      <c r="BV2113" s="85"/>
      <c r="BW2113" s="85"/>
      <c r="BX2113" s="85"/>
      <c r="BY2113" s="85"/>
      <c r="BZ2113" s="85"/>
      <c r="CA2113" s="85"/>
      <c r="CB2113" s="85"/>
      <c r="CC2113" s="85"/>
      <c r="CD2113" s="85"/>
      <c r="CE2113" s="85"/>
      <c r="CF2113" s="85"/>
      <c r="CG2113" s="85"/>
      <c r="CH2113" s="85"/>
      <c r="CI2113" s="85"/>
      <c r="CJ2113" s="85"/>
      <c r="CK2113" s="85"/>
      <c r="CL2113" s="85"/>
      <c r="CM2113" s="85"/>
      <c r="CN2113" s="85"/>
      <c r="CO2113" s="85"/>
      <c r="CP2113" s="85"/>
      <c r="CQ2113" s="85"/>
      <c r="CR2113" s="85"/>
    </row>
    <row r="2114" spans="59:96">
      <c r="BG2114" s="85"/>
      <c r="BH2114" s="85"/>
      <c r="BI2114" s="85"/>
      <c r="BJ2114" s="85"/>
      <c r="BK2114" s="85"/>
      <c r="BL2114" s="85"/>
      <c r="BM2114" s="85"/>
      <c r="BN2114" s="85"/>
      <c r="BO2114" s="85"/>
      <c r="BP2114" s="85"/>
      <c r="BQ2114" s="85"/>
      <c r="BR2114" s="85"/>
      <c r="BS2114" s="85"/>
      <c r="BT2114" s="85"/>
      <c r="BU2114" s="85"/>
      <c r="BV2114" s="85"/>
      <c r="BW2114" s="85"/>
      <c r="BX2114" s="85"/>
      <c r="BY2114" s="85"/>
      <c r="BZ2114" s="85"/>
      <c r="CA2114" s="85"/>
      <c r="CB2114" s="85"/>
      <c r="CC2114" s="85"/>
      <c r="CD2114" s="85"/>
      <c r="CE2114" s="85"/>
      <c r="CF2114" s="85"/>
      <c r="CG2114" s="85"/>
      <c r="CH2114" s="85"/>
      <c r="CI2114" s="85"/>
      <c r="CJ2114" s="85"/>
      <c r="CK2114" s="85"/>
      <c r="CL2114" s="85"/>
      <c r="CM2114" s="85"/>
      <c r="CN2114" s="85"/>
      <c r="CO2114" s="85"/>
      <c r="CP2114" s="85"/>
      <c r="CQ2114" s="85"/>
      <c r="CR2114" s="85"/>
    </row>
    <row r="2115" spans="59:96">
      <c r="BG2115" s="85"/>
      <c r="BH2115" s="85"/>
      <c r="BI2115" s="85"/>
      <c r="BJ2115" s="85"/>
      <c r="BK2115" s="85"/>
      <c r="BL2115" s="85"/>
      <c r="BM2115" s="85"/>
      <c r="BN2115" s="85"/>
      <c r="BO2115" s="85"/>
      <c r="BP2115" s="85"/>
      <c r="BQ2115" s="85"/>
      <c r="BR2115" s="85"/>
      <c r="BS2115" s="85"/>
      <c r="BT2115" s="85"/>
      <c r="BU2115" s="85"/>
      <c r="BV2115" s="85"/>
      <c r="BW2115" s="85"/>
      <c r="BX2115" s="85"/>
      <c r="BY2115" s="85"/>
      <c r="BZ2115" s="85"/>
      <c r="CA2115" s="85"/>
      <c r="CB2115" s="85"/>
      <c r="CC2115" s="85"/>
      <c r="CD2115" s="85"/>
      <c r="CE2115" s="85"/>
      <c r="CF2115" s="85"/>
      <c r="CG2115" s="85"/>
      <c r="CH2115" s="85"/>
      <c r="CI2115" s="85"/>
      <c r="CJ2115" s="85"/>
      <c r="CK2115" s="85"/>
      <c r="CL2115" s="85"/>
      <c r="CM2115" s="85"/>
      <c r="CN2115" s="85"/>
      <c r="CO2115" s="85"/>
      <c r="CP2115" s="85"/>
      <c r="CQ2115" s="85"/>
      <c r="CR2115" s="85"/>
    </row>
    <row r="2116" spans="59:96">
      <c r="BG2116" s="85"/>
      <c r="BH2116" s="85"/>
      <c r="BI2116" s="85"/>
      <c r="BJ2116" s="85"/>
      <c r="BK2116" s="85"/>
      <c r="BL2116" s="85"/>
      <c r="BM2116" s="85"/>
      <c r="BN2116" s="85"/>
      <c r="BO2116" s="85"/>
      <c r="BP2116" s="85"/>
      <c r="BQ2116" s="85"/>
      <c r="BR2116" s="85"/>
      <c r="BS2116" s="85"/>
      <c r="BT2116" s="85"/>
      <c r="BU2116" s="85"/>
      <c r="BV2116" s="85"/>
      <c r="BW2116" s="85"/>
      <c r="BX2116" s="85"/>
      <c r="BY2116" s="85"/>
      <c r="BZ2116" s="85"/>
      <c r="CA2116" s="85"/>
      <c r="CB2116" s="85"/>
      <c r="CC2116" s="85"/>
      <c r="CD2116" s="85"/>
      <c r="CE2116" s="85"/>
      <c r="CF2116" s="85"/>
      <c r="CG2116" s="85"/>
      <c r="CH2116" s="85"/>
      <c r="CI2116" s="85"/>
      <c r="CJ2116" s="85"/>
      <c r="CK2116" s="85"/>
      <c r="CL2116" s="85"/>
      <c r="CM2116" s="85"/>
      <c r="CN2116" s="85"/>
      <c r="CO2116" s="85"/>
      <c r="CP2116" s="85"/>
      <c r="CQ2116" s="85"/>
      <c r="CR2116" s="85"/>
    </row>
    <row r="2117" spans="59:96">
      <c r="BG2117" s="85"/>
      <c r="BH2117" s="85"/>
      <c r="BI2117" s="85"/>
      <c r="BJ2117" s="85"/>
      <c r="BK2117" s="85"/>
      <c r="BL2117" s="85"/>
      <c r="BM2117" s="85"/>
      <c r="BN2117" s="85"/>
      <c r="BO2117" s="85"/>
      <c r="BP2117" s="85"/>
      <c r="BQ2117" s="85"/>
      <c r="BR2117" s="85"/>
      <c r="BS2117" s="85"/>
      <c r="BT2117" s="85"/>
      <c r="BU2117" s="85"/>
      <c r="BV2117" s="85"/>
      <c r="BW2117" s="85"/>
      <c r="BX2117" s="85"/>
      <c r="BY2117" s="85"/>
      <c r="BZ2117" s="85"/>
      <c r="CA2117" s="85"/>
      <c r="CB2117" s="85"/>
      <c r="CC2117" s="85"/>
      <c r="CD2117" s="85"/>
      <c r="CE2117" s="85"/>
      <c r="CF2117" s="85"/>
      <c r="CG2117" s="85"/>
      <c r="CH2117" s="85"/>
      <c r="CI2117" s="85"/>
      <c r="CJ2117" s="85"/>
      <c r="CK2117" s="85"/>
      <c r="CL2117" s="85"/>
      <c r="CM2117" s="85"/>
      <c r="CN2117" s="85"/>
      <c r="CO2117" s="85"/>
      <c r="CP2117" s="85"/>
      <c r="CQ2117" s="85"/>
      <c r="CR2117" s="85"/>
    </row>
    <row r="2118" spans="59:96">
      <c r="BG2118" s="85"/>
      <c r="BH2118" s="85"/>
      <c r="BI2118" s="85"/>
      <c r="BJ2118" s="85"/>
      <c r="BK2118" s="85"/>
      <c r="BL2118" s="85"/>
      <c r="BM2118" s="85"/>
      <c r="BN2118" s="85"/>
      <c r="BO2118" s="85"/>
      <c r="BP2118" s="85"/>
      <c r="BQ2118" s="85"/>
      <c r="BR2118" s="85"/>
      <c r="BS2118" s="85"/>
      <c r="BT2118" s="85"/>
      <c r="BU2118" s="85"/>
      <c r="BV2118" s="85"/>
      <c r="BW2118" s="85"/>
      <c r="BX2118" s="85"/>
      <c r="BY2118" s="85"/>
      <c r="BZ2118" s="85"/>
      <c r="CA2118" s="85"/>
      <c r="CB2118" s="85"/>
      <c r="CC2118" s="85"/>
      <c r="CD2118" s="85"/>
      <c r="CE2118" s="85"/>
      <c r="CF2118" s="85"/>
      <c r="CG2118" s="85"/>
      <c r="CH2118" s="85"/>
      <c r="CI2118" s="85"/>
      <c r="CJ2118" s="85"/>
      <c r="CK2118" s="85"/>
      <c r="CL2118" s="85"/>
      <c r="CM2118" s="85"/>
      <c r="CN2118" s="85"/>
      <c r="CO2118" s="85"/>
      <c r="CP2118" s="85"/>
      <c r="CQ2118" s="85"/>
      <c r="CR2118" s="85"/>
    </row>
    <row r="2119" spans="59:96">
      <c r="BG2119" s="85"/>
      <c r="BH2119" s="85"/>
      <c r="BI2119" s="85"/>
      <c r="BJ2119" s="85"/>
      <c r="BK2119" s="85"/>
      <c r="BL2119" s="85"/>
      <c r="BM2119" s="85"/>
      <c r="BN2119" s="85"/>
      <c r="BO2119" s="85"/>
      <c r="BP2119" s="85"/>
      <c r="BQ2119" s="85"/>
      <c r="BR2119" s="85"/>
      <c r="BS2119" s="85"/>
      <c r="BT2119" s="85"/>
      <c r="BU2119" s="85"/>
      <c r="BV2119" s="85"/>
      <c r="BW2119" s="85"/>
      <c r="BX2119" s="85"/>
      <c r="BY2119" s="85"/>
      <c r="BZ2119" s="85"/>
      <c r="CA2119" s="85"/>
      <c r="CB2119" s="85"/>
      <c r="CC2119" s="85"/>
      <c r="CD2119" s="85"/>
      <c r="CE2119" s="85"/>
      <c r="CF2119" s="85"/>
      <c r="CG2119" s="85"/>
      <c r="CH2119" s="85"/>
      <c r="CI2119" s="85"/>
      <c r="CJ2119" s="85"/>
      <c r="CK2119" s="85"/>
      <c r="CL2119" s="85"/>
      <c r="CM2119" s="85"/>
      <c r="CN2119" s="85"/>
      <c r="CO2119" s="85"/>
      <c r="CP2119" s="85"/>
      <c r="CQ2119" s="85"/>
      <c r="CR2119" s="85"/>
    </row>
    <row r="2120" spans="59:96">
      <c r="BG2120" s="85"/>
      <c r="BH2120" s="85"/>
      <c r="BI2120" s="85"/>
      <c r="BJ2120" s="85"/>
      <c r="BK2120" s="85"/>
      <c r="BL2120" s="85"/>
      <c r="BM2120" s="85"/>
      <c r="BN2120" s="85"/>
      <c r="BO2120" s="85"/>
      <c r="BP2120" s="85"/>
      <c r="BQ2120" s="85"/>
      <c r="BR2120" s="85"/>
      <c r="BS2120" s="85"/>
      <c r="BT2120" s="85"/>
      <c r="BU2120" s="85"/>
      <c r="BV2120" s="85"/>
      <c r="BW2120" s="85"/>
      <c r="BX2120" s="85"/>
      <c r="BY2120" s="85"/>
      <c r="BZ2120" s="85"/>
      <c r="CA2120" s="85"/>
      <c r="CB2120" s="85"/>
      <c r="CC2120" s="85"/>
      <c r="CD2120" s="85"/>
      <c r="CE2120" s="85"/>
      <c r="CF2120" s="85"/>
      <c r="CG2120" s="85"/>
      <c r="CH2120" s="85"/>
      <c r="CI2120" s="85"/>
      <c r="CJ2120" s="85"/>
      <c r="CK2120" s="85"/>
      <c r="CL2120" s="85"/>
      <c r="CM2120" s="85"/>
      <c r="CN2120" s="85"/>
      <c r="CO2120" s="85"/>
      <c r="CP2120" s="85"/>
      <c r="CQ2120" s="85"/>
      <c r="CR2120" s="85"/>
    </row>
    <row r="2121" spans="59:96">
      <c r="BG2121" s="85"/>
      <c r="BH2121" s="85"/>
      <c r="BI2121" s="85"/>
      <c r="BJ2121" s="85"/>
      <c r="BK2121" s="85"/>
      <c r="BL2121" s="85"/>
      <c r="BM2121" s="85"/>
      <c r="BN2121" s="85"/>
      <c r="BO2121" s="85"/>
      <c r="BP2121" s="85"/>
      <c r="BQ2121" s="85"/>
      <c r="BR2121" s="85"/>
      <c r="BS2121" s="85"/>
      <c r="BT2121" s="85"/>
      <c r="BU2121" s="85"/>
      <c r="BV2121" s="85"/>
      <c r="BW2121" s="85"/>
      <c r="BX2121" s="85"/>
      <c r="BY2121" s="85"/>
      <c r="BZ2121" s="85"/>
      <c r="CA2121" s="85"/>
      <c r="CB2121" s="85"/>
      <c r="CC2121" s="85"/>
      <c r="CD2121" s="85"/>
      <c r="CE2121" s="85"/>
      <c r="CF2121" s="85"/>
      <c r="CG2121" s="85"/>
      <c r="CH2121" s="85"/>
      <c r="CI2121" s="85"/>
      <c r="CJ2121" s="85"/>
      <c r="CK2121" s="85"/>
      <c r="CL2121" s="85"/>
      <c r="CM2121" s="85"/>
      <c r="CN2121" s="85"/>
      <c r="CO2121" s="85"/>
      <c r="CP2121" s="85"/>
      <c r="CQ2121" s="85"/>
      <c r="CR2121" s="85"/>
    </row>
    <row r="2122" spans="59:96">
      <c r="BG2122" s="85"/>
      <c r="BH2122" s="85"/>
      <c r="BI2122" s="85"/>
      <c r="BJ2122" s="85"/>
      <c r="BK2122" s="85"/>
      <c r="BL2122" s="85"/>
      <c r="BM2122" s="85"/>
      <c r="BN2122" s="85"/>
      <c r="BO2122" s="85"/>
      <c r="BP2122" s="85"/>
      <c r="BQ2122" s="85"/>
      <c r="BR2122" s="85"/>
      <c r="BS2122" s="85"/>
      <c r="BT2122" s="85"/>
      <c r="BU2122" s="85"/>
      <c r="BV2122" s="85"/>
      <c r="BW2122" s="85"/>
      <c r="BX2122" s="85"/>
      <c r="BY2122" s="85"/>
      <c r="BZ2122" s="85"/>
      <c r="CA2122" s="85"/>
      <c r="CB2122" s="85"/>
      <c r="CC2122" s="85"/>
      <c r="CD2122" s="85"/>
      <c r="CE2122" s="85"/>
      <c r="CF2122" s="85"/>
      <c r="CG2122" s="85"/>
      <c r="CH2122" s="85"/>
      <c r="CI2122" s="85"/>
      <c r="CJ2122" s="85"/>
      <c r="CK2122" s="85"/>
      <c r="CL2122" s="85"/>
      <c r="CM2122" s="85"/>
      <c r="CN2122" s="85"/>
      <c r="CO2122" s="85"/>
      <c r="CP2122" s="85"/>
      <c r="CQ2122" s="85"/>
      <c r="CR2122" s="85"/>
    </row>
    <row r="2123" spans="59:96">
      <c r="BG2123" s="85"/>
      <c r="BH2123" s="85"/>
      <c r="BI2123" s="85"/>
      <c r="BJ2123" s="85"/>
      <c r="BK2123" s="85"/>
      <c r="BL2123" s="85"/>
      <c r="BM2123" s="85"/>
      <c r="BN2123" s="85"/>
      <c r="BO2123" s="85"/>
      <c r="BP2123" s="85"/>
      <c r="BQ2123" s="85"/>
      <c r="BR2123" s="85"/>
      <c r="BS2123" s="85"/>
      <c r="BT2123" s="85"/>
      <c r="BU2123" s="85"/>
      <c r="BV2123" s="85"/>
      <c r="BW2123" s="85"/>
      <c r="BX2123" s="85"/>
      <c r="BY2123" s="85"/>
      <c r="BZ2123" s="85"/>
      <c r="CA2123" s="85"/>
      <c r="CB2123" s="85"/>
      <c r="CC2123" s="85"/>
      <c r="CD2123" s="85"/>
      <c r="CE2123" s="85"/>
      <c r="CF2123" s="85"/>
      <c r="CG2123" s="85"/>
      <c r="CH2123" s="85"/>
      <c r="CI2123" s="85"/>
      <c r="CJ2123" s="85"/>
      <c r="CK2123" s="85"/>
      <c r="CL2123" s="85"/>
      <c r="CM2123" s="85"/>
      <c r="CN2123" s="85"/>
      <c r="CO2123" s="85"/>
      <c r="CP2123" s="85"/>
      <c r="CQ2123" s="85"/>
      <c r="CR2123" s="85"/>
    </row>
    <row r="2124" spans="59:96">
      <c r="BG2124" s="85"/>
      <c r="BH2124" s="85"/>
      <c r="BI2124" s="85"/>
      <c r="BJ2124" s="85"/>
      <c r="BK2124" s="85"/>
      <c r="BL2124" s="85"/>
      <c r="BM2124" s="85"/>
      <c r="BN2124" s="85"/>
      <c r="BO2124" s="85"/>
      <c r="BP2124" s="85"/>
      <c r="BQ2124" s="85"/>
      <c r="BR2124" s="85"/>
      <c r="BS2124" s="85"/>
      <c r="BT2124" s="85"/>
      <c r="BU2124" s="85"/>
      <c r="BV2124" s="85"/>
      <c r="BW2124" s="85"/>
      <c r="BX2124" s="85"/>
      <c r="BY2124" s="85"/>
      <c r="BZ2124" s="85"/>
      <c r="CA2124" s="85"/>
      <c r="CB2124" s="85"/>
      <c r="CC2124" s="85"/>
      <c r="CD2124" s="85"/>
      <c r="CE2124" s="85"/>
      <c r="CF2124" s="85"/>
      <c r="CG2124" s="85"/>
      <c r="CH2124" s="85"/>
      <c r="CI2124" s="85"/>
      <c r="CJ2124" s="85"/>
      <c r="CK2124" s="85"/>
      <c r="CL2124" s="85"/>
      <c r="CM2124" s="85"/>
      <c r="CN2124" s="85"/>
      <c r="CO2124" s="85"/>
      <c r="CP2124" s="85"/>
      <c r="CQ2124" s="85"/>
      <c r="CR2124" s="85"/>
    </row>
    <row r="2125" spans="59:96">
      <c r="BG2125" s="85"/>
      <c r="BH2125" s="85"/>
      <c r="BI2125" s="85"/>
      <c r="BJ2125" s="85"/>
      <c r="BK2125" s="85"/>
      <c r="BL2125" s="85"/>
      <c r="BM2125" s="85"/>
      <c r="BN2125" s="85"/>
      <c r="BO2125" s="85"/>
      <c r="BP2125" s="85"/>
      <c r="BQ2125" s="85"/>
      <c r="BR2125" s="85"/>
      <c r="BS2125" s="85"/>
      <c r="BT2125" s="85"/>
      <c r="BU2125" s="85"/>
      <c r="BV2125" s="85"/>
      <c r="BW2125" s="85"/>
      <c r="BX2125" s="85"/>
      <c r="BY2125" s="85"/>
      <c r="BZ2125" s="85"/>
      <c r="CA2125" s="85"/>
      <c r="CB2125" s="85"/>
      <c r="CC2125" s="85"/>
      <c r="CD2125" s="85"/>
      <c r="CE2125" s="85"/>
      <c r="CF2125" s="85"/>
      <c r="CG2125" s="85"/>
      <c r="CH2125" s="85"/>
      <c r="CI2125" s="85"/>
      <c r="CJ2125" s="85"/>
      <c r="CK2125" s="85"/>
      <c r="CL2125" s="85"/>
      <c r="CM2125" s="85"/>
      <c r="CN2125" s="85"/>
      <c r="CO2125" s="85"/>
      <c r="CP2125" s="85"/>
      <c r="CQ2125" s="85"/>
      <c r="CR2125" s="85"/>
    </row>
    <row r="2126" spans="59:96">
      <c r="BG2126" s="85"/>
      <c r="BH2126" s="85"/>
      <c r="BI2126" s="85"/>
      <c r="BJ2126" s="85"/>
      <c r="BK2126" s="85"/>
      <c r="BL2126" s="85"/>
      <c r="BM2126" s="85"/>
      <c r="BN2126" s="85"/>
      <c r="BO2126" s="85"/>
      <c r="BP2126" s="85"/>
      <c r="BQ2126" s="85"/>
      <c r="BR2126" s="85"/>
      <c r="BS2126" s="85"/>
      <c r="BT2126" s="85"/>
      <c r="BU2126" s="85"/>
      <c r="BV2126" s="85"/>
      <c r="BW2126" s="85"/>
      <c r="BX2126" s="85"/>
      <c r="BY2126" s="85"/>
      <c r="BZ2126" s="85"/>
      <c r="CA2126" s="85"/>
      <c r="CB2126" s="85"/>
      <c r="CC2126" s="85"/>
      <c r="CD2126" s="85"/>
      <c r="CE2126" s="85"/>
      <c r="CF2126" s="85"/>
      <c r="CG2126" s="85"/>
      <c r="CH2126" s="85"/>
      <c r="CI2126" s="85"/>
      <c r="CJ2126" s="85"/>
      <c r="CK2126" s="85"/>
      <c r="CL2126" s="85"/>
      <c r="CM2126" s="85"/>
      <c r="CN2126" s="85"/>
      <c r="CO2126" s="85"/>
      <c r="CP2126" s="85"/>
      <c r="CQ2126" s="85"/>
      <c r="CR2126" s="85"/>
    </row>
    <row r="2127" spans="59:96">
      <c r="BG2127" s="85"/>
      <c r="BH2127" s="85"/>
      <c r="BI2127" s="85"/>
      <c r="BJ2127" s="85"/>
      <c r="BK2127" s="85"/>
      <c r="BL2127" s="85"/>
      <c r="BM2127" s="85"/>
      <c r="BN2127" s="85"/>
      <c r="BO2127" s="85"/>
      <c r="BP2127" s="85"/>
      <c r="BQ2127" s="85"/>
      <c r="BR2127" s="85"/>
      <c r="BS2127" s="85"/>
      <c r="BT2127" s="85"/>
      <c r="BU2127" s="85"/>
      <c r="BV2127" s="85"/>
      <c r="BW2127" s="85"/>
      <c r="BX2127" s="85"/>
      <c r="BY2127" s="85"/>
      <c r="BZ2127" s="85"/>
      <c r="CA2127" s="85"/>
      <c r="CB2127" s="85"/>
      <c r="CC2127" s="85"/>
      <c r="CD2127" s="85"/>
      <c r="CE2127" s="85"/>
      <c r="CF2127" s="85"/>
      <c r="CG2127" s="85"/>
      <c r="CH2127" s="85"/>
      <c r="CI2127" s="85"/>
      <c r="CJ2127" s="85"/>
      <c r="CK2127" s="85"/>
      <c r="CL2127" s="85"/>
      <c r="CM2127" s="85"/>
      <c r="CN2127" s="85"/>
      <c r="CO2127" s="85"/>
      <c r="CP2127" s="85"/>
      <c r="CQ2127" s="85"/>
      <c r="CR2127" s="85"/>
    </row>
    <row r="2128" spans="59:96">
      <c r="BG2128" s="85"/>
      <c r="BH2128" s="85"/>
      <c r="BI2128" s="85"/>
      <c r="BJ2128" s="85"/>
      <c r="BK2128" s="85"/>
      <c r="BL2128" s="85"/>
      <c r="BM2128" s="85"/>
      <c r="BN2128" s="85"/>
      <c r="BO2128" s="85"/>
      <c r="BP2128" s="85"/>
      <c r="BQ2128" s="85"/>
      <c r="BR2128" s="85"/>
      <c r="BS2128" s="85"/>
      <c r="BT2128" s="85"/>
      <c r="BU2128" s="85"/>
      <c r="BV2128" s="85"/>
      <c r="BW2128" s="85"/>
      <c r="BX2128" s="85"/>
      <c r="BY2128" s="85"/>
      <c r="BZ2128" s="85"/>
      <c r="CA2128" s="85"/>
      <c r="CB2128" s="85"/>
      <c r="CC2128" s="85"/>
      <c r="CD2128" s="85"/>
      <c r="CE2128" s="85"/>
      <c r="CF2128" s="85"/>
      <c r="CG2128" s="85"/>
      <c r="CH2128" s="85"/>
      <c r="CI2128" s="85"/>
      <c r="CJ2128" s="85"/>
      <c r="CK2128" s="85"/>
      <c r="CL2128" s="85"/>
      <c r="CM2128" s="85"/>
      <c r="CN2128" s="85"/>
      <c r="CO2128" s="85"/>
      <c r="CP2128" s="85"/>
      <c r="CQ2128" s="85"/>
      <c r="CR2128" s="85"/>
    </row>
    <row r="2129" spans="59:96">
      <c r="BG2129" s="85"/>
      <c r="BH2129" s="85"/>
      <c r="BI2129" s="85"/>
      <c r="BJ2129" s="85"/>
      <c r="BK2129" s="85"/>
      <c r="BL2129" s="85"/>
      <c r="BM2129" s="85"/>
      <c r="BN2129" s="85"/>
      <c r="BO2129" s="85"/>
      <c r="BP2129" s="85"/>
      <c r="BQ2129" s="85"/>
      <c r="BR2129" s="85"/>
      <c r="BS2129" s="85"/>
      <c r="BT2129" s="85"/>
      <c r="BU2129" s="85"/>
      <c r="BV2129" s="85"/>
      <c r="BW2129" s="85"/>
      <c r="BX2129" s="85"/>
      <c r="BY2129" s="85"/>
      <c r="BZ2129" s="85"/>
      <c r="CA2129" s="85"/>
      <c r="CB2129" s="85"/>
      <c r="CC2129" s="85"/>
      <c r="CD2129" s="85"/>
      <c r="CE2129" s="85"/>
      <c r="CF2129" s="85"/>
      <c r="CG2129" s="85"/>
      <c r="CH2129" s="85"/>
      <c r="CI2129" s="85"/>
      <c r="CJ2129" s="85"/>
      <c r="CK2129" s="85"/>
      <c r="CL2129" s="85"/>
      <c r="CM2129" s="85"/>
      <c r="CN2129" s="85"/>
      <c r="CO2129" s="85"/>
      <c r="CP2129" s="85"/>
      <c r="CQ2129" s="85"/>
      <c r="CR2129" s="85"/>
    </row>
    <row r="2130" spans="59:96">
      <c r="BG2130" s="85"/>
      <c r="BH2130" s="85"/>
      <c r="BI2130" s="85"/>
      <c r="BJ2130" s="85"/>
      <c r="BK2130" s="85"/>
      <c r="BL2130" s="85"/>
      <c r="BM2130" s="85"/>
      <c r="BN2130" s="85"/>
      <c r="BO2130" s="85"/>
      <c r="BP2130" s="85"/>
      <c r="BQ2130" s="85"/>
      <c r="BR2130" s="85"/>
      <c r="BS2130" s="85"/>
      <c r="BT2130" s="85"/>
      <c r="BU2130" s="85"/>
      <c r="BV2130" s="85"/>
      <c r="BW2130" s="85"/>
      <c r="BX2130" s="85"/>
      <c r="BY2130" s="85"/>
      <c r="BZ2130" s="85"/>
      <c r="CA2130" s="85"/>
      <c r="CB2130" s="85"/>
      <c r="CC2130" s="85"/>
      <c r="CD2130" s="85"/>
      <c r="CE2130" s="85"/>
      <c r="CF2130" s="85"/>
      <c r="CG2130" s="85"/>
      <c r="CH2130" s="85"/>
      <c r="CI2130" s="85"/>
      <c r="CJ2130" s="85"/>
      <c r="CK2130" s="85"/>
      <c r="CL2130" s="85"/>
      <c r="CM2130" s="85"/>
      <c r="CN2130" s="85"/>
      <c r="CO2130" s="85"/>
      <c r="CP2130" s="85"/>
      <c r="CQ2130" s="85"/>
      <c r="CR2130" s="85"/>
    </row>
    <row r="2131" spans="59:96">
      <c r="BG2131" s="85"/>
      <c r="BH2131" s="85"/>
      <c r="BI2131" s="85"/>
      <c r="BJ2131" s="85"/>
      <c r="BK2131" s="85"/>
      <c r="BL2131" s="85"/>
      <c r="BM2131" s="85"/>
      <c r="BN2131" s="85"/>
      <c r="BO2131" s="85"/>
      <c r="BP2131" s="85"/>
      <c r="BQ2131" s="85"/>
      <c r="BR2131" s="85"/>
      <c r="BS2131" s="85"/>
      <c r="BT2131" s="85"/>
      <c r="BU2131" s="85"/>
      <c r="BV2131" s="85"/>
      <c r="BW2131" s="85"/>
      <c r="BX2131" s="85"/>
      <c r="BY2131" s="85"/>
      <c r="BZ2131" s="85"/>
      <c r="CA2131" s="85"/>
      <c r="CB2131" s="85"/>
      <c r="CC2131" s="85"/>
      <c r="CD2131" s="85"/>
      <c r="CE2131" s="85"/>
      <c r="CF2131" s="85"/>
      <c r="CG2131" s="85"/>
      <c r="CH2131" s="85"/>
      <c r="CI2131" s="85"/>
      <c r="CJ2131" s="85"/>
      <c r="CK2131" s="85"/>
      <c r="CL2131" s="85"/>
      <c r="CM2131" s="85"/>
      <c r="CN2131" s="85"/>
      <c r="CO2131" s="85"/>
      <c r="CP2131" s="85"/>
      <c r="CQ2131" s="85"/>
      <c r="CR2131" s="85"/>
    </row>
    <row r="2132" spans="59:96">
      <c r="BG2132" s="85"/>
      <c r="BH2132" s="85"/>
      <c r="BI2132" s="85"/>
      <c r="BJ2132" s="85"/>
      <c r="BK2132" s="85"/>
      <c r="BL2132" s="85"/>
      <c r="BM2132" s="85"/>
      <c r="BN2132" s="85"/>
      <c r="BO2132" s="85"/>
      <c r="BP2132" s="85"/>
      <c r="BQ2132" s="85"/>
      <c r="BR2132" s="85"/>
      <c r="BS2132" s="85"/>
      <c r="BT2132" s="85"/>
      <c r="BU2132" s="85"/>
      <c r="BV2132" s="85"/>
      <c r="BW2132" s="85"/>
      <c r="BX2132" s="85"/>
      <c r="BY2132" s="85"/>
      <c r="BZ2132" s="85"/>
      <c r="CA2132" s="85"/>
      <c r="CB2132" s="85"/>
      <c r="CC2132" s="85"/>
      <c r="CD2132" s="85"/>
      <c r="CE2132" s="85"/>
      <c r="CF2132" s="85"/>
      <c r="CG2132" s="85"/>
      <c r="CH2132" s="85"/>
      <c r="CI2132" s="85"/>
      <c r="CJ2132" s="85"/>
      <c r="CK2132" s="85"/>
      <c r="CL2132" s="85"/>
      <c r="CM2132" s="85"/>
      <c r="CN2132" s="85"/>
      <c r="CO2132" s="85"/>
      <c r="CP2132" s="85"/>
      <c r="CQ2132" s="85"/>
      <c r="CR2132" s="85"/>
    </row>
    <row r="2133" spans="59:96">
      <c r="BG2133" s="85"/>
      <c r="BH2133" s="85"/>
      <c r="BI2133" s="85"/>
      <c r="BJ2133" s="85"/>
      <c r="BK2133" s="85"/>
      <c r="BL2133" s="85"/>
      <c r="BM2133" s="85"/>
      <c r="BN2133" s="85"/>
      <c r="BO2133" s="85"/>
      <c r="BP2133" s="85"/>
      <c r="BQ2133" s="85"/>
      <c r="BR2133" s="85"/>
      <c r="BS2133" s="85"/>
      <c r="BT2133" s="85"/>
      <c r="BU2133" s="85"/>
      <c r="BV2133" s="85"/>
      <c r="BW2133" s="85"/>
      <c r="BX2133" s="85"/>
      <c r="BY2133" s="85"/>
      <c r="BZ2133" s="85"/>
      <c r="CA2133" s="85"/>
      <c r="CB2133" s="85"/>
      <c r="CC2133" s="85"/>
      <c r="CD2133" s="85"/>
      <c r="CE2133" s="85"/>
      <c r="CF2133" s="85"/>
      <c r="CG2133" s="85"/>
      <c r="CH2133" s="85"/>
      <c r="CI2133" s="85"/>
      <c r="CJ2133" s="85"/>
      <c r="CK2133" s="85"/>
      <c r="CL2133" s="85"/>
      <c r="CM2133" s="85"/>
      <c r="CN2133" s="85"/>
      <c r="CO2133" s="85"/>
      <c r="CP2133" s="85"/>
      <c r="CQ2133" s="85"/>
      <c r="CR2133" s="85"/>
    </row>
    <row r="2134" spans="59:96">
      <c r="BG2134" s="85"/>
      <c r="BH2134" s="85"/>
      <c r="BI2134" s="85"/>
      <c r="BJ2134" s="85"/>
      <c r="BK2134" s="85"/>
      <c r="BL2134" s="85"/>
      <c r="BM2134" s="85"/>
      <c r="BN2134" s="85"/>
      <c r="BO2134" s="85"/>
      <c r="BP2134" s="85"/>
      <c r="BQ2134" s="85"/>
      <c r="BR2134" s="85"/>
      <c r="BS2134" s="85"/>
      <c r="BT2134" s="85"/>
      <c r="BU2134" s="85"/>
      <c r="BV2134" s="85"/>
      <c r="BW2134" s="85"/>
      <c r="BX2134" s="85"/>
      <c r="BY2134" s="85"/>
      <c r="BZ2134" s="85"/>
      <c r="CA2134" s="85"/>
      <c r="CB2134" s="85"/>
      <c r="CC2134" s="85"/>
      <c r="CD2134" s="85"/>
      <c r="CE2134" s="85"/>
      <c r="CF2134" s="85"/>
      <c r="CG2134" s="85"/>
      <c r="CH2134" s="85"/>
      <c r="CI2134" s="85"/>
      <c r="CJ2134" s="85"/>
      <c r="CK2134" s="85"/>
      <c r="CL2134" s="85"/>
      <c r="CM2134" s="85"/>
      <c r="CN2134" s="85"/>
      <c r="CO2134" s="85"/>
      <c r="CP2134" s="85"/>
      <c r="CQ2134" s="85"/>
      <c r="CR2134" s="85"/>
    </row>
    <row r="2135" spans="59:96">
      <c r="BG2135" s="85"/>
      <c r="BH2135" s="85"/>
      <c r="BI2135" s="85"/>
      <c r="BJ2135" s="85"/>
      <c r="BK2135" s="85"/>
      <c r="BL2135" s="85"/>
      <c r="BM2135" s="85"/>
      <c r="BN2135" s="85"/>
      <c r="BO2135" s="85"/>
      <c r="BP2135" s="85"/>
      <c r="BQ2135" s="85"/>
      <c r="BR2135" s="85"/>
      <c r="BS2135" s="85"/>
      <c r="BT2135" s="85"/>
      <c r="BU2135" s="85"/>
      <c r="BV2135" s="85"/>
      <c r="BW2135" s="85"/>
      <c r="BX2135" s="85"/>
      <c r="BY2135" s="85"/>
      <c r="BZ2135" s="85"/>
      <c r="CA2135" s="85"/>
      <c r="CB2135" s="85"/>
      <c r="CC2135" s="85"/>
      <c r="CD2135" s="85"/>
      <c r="CE2135" s="85"/>
      <c r="CF2135" s="85"/>
      <c r="CG2135" s="85"/>
      <c r="CH2135" s="85"/>
      <c r="CI2135" s="85"/>
      <c r="CJ2135" s="85"/>
      <c r="CK2135" s="85"/>
      <c r="CL2135" s="85"/>
      <c r="CM2135" s="85"/>
      <c r="CN2135" s="85"/>
      <c r="CO2135" s="85"/>
      <c r="CP2135" s="85"/>
      <c r="CQ2135" s="85"/>
      <c r="CR2135" s="85"/>
    </row>
    <row r="2136" spans="59:96">
      <c r="BG2136" s="85"/>
      <c r="BH2136" s="85"/>
      <c r="BI2136" s="85"/>
      <c r="BJ2136" s="85"/>
      <c r="BK2136" s="85"/>
      <c r="BL2136" s="85"/>
      <c r="BM2136" s="85"/>
      <c r="BN2136" s="85"/>
      <c r="BO2136" s="85"/>
      <c r="BP2136" s="85"/>
      <c r="BQ2136" s="85"/>
      <c r="BR2136" s="85"/>
      <c r="BS2136" s="85"/>
      <c r="BT2136" s="85"/>
      <c r="BU2136" s="85"/>
      <c r="BV2136" s="85"/>
      <c r="BW2136" s="85"/>
      <c r="BX2136" s="85"/>
      <c r="BY2136" s="85"/>
      <c r="BZ2136" s="85"/>
      <c r="CA2136" s="85"/>
      <c r="CB2136" s="85"/>
      <c r="CC2136" s="85"/>
      <c r="CD2136" s="85"/>
      <c r="CE2136" s="85"/>
      <c r="CF2136" s="85"/>
      <c r="CG2136" s="85"/>
      <c r="CH2136" s="85"/>
      <c r="CI2136" s="85"/>
      <c r="CJ2136" s="85"/>
      <c r="CK2136" s="85"/>
      <c r="CL2136" s="85"/>
      <c r="CM2136" s="85"/>
      <c r="CN2136" s="85"/>
      <c r="CO2136" s="85"/>
      <c r="CP2136" s="85"/>
      <c r="CQ2136" s="85"/>
      <c r="CR2136" s="85"/>
    </row>
    <row r="2137" spans="59:96">
      <c r="BG2137" s="85"/>
      <c r="BH2137" s="85"/>
      <c r="BI2137" s="85"/>
      <c r="BJ2137" s="85"/>
      <c r="BK2137" s="85"/>
      <c r="BL2137" s="85"/>
      <c r="BM2137" s="85"/>
      <c r="BN2137" s="85"/>
      <c r="BO2137" s="85"/>
      <c r="BP2137" s="85"/>
      <c r="BQ2137" s="85"/>
      <c r="BR2137" s="85"/>
      <c r="BS2137" s="85"/>
      <c r="BT2137" s="85"/>
      <c r="BU2137" s="85"/>
      <c r="BV2137" s="85"/>
      <c r="BW2137" s="85"/>
      <c r="BX2137" s="85"/>
      <c r="BY2137" s="85"/>
      <c r="BZ2137" s="85"/>
      <c r="CA2137" s="85"/>
      <c r="CB2137" s="85"/>
      <c r="CC2137" s="85"/>
      <c r="CD2137" s="85"/>
      <c r="CE2137" s="85"/>
      <c r="CF2137" s="85"/>
      <c r="CG2137" s="85"/>
      <c r="CH2137" s="85"/>
      <c r="CI2137" s="85"/>
      <c r="CJ2137" s="85"/>
      <c r="CK2137" s="85"/>
      <c r="CL2137" s="85"/>
      <c r="CM2137" s="85"/>
      <c r="CN2137" s="85"/>
      <c r="CO2137" s="85"/>
      <c r="CP2137" s="85"/>
      <c r="CQ2137" s="85"/>
      <c r="CR2137" s="85"/>
    </row>
    <row r="2138" spans="59:96">
      <c r="BG2138" s="85"/>
      <c r="BH2138" s="85"/>
      <c r="BI2138" s="85"/>
      <c r="BJ2138" s="85"/>
      <c r="BK2138" s="85"/>
      <c r="BL2138" s="85"/>
      <c r="BM2138" s="85"/>
      <c r="BN2138" s="85"/>
      <c r="BO2138" s="85"/>
      <c r="BP2138" s="85"/>
      <c r="BQ2138" s="85"/>
      <c r="BR2138" s="85"/>
      <c r="BS2138" s="85"/>
      <c r="BT2138" s="85"/>
      <c r="BU2138" s="85"/>
      <c r="BV2138" s="85"/>
      <c r="BW2138" s="85"/>
      <c r="BX2138" s="85"/>
      <c r="BY2138" s="85"/>
      <c r="BZ2138" s="85"/>
      <c r="CA2138" s="85"/>
      <c r="CB2138" s="85"/>
      <c r="CC2138" s="85"/>
      <c r="CD2138" s="85"/>
      <c r="CE2138" s="85"/>
      <c r="CF2138" s="85"/>
      <c r="CG2138" s="85"/>
      <c r="CH2138" s="85"/>
      <c r="CI2138" s="85"/>
      <c r="CJ2138" s="85"/>
      <c r="CK2138" s="85"/>
      <c r="CL2138" s="85"/>
      <c r="CM2138" s="85"/>
      <c r="CN2138" s="85"/>
      <c r="CO2138" s="85"/>
      <c r="CP2138" s="85"/>
      <c r="CQ2138" s="85"/>
      <c r="CR2138" s="85"/>
    </row>
    <row r="2139" spans="59:96">
      <c r="BG2139" s="85"/>
      <c r="BH2139" s="85"/>
      <c r="BI2139" s="85"/>
      <c r="BJ2139" s="85"/>
      <c r="BK2139" s="85"/>
      <c r="BL2139" s="85"/>
      <c r="BM2139" s="85"/>
      <c r="BN2139" s="85"/>
      <c r="BO2139" s="85"/>
      <c r="BP2139" s="85"/>
      <c r="BQ2139" s="85"/>
      <c r="BR2139" s="85"/>
      <c r="BS2139" s="85"/>
      <c r="BT2139" s="85"/>
      <c r="BU2139" s="85"/>
      <c r="BV2139" s="85"/>
      <c r="BW2139" s="85"/>
      <c r="BX2139" s="85"/>
      <c r="BY2139" s="85"/>
      <c r="BZ2139" s="85"/>
      <c r="CA2139" s="85"/>
      <c r="CB2139" s="85"/>
      <c r="CC2139" s="85"/>
      <c r="CD2139" s="85"/>
      <c r="CE2139" s="85"/>
      <c r="CF2139" s="85"/>
      <c r="CG2139" s="85"/>
      <c r="CH2139" s="85"/>
      <c r="CI2139" s="85"/>
      <c r="CJ2139" s="85"/>
      <c r="CK2139" s="85"/>
      <c r="CL2139" s="85"/>
      <c r="CM2139" s="85"/>
      <c r="CN2139" s="85"/>
      <c r="CO2139" s="85"/>
      <c r="CP2139" s="85"/>
      <c r="CQ2139" s="85"/>
      <c r="CR2139" s="85"/>
    </row>
    <row r="2140" spans="59:96">
      <c r="BG2140" s="85"/>
      <c r="BH2140" s="85"/>
      <c r="BI2140" s="85"/>
      <c r="BJ2140" s="85"/>
      <c r="BK2140" s="85"/>
      <c r="BL2140" s="85"/>
      <c r="BM2140" s="85"/>
      <c r="BN2140" s="85"/>
      <c r="BO2140" s="85"/>
      <c r="BP2140" s="85"/>
      <c r="BQ2140" s="85"/>
      <c r="BR2140" s="85"/>
      <c r="BS2140" s="85"/>
      <c r="BT2140" s="85"/>
      <c r="BU2140" s="85"/>
      <c r="BV2140" s="85"/>
      <c r="BW2140" s="85"/>
      <c r="BX2140" s="85"/>
      <c r="BY2140" s="85"/>
      <c r="BZ2140" s="85"/>
      <c r="CA2140" s="85"/>
      <c r="CB2140" s="85"/>
      <c r="CC2140" s="85"/>
      <c r="CD2140" s="85"/>
      <c r="CE2140" s="85"/>
      <c r="CF2140" s="85"/>
      <c r="CG2140" s="85"/>
      <c r="CH2140" s="85"/>
      <c r="CI2140" s="85"/>
      <c r="CJ2140" s="85"/>
      <c r="CK2140" s="85"/>
      <c r="CL2140" s="85"/>
      <c r="CM2140" s="85"/>
      <c r="CN2140" s="85"/>
      <c r="CO2140" s="85"/>
      <c r="CP2140" s="85"/>
      <c r="CQ2140" s="85"/>
      <c r="CR2140" s="85"/>
    </row>
    <row r="2141" spans="59:96">
      <c r="BG2141" s="85"/>
      <c r="BH2141" s="85"/>
      <c r="BI2141" s="85"/>
      <c r="BJ2141" s="85"/>
      <c r="BK2141" s="85"/>
      <c r="BL2141" s="85"/>
      <c r="BM2141" s="85"/>
      <c r="BN2141" s="85"/>
      <c r="BO2141" s="85"/>
      <c r="BP2141" s="85"/>
      <c r="BQ2141" s="85"/>
      <c r="BR2141" s="85"/>
      <c r="BS2141" s="85"/>
      <c r="BT2141" s="85"/>
      <c r="BU2141" s="85"/>
      <c r="BV2141" s="85"/>
      <c r="BW2141" s="85"/>
      <c r="BX2141" s="85"/>
      <c r="BY2141" s="85"/>
      <c r="BZ2141" s="85"/>
      <c r="CA2141" s="85"/>
      <c r="CB2141" s="85"/>
      <c r="CC2141" s="85"/>
      <c r="CD2141" s="85"/>
      <c r="CE2141" s="85"/>
      <c r="CF2141" s="85"/>
      <c r="CG2141" s="85"/>
      <c r="CH2141" s="85"/>
      <c r="CI2141" s="85"/>
      <c r="CJ2141" s="85"/>
      <c r="CK2141" s="85"/>
      <c r="CL2141" s="85"/>
      <c r="CM2141" s="85"/>
      <c r="CN2141" s="85"/>
      <c r="CO2141" s="85"/>
      <c r="CP2141" s="85"/>
      <c r="CQ2141" s="85"/>
      <c r="CR2141" s="85"/>
    </row>
    <row r="2142" spans="59:96">
      <c r="BG2142" s="85"/>
      <c r="BH2142" s="85"/>
      <c r="BI2142" s="85"/>
      <c r="BJ2142" s="85"/>
      <c r="BK2142" s="85"/>
      <c r="BL2142" s="85"/>
      <c r="BM2142" s="85"/>
      <c r="BN2142" s="85"/>
      <c r="BO2142" s="85"/>
      <c r="BP2142" s="85"/>
      <c r="BQ2142" s="85"/>
      <c r="BR2142" s="85"/>
      <c r="BS2142" s="85"/>
      <c r="BT2142" s="85"/>
      <c r="BU2142" s="85"/>
      <c r="BV2142" s="85"/>
      <c r="BW2142" s="85"/>
      <c r="BX2142" s="85"/>
      <c r="BY2142" s="85"/>
      <c r="BZ2142" s="85"/>
      <c r="CA2142" s="85"/>
      <c r="CB2142" s="85"/>
      <c r="CC2142" s="85"/>
      <c r="CD2142" s="85"/>
      <c r="CE2142" s="85"/>
      <c r="CF2142" s="85"/>
      <c r="CG2142" s="85"/>
      <c r="CH2142" s="85"/>
      <c r="CI2142" s="85"/>
      <c r="CJ2142" s="85"/>
      <c r="CK2142" s="85"/>
      <c r="CL2142" s="85"/>
      <c r="CM2142" s="85"/>
      <c r="CN2142" s="85"/>
      <c r="CO2142" s="85"/>
      <c r="CP2142" s="85"/>
      <c r="CQ2142" s="85"/>
      <c r="CR2142" s="85"/>
    </row>
    <row r="2143" spans="59:96">
      <c r="BG2143" s="85"/>
      <c r="BH2143" s="85"/>
      <c r="BI2143" s="85"/>
      <c r="BJ2143" s="85"/>
      <c r="BK2143" s="85"/>
      <c r="BL2143" s="85"/>
      <c r="BM2143" s="85"/>
      <c r="BN2143" s="85"/>
      <c r="BO2143" s="85"/>
      <c r="BP2143" s="85"/>
      <c r="BQ2143" s="85"/>
      <c r="BR2143" s="85"/>
      <c r="BS2143" s="85"/>
      <c r="BT2143" s="85"/>
      <c r="BU2143" s="85"/>
      <c r="BV2143" s="85"/>
      <c r="BW2143" s="85"/>
      <c r="BX2143" s="85"/>
      <c r="BY2143" s="85"/>
      <c r="BZ2143" s="85"/>
      <c r="CA2143" s="85"/>
      <c r="CB2143" s="85"/>
      <c r="CC2143" s="85"/>
      <c r="CD2143" s="85"/>
      <c r="CE2143" s="85"/>
      <c r="CF2143" s="85"/>
      <c r="CG2143" s="85"/>
      <c r="CH2143" s="85"/>
      <c r="CI2143" s="85"/>
      <c r="CJ2143" s="85"/>
      <c r="CK2143" s="85"/>
      <c r="CL2143" s="85"/>
      <c r="CM2143" s="85"/>
      <c r="CN2143" s="85"/>
      <c r="CO2143" s="85"/>
      <c r="CP2143" s="85"/>
      <c r="CQ2143" s="85"/>
      <c r="CR2143" s="85"/>
    </row>
    <row r="2144" spans="59:96">
      <c r="BG2144" s="85"/>
      <c r="BH2144" s="85"/>
      <c r="BI2144" s="85"/>
      <c r="BJ2144" s="85"/>
      <c r="BK2144" s="85"/>
      <c r="BL2144" s="85"/>
      <c r="BM2144" s="85"/>
      <c r="BN2144" s="85"/>
      <c r="BO2144" s="85"/>
      <c r="BP2144" s="85"/>
      <c r="BQ2144" s="85"/>
      <c r="BR2144" s="85"/>
      <c r="BS2144" s="85"/>
      <c r="BT2144" s="85"/>
      <c r="BU2144" s="85"/>
      <c r="BV2144" s="85"/>
      <c r="BW2144" s="85"/>
      <c r="BX2144" s="85"/>
      <c r="BY2144" s="85"/>
      <c r="BZ2144" s="85"/>
      <c r="CA2144" s="85"/>
      <c r="CB2144" s="85"/>
      <c r="CC2144" s="85"/>
      <c r="CD2144" s="85"/>
      <c r="CE2144" s="85"/>
      <c r="CF2144" s="85"/>
      <c r="CG2144" s="85"/>
      <c r="CH2144" s="85"/>
      <c r="CI2144" s="85"/>
      <c r="CJ2144" s="85"/>
      <c r="CK2144" s="85"/>
      <c r="CL2144" s="85"/>
      <c r="CM2144" s="85"/>
      <c r="CN2144" s="85"/>
      <c r="CO2144" s="85"/>
      <c r="CP2144" s="85"/>
      <c r="CQ2144" s="85"/>
      <c r="CR2144" s="85"/>
    </row>
    <row r="2145" spans="59:96">
      <c r="BG2145" s="85"/>
      <c r="BH2145" s="85"/>
      <c r="BI2145" s="85"/>
      <c r="BJ2145" s="85"/>
      <c r="BK2145" s="85"/>
      <c r="BL2145" s="85"/>
      <c r="BM2145" s="85"/>
      <c r="BN2145" s="85"/>
      <c r="BO2145" s="85"/>
      <c r="BP2145" s="85"/>
      <c r="BQ2145" s="85"/>
      <c r="BR2145" s="85"/>
      <c r="BS2145" s="85"/>
      <c r="BT2145" s="85"/>
      <c r="BU2145" s="85"/>
      <c r="BV2145" s="85"/>
      <c r="BW2145" s="85"/>
      <c r="BX2145" s="85"/>
      <c r="BY2145" s="85"/>
      <c r="BZ2145" s="85"/>
      <c r="CA2145" s="85"/>
      <c r="CB2145" s="85"/>
      <c r="CC2145" s="85"/>
      <c r="CD2145" s="85"/>
      <c r="CE2145" s="85"/>
      <c r="CF2145" s="85"/>
      <c r="CG2145" s="85"/>
      <c r="CH2145" s="85"/>
      <c r="CI2145" s="85"/>
      <c r="CJ2145" s="85"/>
      <c r="CK2145" s="85"/>
      <c r="CL2145" s="85"/>
      <c r="CM2145" s="85"/>
      <c r="CN2145" s="85"/>
      <c r="CO2145" s="85"/>
      <c r="CP2145" s="85"/>
      <c r="CQ2145" s="85"/>
      <c r="CR2145" s="85"/>
    </row>
    <row r="2146" spans="59:96">
      <c r="BG2146" s="85"/>
      <c r="BH2146" s="85"/>
      <c r="BI2146" s="85"/>
      <c r="BJ2146" s="85"/>
      <c r="BK2146" s="85"/>
      <c r="BL2146" s="85"/>
      <c r="BM2146" s="85"/>
      <c r="BN2146" s="85"/>
      <c r="BO2146" s="85"/>
      <c r="BP2146" s="85"/>
      <c r="BQ2146" s="85"/>
      <c r="BR2146" s="85"/>
      <c r="BS2146" s="85"/>
      <c r="BT2146" s="85"/>
      <c r="BU2146" s="85"/>
      <c r="BV2146" s="85"/>
      <c r="BW2146" s="85"/>
      <c r="BX2146" s="85"/>
      <c r="BY2146" s="85"/>
      <c r="BZ2146" s="85"/>
      <c r="CA2146" s="85"/>
      <c r="CB2146" s="85"/>
      <c r="CC2146" s="85"/>
      <c r="CD2146" s="85"/>
      <c r="CE2146" s="85"/>
      <c r="CF2146" s="85"/>
      <c r="CG2146" s="85"/>
      <c r="CH2146" s="85"/>
      <c r="CI2146" s="85"/>
      <c r="CJ2146" s="85"/>
      <c r="CK2146" s="85"/>
      <c r="CL2146" s="85"/>
      <c r="CM2146" s="85"/>
      <c r="CN2146" s="85"/>
      <c r="CO2146" s="85"/>
      <c r="CP2146" s="85"/>
      <c r="CQ2146" s="85"/>
      <c r="CR2146" s="85"/>
    </row>
    <row r="2147" spans="59:96">
      <c r="BG2147" s="85"/>
      <c r="BH2147" s="85"/>
      <c r="BI2147" s="85"/>
      <c r="BJ2147" s="85"/>
      <c r="BK2147" s="85"/>
      <c r="BL2147" s="85"/>
      <c r="BM2147" s="85"/>
      <c r="BN2147" s="85"/>
      <c r="BO2147" s="85"/>
      <c r="BP2147" s="85"/>
      <c r="BQ2147" s="85"/>
      <c r="BR2147" s="85"/>
      <c r="BS2147" s="85"/>
      <c r="BT2147" s="85"/>
      <c r="BU2147" s="85"/>
      <c r="BV2147" s="85"/>
      <c r="BW2147" s="85"/>
      <c r="BX2147" s="85"/>
      <c r="BY2147" s="85"/>
      <c r="BZ2147" s="85"/>
      <c r="CA2147" s="85"/>
      <c r="CB2147" s="85"/>
      <c r="CC2147" s="85"/>
      <c r="CD2147" s="85"/>
      <c r="CE2147" s="85"/>
      <c r="CF2147" s="85"/>
      <c r="CG2147" s="85"/>
      <c r="CH2147" s="85"/>
      <c r="CI2147" s="85"/>
      <c r="CJ2147" s="85"/>
      <c r="CK2147" s="85"/>
      <c r="CL2147" s="85"/>
      <c r="CM2147" s="85"/>
      <c r="CN2147" s="85"/>
      <c r="CO2147" s="85"/>
      <c r="CP2147" s="85"/>
      <c r="CQ2147" s="85"/>
      <c r="CR2147" s="85"/>
    </row>
    <row r="2148" spans="59:96">
      <c r="BG2148" s="85"/>
      <c r="BH2148" s="85"/>
      <c r="BI2148" s="85"/>
      <c r="BJ2148" s="85"/>
      <c r="BK2148" s="85"/>
      <c r="BL2148" s="85"/>
      <c r="BM2148" s="85"/>
      <c r="BN2148" s="85"/>
      <c r="BO2148" s="85"/>
      <c r="BP2148" s="85"/>
      <c r="BQ2148" s="85"/>
      <c r="BR2148" s="85"/>
      <c r="BS2148" s="85"/>
      <c r="BT2148" s="85"/>
      <c r="BU2148" s="85"/>
      <c r="BV2148" s="85"/>
      <c r="BW2148" s="85"/>
      <c r="BX2148" s="85"/>
      <c r="BY2148" s="85"/>
      <c r="BZ2148" s="85"/>
      <c r="CA2148" s="85"/>
      <c r="CB2148" s="85"/>
      <c r="CC2148" s="85"/>
      <c r="CD2148" s="85"/>
      <c r="CE2148" s="85"/>
      <c r="CF2148" s="85"/>
      <c r="CG2148" s="85"/>
      <c r="CH2148" s="85"/>
      <c r="CI2148" s="85"/>
      <c r="CJ2148" s="85"/>
      <c r="CK2148" s="85"/>
      <c r="CL2148" s="85"/>
      <c r="CM2148" s="85"/>
      <c r="CN2148" s="85"/>
      <c r="CO2148" s="85"/>
      <c r="CP2148" s="85"/>
      <c r="CQ2148" s="85"/>
      <c r="CR2148" s="85"/>
    </row>
    <row r="2149" spans="59:96">
      <c r="BG2149" s="85"/>
      <c r="BH2149" s="85"/>
      <c r="BI2149" s="85"/>
      <c r="BJ2149" s="85"/>
      <c r="BK2149" s="85"/>
      <c r="BL2149" s="85"/>
      <c r="BM2149" s="85"/>
      <c r="BN2149" s="85"/>
      <c r="BO2149" s="85"/>
      <c r="BP2149" s="85"/>
      <c r="BQ2149" s="85"/>
      <c r="BR2149" s="85"/>
      <c r="BS2149" s="85"/>
      <c r="BT2149" s="85"/>
      <c r="BU2149" s="85"/>
      <c r="BV2149" s="85"/>
      <c r="BW2149" s="85"/>
      <c r="BX2149" s="85"/>
      <c r="BY2149" s="85"/>
      <c r="BZ2149" s="85"/>
      <c r="CA2149" s="85"/>
      <c r="CB2149" s="85"/>
      <c r="CC2149" s="85"/>
      <c r="CD2149" s="85"/>
      <c r="CE2149" s="85"/>
      <c r="CF2149" s="85"/>
      <c r="CG2149" s="85"/>
      <c r="CH2149" s="85"/>
      <c r="CI2149" s="85"/>
      <c r="CJ2149" s="85"/>
      <c r="CK2149" s="85"/>
      <c r="CL2149" s="85"/>
      <c r="CM2149" s="85"/>
      <c r="CN2149" s="85"/>
      <c r="CO2149" s="85"/>
      <c r="CP2149" s="85"/>
      <c r="CQ2149" s="85"/>
      <c r="CR2149" s="85"/>
    </row>
    <row r="2150" spans="59:96">
      <c r="BG2150" s="85"/>
      <c r="BH2150" s="85"/>
      <c r="BI2150" s="85"/>
      <c r="BJ2150" s="85"/>
      <c r="BK2150" s="85"/>
      <c r="BL2150" s="85"/>
      <c r="BM2150" s="85"/>
      <c r="BN2150" s="85"/>
      <c r="BO2150" s="85"/>
      <c r="BP2150" s="85"/>
      <c r="BQ2150" s="85"/>
      <c r="BR2150" s="85"/>
      <c r="BS2150" s="85"/>
      <c r="BT2150" s="85"/>
      <c r="BU2150" s="85"/>
      <c r="BV2150" s="85"/>
      <c r="BW2150" s="85"/>
      <c r="BX2150" s="85"/>
      <c r="BY2150" s="85"/>
      <c r="BZ2150" s="85"/>
      <c r="CA2150" s="85"/>
      <c r="CB2150" s="85"/>
      <c r="CC2150" s="85"/>
      <c r="CD2150" s="85"/>
      <c r="CE2150" s="85"/>
      <c r="CF2150" s="85"/>
      <c r="CG2150" s="85"/>
      <c r="CH2150" s="85"/>
      <c r="CI2150" s="85"/>
      <c r="CJ2150" s="85"/>
      <c r="CK2150" s="85"/>
      <c r="CL2150" s="85"/>
      <c r="CM2150" s="85"/>
      <c r="CN2150" s="85"/>
      <c r="CO2150" s="85"/>
      <c r="CP2150" s="85"/>
      <c r="CQ2150" s="85"/>
      <c r="CR2150" s="85"/>
    </row>
    <row r="2151" spans="59:96">
      <c r="BG2151" s="85"/>
      <c r="BH2151" s="85"/>
      <c r="BI2151" s="85"/>
      <c r="BJ2151" s="85"/>
      <c r="BK2151" s="85"/>
      <c r="BL2151" s="85"/>
      <c r="BM2151" s="85"/>
      <c r="BN2151" s="85"/>
      <c r="BO2151" s="85"/>
      <c r="BP2151" s="85"/>
      <c r="BQ2151" s="85"/>
      <c r="BR2151" s="85"/>
      <c r="BS2151" s="85"/>
      <c r="BT2151" s="85"/>
      <c r="BU2151" s="85"/>
      <c r="BV2151" s="85"/>
      <c r="BW2151" s="85"/>
      <c r="BX2151" s="85"/>
      <c r="BY2151" s="85"/>
      <c r="BZ2151" s="85"/>
      <c r="CA2151" s="85"/>
      <c r="CB2151" s="85"/>
      <c r="CC2151" s="85"/>
      <c r="CD2151" s="85"/>
      <c r="CE2151" s="85"/>
      <c r="CF2151" s="85"/>
      <c r="CG2151" s="85"/>
      <c r="CH2151" s="85"/>
      <c r="CI2151" s="85"/>
      <c r="CJ2151" s="85"/>
      <c r="CK2151" s="85"/>
      <c r="CL2151" s="85"/>
      <c r="CM2151" s="85"/>
      <c r="CN2151" s="85"/>
      <c r="CO2151" s="85"/>
      <c r="CP2151" s="85"/>
      <c r="CQ2151" s="85"/>
      <c r="CR2151" s="85"/>
    </row>
    <row r="2152" spans="59:96">
      <c r="BG2152" s="85"/>
      <c r="BH2152" s="85"/>
      <c r="BI2152" s="85"/>
      <c r="BJ2152" s="85"/>
      <c r="BK2152" s="85"/>
      <c r="BL2152" s="85"/>
      <c r="BM2152" s="85"/>
      <c r="BN2152" s="85"/>
      <c r="BO2152" s="85"/>
      <c r="BP2152" s="85"/>
      <c r="BQ2152" s="85"/>
      <c r="BR2152" s="85"/>
      <c r="BS2152" s="85"/>
      <c r="BT2152" s="85"/>
      <c r="BU2152" s="85"/>
      <c r="BV2152" s="85"/>
      <c r="BW2152" s="85"/>
      <c r="BX2152" s="85"/>
      <c r="BY2152" s="85"/>
      <c r="BZ2152" s="85"/>
      <c r="CA2152" s="85"/>
      <c r="CB2152" s="85"/>
      <c r="CC2152" s="85"/>
      <c r="CD2152" s="85"/>
      <c r="CE2152" s="85"/>
      <c r="CF2152" s="85"/>
      <c r="CG2152" s="85"/>
      <c r="CH2152" s="85"/>
      <c r="CI2152" s="85"/>
      <c r="CJ2152" s="85"/>
      <c r="CK2152" s="85"/>
      <c r="CL2152" s="85"/>
      <c r="CM2152" s="85"/>
      <c r="CN2152" s="85"/>
      <c r="CO2152" s="85"/>
      <c r="CP2152" s="85"/>
      <c r="CQ2152" s="85"/>
      <c r="CR2152" s="85"/>
    </row>
    <row r="2153" spans="59:96">
      <c r="BG2153" s="85"/>
      <c r="BH2153" s="85"/>
      <c r="BI2153" s="85"/>
      <c r="BJ2153" s="85"/>
      <c r="BK2153" s="85"/>
      <c r="BL2153" s="85"/>
      <c r="BM2153" s="85"/>
      <c r="BN2153" s="85"/>
      <c r="BO2153" s="85"/>
      <c r="BP2153" s="85"/>
      <c r="BQ2153" s="85"/>
      <c r="BR2153" s="85"/>
      <c r="BS2153" s="85"/>
      <c r="BT2153" s="85"/>
      <c r="BU2153" s="85"/>
      <c r="BV2153" s="85"/>
      <c r="BW2153" s="85"/>
      <c r="BX2153" s="85"/>
      <c r="BY2153" s="85"/>
      <c r="BZ2153" s="85"/>
      <c r="CA2153" s="85"/>
      <c r="CB2153" s="85"/>
      <c r="CC2153" s="85"/>
      <c r="CD2153" s="85"/>
      <c r="CE2153" s="85"/>
      <c r="CF2153" s="85"/>
      <c r="CG2153" s="85"/>
      <c r="CH2153" s="85"/>
      <c r="CI2153" s="85"/>
      <c r="CJ2153" s="85"/>
      <c r="CK2153" s="85"/>
      <c r="CL2153" s="85"/>
      <c r="CM2153" s="85"/>
      <c r="CN2153" s="85"/>
      <c r="CO2153" s="85"/>
      <c r="CP2153" s="85"/>
      <c r="CQ2153" s="85"/>
      <c r="CR2153" s="85"/>
    </row>
    <row r="2154" spans="59:96">
      <c r="BG2154" s="85"/>
      <c r="BH2154" s="85"/>
      <c r="BI2154" s="85"/>
      <c r="BJ2154" s="85"/>
      <c r="BK2154" s="85"/>
      <c r="BL2154" s="85"/>
      <c r="BM2154" s="85"/>
      <c r="BN2154" s="85"/>
      <c r="BO2154" s="85"/>
      <c r="BP2154" s="85"/>
      <c r="BQ2154" s="85"/>
      <c r="BR2154" s="85"/>
      <c r="BS2154" s="85"/>
      <c r="BT2154" s="85"/>
      <c r="BU2154" s="85"/>
      <c r="BV2154" s="85"/>
      <c r="BW2154" s="85"/>
      <c r="BX2154" s="85"/>
      <c r="BY2154" s="85"/>
      <c r="BZ2154" s="85"/>
      <c r="CA2154" s="85"/>
      <c r="CB2154" s="85"/>
      <c r="CC2154" s="85"/>
      <c r="CD2154" s="85"/>
      <c r="CE2154" s="85"/>
      <c r="CF2154" s="85"/>
      <c r="CG2154" s="85"/>
      <c r="CH2154" s="85"/>
      <c r="CI2154" s="85"/>
      <c r="CJ2154" s="85"/>
      <c r="CK2154" s="85"/>
      <c r="CL2154" s="85"/>
      <c r="CM2154" s="85"/>
      <c r="CN2154" s="85"/>
      <c r="CO2154" s="85"/>
      <c r="CP2154" s="85"/>
      <c r="CQ2154" s="85"/>
      <c r="CR2154" s="85"/>
    </row>
    <row r="2155" spans="59:96">
      <c r="BG2155" s="85"/>
      <c r="BH2155" s="85"/>
      <c r="BI2155" s="85"/>
      <c r="BJ2155" s="85"/>
      <c r="BK2155" s="85"/>
      <c r="BL2155" s="85"/>
      <c r="BM2155" s="85"/>
      <c r="BN2155" s="85"/>
      <c r="BO2155" s="85"/>
      <c r="BP2155" s="85"/>
      <c r="BQ2155" s="85"/>
      <c r="BR2155" s="85"/>
      <c r="BS2155" s="85"/>
      <c r="BT2155" s="85"/>
      <c r="BU2155" s="85"/>
      <c r="BV2155" s="85"/>
      <c r="BW2155" s="85"/>
      <c r="BX2155" s="85"/>
      <c r="BY2155" s="85"/>
      <c r="BZ2155" s="85"/>
      <c r="CA2155" s="85"/>
      <c r="CB2155" s="85"/>
      <c r="CC2155" s="85"/>
      <c r="CD2155" s="85"/>
      <c r="CE2155" s="85"/>
      <c r="CF2155" s="85"/>
      <c r="CG2155" s="85"/>
      <c r="CH2155" s="85"/>
      <c r="CI2155" s="85"/>
      <c r="CJ2155" s="85"/>
      <c r="CK2155" s="85"/>
      <c r="CL2155" s="85"/>
      <c r="CM2155" s="85"/>
      <c r="CN2155" s="85"/>
      <c r="CO2155" s="85"/>
      <c r="CP2155" s="85"/>
      <c r="CQ2155" s="85"/>
      <c r="CR2155" s="85"/>
    </row>
    <row r="2156" spans="59:96">
      <c r="BG2156" s="85"/>
      <c r="BH2156" s="85"/>
      <c r="BI2156" s="85"/>
      <c r="BJ2156" s="85"/>
      <c r="BK2156" s="85"/>
      <c r="BL2156" s="85"/>
      <c r="BM2156" s="85"/>
      <c r="BN2156" s="85"/>
      <c r="BO2156" s="85"/>
      <c r="BP2156" s="85"/>
      <c r="BQ2156" s="85"/>
      <c r="BR2156" s="85"/>
      <c r="BS2156" s="85"/>
      <c r="BT2156" s="85"/>
      <c r="BU2156" s="85"/>
      <c r="BV2156" s="85"/>
      <c r="BW2156" s="85"/>
      <c r="BX2156" s="85"/>
      <c r="BY2156" s="85"/>
      <c r="BZ2156" s="85"/>
      <c r="CA2156" s="85"/>
      <c r="CB2156" s="85"/>
      <c r="CC2156" s="85"/>
      <c r="CD2156" s="85"/>
      <c r="CE2156" s="85"/>
      <c r="CF2156" s="85"/>
      <c r="CG2156" s="85"/>
      <c r="CH2156" s="85"/>
      <c r="CI2156" s="85"/>
      <c r="CJ2156" s="85"/>
      <c r="CK2156" s="85"/>
      <c r="CL2156" s="85"/>
      <c r="CM2156" s="85"/>
      <c r="CN2156" s="85"/>
      <c r="CO2156" s="85"/>
      <c r="CP2156" s="85"/>
      <c r="CQ2156" s="85"/>
      <c r="CR2156" s="85"/>
    </row>
    <row r="2157" spans="59:96">
      <c r="BG2157" s="85"/>
      <c r="BH2157" s="85"/>
      <c r="BI2157" s="85"/>
      <c r="BJ2157" s="85"/>
      <c r="BK2157" s="85"/>
      <c r="BL2157" s="85"/>
      <c r="BM2157" s="85"/>
      <c r="BN2157" s="85"/>
      <c r="BO2157" s="85"/>
      <c r="BP2157" s="85"/>
      <c r="BQ2157" s="85"/>
      <c r="BR2157" s="85"/>
      <c r="BS2157" s="85"/>
      <c r="BT2157" s="85"/>
      <c r="BU2157" s="85"/>
      <c r="BV2157" s="85"/>
      <c r="BW2157" s="85"/>
      <c r="BX2157" s="85"/>
      <c r="BY2157" s="85"/>
      <c r="BZ2157" s="85"/>
      <c r="CA2157" s="85"/>
      <c r="CB2157" s="85"/>
      <c r="CC2157" s="85"/>
      <c r="CD2157" s="85"/>
      <c r="CE2157" s="85"/>
      <c r="CF2157" s="85"/>
      <c r="CG2157" s="85"/>
      <c r="CH2157" s="85"/>
      <c r="CI2157" s="85"/>
      <c r="CJ2157" s="85"/>
      <c r="CK2157" s="85"/>
      <c r="CL2157" s="85"/>
      <c r="CM2157" s="85"/>
      <c r="CN2157" s="85"/>
      <c r="CO2157" s="85"/>
      <c r="CP2157" s="85"/>
      <c r="CQ2157" s="85"/>
      <c r="CR2157" s="85"/>
    </row>
    <row r="2158" spans="59:96">
      <c r="BG2158" s="85"/>
      <c r="BH2158" s="85"/>
      <c r="BI2158" s="85"/>
      <c r="BJ2158" s="85"/>
      <c r="BK2158" s="85"/>
      <c r="BL2158" s="85"/>
      <c r="BM2158" s="85"/>
      <c r="BN2158" s="85"/>
      <c r="BO2158" s="85"/>
      <c r="BP2158" s="85"/>
      <c r="BQ2158" s="85"/>
      <c r="BR2158" s="85"/>
      <c r="BS2158" s="85"/>
      <c r="BT2158" s="85"/>
      <c r="BU2158" s="85"/>
      <c r="BV2158" s="85"/>
      <c r="BW2158" s="85"/>
      <c r="BX2158" s="85"/>
      <c r="BY2158" s="85"/>
      <c r="BZ2158" s="85"/>
      <c r="CA2158" s="85"/>
      <c r="CB2158" s="85"/>
      <c r="CC2158" s="85"/>
      <c r="CD2158" s="85"/>
      <c r="CE2158" s="85"/>
      <c r="CF2158" s="85"/>
      <c r="CG2158" s="85"/>
      <c r="CH2158" s="85"/>
      <c r="CI2158" s="85"/>
      <c r="CJ2158" s="85"/>
      <c r="CK2158" s="85"/>
      <c r="CL2158" s="85"/>
      <c r="CM2158" s="85"/>
      <c r="CN2158" s="85"/>
      <c r="CO2158" s="85"/>
      <c r="CP2158" s="85"/>
      <c r="CQ2158" s="85"/>
      <c r="CR2158" s="85"/>
    </row>
    <row r="2159" spans="59:96">
      <c r="BG2159" s="85"/>
      <c r="BH2159" s="85"/>
      <c r="BI2159" s="85"/>
      <c r="BJ2159" s="85"/>
      <c r="BK2159" s="85"/>
      <c r="BL2159" s="85"/>
      <c r="BM2159" s="85"/>
      <c r="BN2159" s="85"/>
      <c r="BO2159" s="85"/>
      <c r="BP2159" s="85"/>
      <c r="BQ2159" s="85"/>
      <c r="BR2159" s="85"/>
      <c r="BS2159" s="85"/>
      <c r="BT2159" s="85"/>
      <c r="BU2159" s="85"/>
      <c r="BV2159" s="85"/>
      <c r="BW2159" s="85"/>
      <c r="BX2159" s="85"/>
      <c r="BY2159" s="85"/>
      <c r="BZ2159" s="85"/>
      <c r="CA2159" s="85"/>
      <c r="CB2159" s="85"/>
      <c r="CC2159" s="85"/>
      <c r="CD2159" s="85"/>
      <c r="CE2159" s="85"/>
      <c r="CF2159" s="85"/>
      <c r="CG2159" s="85"/>
      <c r="CH2159" s="85"/>
      <c r="CI2159" s="85"/>
      <c r="CJ2159" s="85"/>
      <c r="CK2159" s="85"/>
      <c r="CL2159" s="85"/>
      <c r="CM2159" s="85"/>
      <c r="CN2159" s="85"/>
      <c r="CO2159" s="85"/>
      <c r="CP2159" s="85"/>
      <c r="CQ2159" s="85"/>
      <c r="CR2159" s="85"/>
    </row>
    <row r="2160" spans="59:96">
      <c r="BG2160" s="85"/>
      <c r="BH2160" s="85"/>
      <c r="BI2160" s="85"/>
      <c r="BJ2160" s="85"/>
      <c r="BK2160" s="85"/>
      <c r="BL2160" s="85"/>
      <c r="BM2160" s="85"/>
      <c r="BN2160" s="85"/>
      <c r="BO2160" s="85"/>
      <c r="BP2160" s="85"/>
      <c r="BQ2160" s="85"/>
      <c r="BR2160" s="85"/>
      <c r="BS2160" s="85"/>
      <c r="BT2160" s="85"/>
      <c r="BU2160" s="85"/>
      <c r="BV2160" s="85"/>
      <c r="BW2160" s="85"/>
      <c r="BX2160" s="85"/>
      <c r="BY2160" s="85"/>
      <c r="BZ2160" s="85"/>
      <c r="CA2160" s="85"/>
      <c r="CB2160" s="85"/>
      <c r="CC2160" s="85"/>
      <c r="CD2160" s="85"/>
      <c r="CE2160" s="85"/>
      <c r="CF2160" s="85"/>
      <c r="CG2160" s="85"/>
      <c r="CH2160" s="85"/>
      <c r="CI2160" s="85"/>
      <c r="CJ2160" s="85"/>
      <c r="CK2160" s="85"/>
      <c r="CL2160" s="85"/>
      <c r="CM2160" s="85"/>
      <c r="CN2160" s="85"/>
      <c r="CO2160" s="85"/>
      <c r="CP2160" s="85"/>
      <c r="CQ2160" s="85"/>
      <c r="CR2160" s="85"/>
    </row>
    <row r="2161" spans="59:96">
      <c r="BG2161" s="85"/>
      <c r="BH2161" s="85"/>
      <c r="BI2161" s="85"/>
      <c r="BJ2161" s="85"/>
      <c r="BK2161" s="85"/>
      <c r="BL2161" s="85"/>
      <c r="BM2161" s="85"/>
      <c r="BN2161" s="85"/>
      <c r="BO2161" s="85"/>
      <c r="BP2161" s="85"/>
      <c r="BQ2161" s="85"/>
      <c r="BR2161" s="85"/>
      <c r="BS2161" s="85"/>
      <c r="BT2161" s="85"/>
      <c r="BU2161" s="85"/>
      <c r="BV2161" s="85"/>
      <c r="BW2161" s="85"/>
      <c r="BX2161" s="85"/>
      <c r="BY2161" s="85"/>
      <c r="BZ2161" s="85"/>
      <c r="CA2161" s="85"/>
      <c r="CB2161" s="85"/>
      <c r="CC2161" s="85"/>
      <c r="CD2161" s="85"/>
      <c r="CE2161" s="85"/>
      <c r="CF2161" s="85"/>
      <c r="CG2161" s="85"/>
      <c r="CH2161" s="85"/>
      <c r="CI2161" s="85"/>
      <c r="CJ2161" s="85"/>
      <c r="CK2161" s="85"/>
      <c r="CL2161" s="85"/>
      <c r="CM2161" s="85"/>
      <c r="CN2161" s="85"/>
      <c r="CO2161" s="85"/>
      <c r="CP2161" s="85"/>
      <c r="CQ2161" s="85"/>
      <c r="CR2161" s="85"/>
    </row>
    <row r="2162" spans="59:96">
      <c r="BG2162" s="85"/>
      <c r="BH2162" s="85"/>
      <c r="BI2162" s="85"/>
      <c r="BJ2162" s="85"/>
      <c r="BK2162" s="85"/>
      <c r="BL2162" s="85"/>
      <c r="BM2162" s="85"/>
      <c r="BN2162" s="85"/>
      <c r="BO2162" s="85"/>
      <c r="BP2162" s="85"/>
      <c r="BQ2162" s="85"/>
      <c r="BR2162" s="85"/>
      <c r="BS2162" s="85"/>
      <c r="BT2162" s="85"/>
      <c r="BU2162" s="85"/>
      <c r="BV2162" s="85"/>
      <c r="BW2162" s="85"/>
      <c r="BX2162" s="85"/>
      <c r="BY2162" s="85"/>
      <c r="BZ2162" s="85"/>
      <c r="CA2162" s="85"/>
      <c r="CB2162" s="85"/>
      <c r="CC2162" s="85"/>
      <c r="CD2162" s="85"/>
      <c r="CE2162" s="85"/>
      <c r="CF2162" s="85"/>
      <c r="CG2162" s="85"/>
      <c r="CH2162" s="85"/>
      <c r="CI2162" s="85"/>
      <c r="CJ2162" s="85"/>
      <c r="CK2162" s="85"/>
      <c r="CL2162" s="85"/>
      <c r="CM2162" s="85"/>
      <c r="CN2162" s="85"/>
      <c r="CO2162" s="85"/>
      <c r="CP2162" s="85"/>
      <c r="CQ2162" s="85"/>
      <c r="CR2162" s="85"/>
    </row>
    <row r="2163" spans="59:96">
      <c r="BG2163" s="85"/>
      <c r="BH2163" s="85"/>
      <c r="BI2163" s="85"/>
      <c r="BJ2163" s="85"/>
      <c r="BK2163" s="85"/>
      <c r="BL2163" s="85"/>
      <c r="BM2163" s="85"/>
      <c r="BN2163" s="85"/>
      <c r="BO2163" s="85"/>
      <c r="BP2163" s="85"/>
      <c r="BQ2163" s="85"/>
      <c r="BR2163" s="85"/>
      <c r="BS2163" s="85"/>
      <c r="BT2163" s="85"/>
      <c r="BU2163" s="85"/>
      <c r="BV2163" s="85"/>
      <c r="BW2163" s="85"/>
      <c r="BX2163" s="85"/>
      <c r="BY2163" s="85"/>
      <c r="BZ2163" s="85"/>
      <c r="CA2163" s="85"/>
      <c r="CB2163" s="85"/>
      <c r="CC2163" s="85"/>
      <c r="CD2163" s="85"/>
      <c r="CE2163" s="85"/>
      <c r="CF2163" s="85"/>
      <c r="CG2163" s="85"/>
      <c r="CH2163" s="85"/>
      <c r="CI2163" s="85"/>
      <c r="CJ2163" s="85"/>
      <c r="CK2163" s="85"/>
      <c r="CL2163" s="85"/>
      <c r="CM2163" s="85"/>
      <c r="CN2163" s="85"/>
      <c r="CO2163" s="85"/>
      <c r="CP2163" s="85"/>
      <c r="CQ2163" s="85"/>
      <c r="CR2163" s="85"/>
    </row>
    <row r="2164" spans="59:96">
      <c r="BG2164" s="85"/>
      <c r="BH2164" s="85"/>
      <c r="BI2164" s="85"/>
      <c r="BJ2164" s="85"/>
      <c r="BK2164" s="85"/>
      <c r="BL2164" s="85"/>
      <c r="BM2164" s="85"/>
      <c r="BN2164" s="85"/>
      <c r="BO2164" s="85"/>
      <c r="BP2164" s="85"/>
      <c r="BQ2164" s="85"/>
      <c r="BR2164" s="85"/>
      <c r="BS2164" s="85"/>
      <c r="BT2164" s="85"/>
      <c r="BU2164" s="85"/>
      <c r="BV2164" s="85"/>
      <c r="BW2164" s="85"/>
      <c r="BX2164" s="85"/>
      <c r="BY2164" s="85"/>
      <c r="BZ2164" s="85"/>
      <c r="CA2164" s="85"/>
      <c r="CB2164" s="85"/>
      <c r="CC2164" s="85"/>
      <c r="CD2164" s="85"/>
      <c r="CE2164" s="85"/>
      <c r="CF2164" s="85"/>
      <c r="CG2164" s="85"/>
      <c r="CH2164" s="85"/>
      <c r="CI2164" s="85"/>
      <c r="CJ2164" s="85"/>
      <c r="CK2164" s="85"/>
      <c r="CL2164" s="85"/>
      <c r="CM2164" s="85"/>
      <c r="CN2164" s="85"/>
      <c r="CO2164" s="85"/>
      <c r="CP2164" s="85"/>
      <c r="CQ2164" s="85"/>
      <c r="CR2164" s="85"/>
    </row>
    <row r="2165" spans="59:96">
      <c r="BG2165" s="85"/>
      <c r="BH2165" s="85"/>
      <c r="BI2165" s="85"/>
      <c r="BJ2165" s="85"/>
      <c r="BK2165" s="85"/>
      <c r="BL2165" s="85"/>
      <c r="BM2165" s="85"/>
      <c r="BN2165" s="85"/>
      <c r="BO2165" s="85"/>
      <c r="BP2165" s="85"/>
      <c r="BQ2165" s="85"/>
      <c r="BR2165" s="85"/>
      <c r="BS2165" s="85"/>
      <c r="BT2165" s="85"/>
      <c r="BU2165" s="85"/>
      <c r="BV2165" s="85"/>
      <c r="BW2165" s="85"/>
      <c r="BX2165" s="85"/>
      <c r="BY2165" s="85"/>
      <c r="BZ2165" s="85"/>
      <c r="CA2165" s="85"/>
      <c r="CB2165" s="85"/>
      <c r="CC2165" s="85"/>
      <c r="CD2165" s="85"/>
      <c r="CE2165" s="85"/>
      <c r="CF2165" s="85"/>
      <c r="CG2165" s="85"/>
      <c r="CH2165" s="85"/>
      <c r="CI2165" s="85"/>
      <c r="CJ2165" s="85"/>
      <c r="CK2165" s="85"/>
      <c r="CL2165" s="85"/>
      <c r="CM2165" s="85"/>
      <c r="CN2165" s="85"/>
      <c r="CO2165" s="85"/>
      <c r="CP2165" s="85"/>
      <c r="CQ2165" s="85"/>
      <c r="CR2165" s="85"/>
    </row>
    <row r="2166" spans="59:96">
      <c r="BG2166" s="85"/>
      <c r="BH2166" s="85"/>
      <c r="BI2166" s="85"/>
      <c r="BJ2166" s="85"/>
      <c r="BK2166" s="85"/>
      <c r="BL2166" s="85"/>
      <c r="BM2166" s="85"/>
      <c r="BN2166" s="85"/>
      <c r="BO2166" s="85"/>
      <c r="BP2166" s="85"/>
      <c r="BQ2166" s="85"/>
      <c r="BR2166" s="85"/>
      <c r="BS2166" s="85"/>
      <c r="BT2166" s="85"/>
      <c r="BU2166" s="85"/>
      <c r="BV2166" s="85"/>
      <c r="BW2166" s="85"/>
      <c r="BX2166" s="85"/>
      <c r="BY2166" s="85"/>
      <c r="BZ2166" s="85"/>
      <c r="CA2166" s="85"/>
      <c r="CB2166" s="85"/>
      <c r="CC2166" s="85"/>
      <c r="CD2166" s="85"/>
      <c r="CE2166" s="85"/>
      <c r="CF2166" s="85"/>
      <c r="CG2166" s="85"/>
      <c r="CH2166" s="85"/>
      <c r="CI2166" s="85"/>
      <c r="CJ2166" s="85"/>
      <c r="CK2166" s="85"/>
      <c r="CL2166" s="85"/>
      <c r="CM2166" s="85"/>
      <c r="CN2166" s="85"/>
      <c r="CO2166" s="85"/>
      <c r="CP2166" s="85"/>
      <c r="CQ2166" s="85"/>
      <c r="CR2166" s="85"/>
    </row>
    <row r="2167" spans="59:96">
      <c r="BG2167" s="85"/>
      <c r="BH2167" s="85"/>
      <c r="BI2167" s="85"/>
      <c r="BJ2167" s="85"/>
      <c r="BK2167" s="85"/>
      <c r="BL2167" s="85"/>
      <c r="BM2167" s="85"/>
      <c r="BN2167" s="85"/>
      <c r="BO2167" s="85"/>
      <c r="BP2167" s="85"/>
      <c r="BQ2167" s="85"/>
      <c r="BR2167" s="85"/>
      <c r="BS2167" s="85"/>
      <c r="BT2167" s="85"/>
      <c r="BU2167" s="85"/>
      <c r="BV2167" s="85"/>
      <c r="BW2167" s="85"/>
      <c r="BX2167" s="85"/>
      <c r="BY2167" s="85"/>
      <c r="BZ2167" s="85"/>
      <c r="CA2167" s="85"/>
      <c r="CB2167" s="85"/>
      <c r="CC2167" s="85"/>
      <c r="CD2167" s="85"/>
      <c r="CE2167" s="85"/>
      <c r="CF2167" s="85"/>
      <c r="CG2167" s="85"/>
      <c r="CH2167" s="85"/>
      <c r="CI2167" s="85"/>
      <c r="CJ2167" s="85"/>
      <c r="CK2167" s="85"/>
      <c r="CL2167" s="85"/>
      <c r="CM2167" s="85"/>
      <c r="CN2167" s="85"/>
      <c r="CO2167" s="85"/>
      <c r="CP2167" s="85"/>
      <c r="CQ2167" s="85"/>
      <c r="CR2167" s="85"/>
    </row>
    <row r="2168" spans="59:96">
      <c r="BG2168" s="85"/>
      <c r="BH2168" s="85"/>
      <c r="BI2168" s="85"/>
      <c r="BJ2168" s="85"/>
      <c r="BK2168" s="85"/>
      <c r="BL2168" s="85"/>
      <c r="BM2168" s="85"/>
      <c r="BN2168" s="85"/>
      <c r="BO2168" s="85"/>
      <c r="BP2168" s="85"/>
      <c r="BQ2168" s="85"/>
      <c r="BR2168" s="85"/>
      <c r="BS2168" s="85"/>
      <c r="BT2168" s="85"/>
      <c r="BU2168" s="85"/>
      <c r="BV2168" s="85"/>
      <c r="BW2168" s="85"/>
      <c r="BX2168" s="85"/>
      <c r="BY2168" s="85"/>
      <c r="BZ2168" s="85"/>
      <c r="CA2168" s="85"/>
      <c r="CB2168" s="85"/>
      <c r="CC2168" s="85"/>
      <c r="CD2168" s="85"/>
      <c r="CE2168" s="85"/>
      <c r="CF2168" s="85"/>
      <c r="CG2168" s="85"/>
      <c r="CH2168" s="85"/>
      <c r="CI2168" s="85"/>
      <c r="CJ2168" s="85"/>
      <c r="CK2168" s="85"/>
      <c r="CL2168" s="85"/>
      <c r="CM2168" s="85"/>
      <c r="CN2168" s="85"/>
      <c r="CO2168" s="85"/>
      <c r="CP2168" s="85"/>
      <c r="CQ2168" s="85"/>
      <c r="CR2168" s="85"/>
    </row>
    <row r="2169" spans="59:96">
      <c r="BG2169" s="85"/>
      <c r="BH2169" s="85"/>
      <c r="BI2169" s="85"/>
      <c r="BJ2169" s="85"/>
      <c r="BK2169" s="85"/>
      <c r="BL2169" s="85"/>
      <c r="BM2169" s="85"/>
      <c r="BN2169" s="85"/>
      <c r="BO2169" s="85"/>
      <c r="BP2169" s="85"/>
      <c r="BQ2169" s="85"/>
      <c r="BR2169" s="85"/>
      <c r="BS2169" s="85"/>
      <c r="BT2169" s="85"/>
      <c r="BU2169" s="85"/>
      <c r="BV2169" s="85"/>
      <c r="BW2169" s="85"/>
      <c r="BX2169" s="85"/>
      <c r="BY2169" s="85"/>
      <c r="BZ2169" s="85"/>
      <c r="CA2169" s="85"/>
      <c r="CB2169" s="85"/>
      <c r="CC2169" s="85"/>
      <c r="CD2169" s="85"/>
      <c r="CE2169" s="85"/>
      <c r="CF2169" s="85"/>
      <c r="CG2169" s="85"/>
      <c r="CH2169" s="85"/>
      <c r="CI2169" s="85"/>
      <c r="CJ2169" s="85"/>
      <c r="CK2169" s="85"/>
      <c r="CL2169" s="85"/>
      <c r="CM2169" s="85"/>
      <c r="CN2169" s="85"/>
      <c r="CO2169" s="85"/>
      <c r="CP2169" s="85"/>
      <c r="CQ2169" s="85"/>
      <c r="CR2169" s="85"/>
    </row>
    <row r="2170" spans="59:96">
      <c r="BG2170" s="85"/>
      <c r="BH2170" s="85"/>
      <c r="BI2170" s="85"/>
      <c r="BJ2170" s="85"/>
      <c r="BK2170" s="85"/>
      <c r="BL2170" s="85"/>
      <c r="BM2170" s="85"/>
      <c r="BN2170" s="85"/>
      <c r="BO2170" s="85"/>
      <c r="BP2170" s="85"/>
      <c r="BQ2170" s="85"/>
      <c r="BR2170" s="85"/>
      <c r="BS2170" s="85"/>
      <c r="BT2170" s="85"/>
      <c r="BU2170" s="85"/>
      <c r="BV2170" s="85"/>
      <c r="BW2170" s="85"/>
      <c r="BX2170" s="85"/>
      <c r="BY2170" s="85"/>
      <c r="BZ2170" s="85"/>
      <c r="CA2170" s="85"/>
      <c r="CB2170" s="85"/>
      <c r="CC2170" s="85"/>
      <c r="CD2170" s="85"/>
      <c r="CE2170" s="85"/>
      <c r="CF2170" s="85"/>
      <c r="CG2170" s="85"/>
      <c r="CH2170" s="85"/>
      <c r="CI2170" s="85"/>
      <c r="CJ2170" s="85"/>
      <c r="CK2170" s="85"/>
      <c r="CL2170" s="85"/>
      <c r="CM2170" s="85"/>
      <c r="CN2170" s="85"/>
      <c r="CO2170" s="85"/>
      <c r="CP2170" s="85"/>
      <c r="CQ2170" s="85"/>
      <c r="CR2170" s="85"/>
    </row>
    <row r="2171" spans="59:96">
      <c r="BG2171" s="85"/>
      <c r="BH2171" s="85"/>
      <c r="BI2171" s="85"/>
      <c r="BJ2171" s="85"/>
      <c r="BK2171" s="85"/>
      <c r="BL2171" s="85"/>
      <c r="BM2171" s="85"/>
      <c r="BN2171" s="85"/>
      <c r="BO2171" s="85"/>
      <c r="BP2171" s="85"/>
      <c r="BQ2171" s="85"/>
      <c r="BR2171" s="85"/>
      <c r="BS2171" s="85"/>
      <c r="BT2171" s="85"/>
      <c r="BU2171" s="85"/>
      <c r="BV2171" s="85"/>
      <c r="BW2171" s="85"/>
      <c r="BX2171" s="85"/>
      <c r="BY2171" s="85"/>
      <c r="BZ2171" s="85"/>
      <c r="CA2171" s="85"/>
      <c r="CB2171" s="85"/>
      <c r="CC2171" s="85"/>
      <c r="CD2171" s="85"/>
      <c r="CE2171" s="85"/>
      <c r="CF2171" s="85"/>
      <c r="CG2171" s="85"/>
      <c r="CH2171" s="85"/>
      <c r="CI2171" s="85"/>
      <c r="CJ2171" s="85"/>
      <c r="CK2171" s="85"/>
      <c r="CL2171" s="85"/>
      <c r="CM2171" s="85"/>
      <c r="CN2171" s="85"/>
      <c r="CO2171" s="85"/>
      <c r="CP2171" s="85"/>
      <c r="CQ2171" s="85"/>
      <c r="CR2171" s="85"/>
    </row>
    <row r="2172" spans="59:96">
      <c r="BG2172" s="85"/>
      <c r="BH2172" s="85"/>
      <c r="BI2172" s="85"/>
      <c r="BJ2172" s="85"/>
      <c r="BK2172" s="85"/>
      <c r="BL2172" s="85"/>
      <c r="BM2172" s="85"/>
      <c r="BN2172" s="85"/>
      <c r="BO2172" s="85"/>
      <c r="BP2172" s="85"/>
      <c r="BQ2172" s="85"/>
      <c r="BR2172" s="85"/>
      <c r="BS2172" s="85"/>
      <c r="BT2172" s="85"/>
      <c r="BU2172" s="85"/>
      <c r="BV2172" s="85"/>
      <c r="BW2172" s="85"/>
      <c r="BX2172" s="85"/>
      <c r="BY2172" s="85"/>
      <c r="BZ2172" s="85"/>
      <c r="CA2172" s="85"/>
      <c r="CB2172" s="85"/>
      <c r="CC2172" s="85"/>
      <c r="CD2172" s="85"/>
      <c r="CE2172" s="85"/>
      <c r="CF2172" s="85"/>
      <c r="CG2172" s="85"/>
      <c r="CH2172" s="85"/>
      <c r="CI2172" s="85"/>
      <c r="CJ2172" s="85"/>
      <c r="CK2172" s="85"/>
      <c r="CL2172" s="85"/>
      <c r="CM2172" s="85"/>
      <c r="CN2172" s="85"/>
      <c r="CO2172" s="85"/>
      <c r="CP2172" s="85"/>
      <c r="CQ2172" s="85"/>
      <c r="CR2172" s="85"/>
    </row>
    <row r="2173" spans="59:96">
      <c r="BG2173" s="85"/>
      <c r="BH2173" s="85"/>
      <c r="BI2173" s="85"/>
      <c r="BJ2173" s="85"/>
      <c r="BK2173" s="85"/>
      <c r="BL2173" s="85"/>
      <c r="BM2173" s="85"/>
      <c r="BN2173" s="85"/>
      <c r="BO2173" s="85"/>
      <c r="BP2173" s="85"/>
      <c r="BQ2173" s="85"/>
      <c r="BR2173" s="85"/>
      <c r="BS2173" s="85"/>
      <c r="BT2173" s="85"/>
      <c r="BU2173" s="85"/>
      <c r="BV2173" s="85"/>
      <c r="BW2173" s="85"/>
      <c r="BX2173" s="85"/>
      <c r="BY2173" s="85"/>
      <c r="BZ2173" s="85"/>
      <c r="CA2173" s="85"/>
      <c r="CB2173" s="85"/>
      <c r="CC2173" s="85"/>
      <c r="CD2173" s="85"/>
      <c r="CE2173" s="85"/>
      <c r="CF2173" s="85"/>
      <c r="CG2173" s="85"/>
      <c r="CH2173" s="85"/>
      <c r="CI2173" s="85"/>
      <c r="CJ2173" s="85"/>
      <c r="CK2173" s="85"/>
      <c r="CL2173" s="85"/>
      <c r="CM2173" s="85"/>
      <c r="CN2173" s="85"/>
      <c r="CO2173" s="85"/>
      <c r="CP2173" s="85"/>
      <c r="CQ2173" s="85"/>
      <c r="CR2173" s="85"/>
    </row>
    <row r="2174" spans="59:96">
      <c r="BG2174" s="85"/>
      <c r="BH2174" s="85"/>
      <c r="BI2174" s="85"/>
      <c r="BJ2174" s="85"/>
      <c r="BK2174" s="85"/>
      <c r="BL2174" s="85"/>
      <c r="BM2174" s="85"/>
      <c r="BN2174" s="85"/>
      <c r="BO2174" s="85"/>
      <c r="BP2174" s="85"/>
      <c r="BQ2174" s="85"/>
      <c r="BR2174" s="85"/>
      <c r="BS2174" s="85"/>
      <c r="BT2174" s="85"/>
      <c r="BU2174" s="85"/>
      <c r="BV2174" s="85"/>
      <c r="BW2174" s="85"/>
      <c r="BX2174" s="85"/>
      <c r="BY2174" s="85"/>
      <c r="BZ2174" s="85"/>
      <c r="CA2174" s="85"/>
      <c r="CB2174" s="85"/>
      <c r="CC2174" s="85"/>
      <c r="CD2174" s="85"/>
      <c r="CE2174" s="85"/>
      <c r="CF2174" s="85"/>
      <c r="CG2174" s="85"/>
      <c r="CH2174" s="85"/>
      <c r="CI2174" s="85"/>
      <c r="CJ2174" s="85"/>
      <c r="CK2174" s="85"/>
      <c r="CL2174" s="85"/>
      <c r="CM2174" s="85"/>
      <c r="CN2174" s="85"/>
      <c r="CO2174" s="85"/>
      <c r="CP2174" s="85"/>
      <c r="CQ2174" s="85"/>
      <c r="CR2174" s="85"/>
    </row>
    <row r="2175" spans="59:96">
      <c r="BG2175" s="85"/>
      <c r="BH2175" s="85"/>
      <c r="BI2175" s="85"/>
      <c r="BJ2175" s="85"/>
      <c r="BK2175" s="85"/>
      <c r="BL2175" s="85"/>
      <c r="BM2175" s="85"/>
      <c r="BN2175" s="85"/>
      <c r="BO2175" s="85"/>
      <c r="BP2175" s="85"/>
      <c r="BQ2175" s="85"/>
      <c r="BR2175" s="85"/>
      <c r="BS2175" s="85"/>
      <c r="BT2175" s="85"/>
      <c r="BU2175" s="85"/>
      <c r="BV2175" s="85"/>
      <c r="BW2175" s="85"/>
      <c r="BX2175" s="85"/>
      <c r="BY2175" s="85"/>
      <c r="BZ2175" s="85"/>
      <c r="CA2175" s="85"/>
      <c r="CB2175" s="85"/>
      <c r="CC2175" s="85"/>
      <c r="CD2175" s="85"/>
      <c r="CE2175" s="85"/>
      <c r="CF2175" s="85"/>
      <c r="CG2175" s="85"/>
      <c r="CH2175" s="85"/>
      <c r="CI2175" s="85"/>
      <c r="CJ2175" s="85"/>
      <c r="CK2175" s="85"/>
      <c r="CL2175" s="85"/>
      <c r="CM2175" s="85"/>
      <c r="CN2175" s="85"/>
      <c r="CO2175" s="85"/>
      <c r="CP2175" s="85"/>
      <c r="CQ2175" s="85"/>
      <c r="CR2175" s="85"/>
    </row>
    <row r="2176" spans="59:96">
      <c r="BG2176" s="85"/>
      <c r="BH2176" s="85"/>
      <c r="BI2176" s="85"/>
      <c r="BJ2176" s="85"/>
      <c r="BK2176" s="85"/>
      <c r="BL2176" s="85"/>
      <c r="BM2176" s="85"/>
      <c r="BN2176" s="85"/>
      <c r="BO2176" s="85"/>
      <c r="BP2176" s="85"/>
      <c r="BQ2176" s="85"/>
      <c r="BR2176" s="85"/>
      <c r="BS2176" s="85"/>
      <c r="BT2176" s="85"/>
      <c r="BU2176" s="85"/>
      <c r="BV2176" s="85"/>
      <c r="BW2176" s="85"/>
      <c r="BX2176" s="85"/>
      <c r="BY2176" s="85"/>
      <c r="BZ2176" s="85"/>
      <c r="CA2176" s="85"/>
      <c r="CB2176" s="85"/>
      <c r="CC2176" s="85"/>
      <c r="CD2176" s="85"/>
      <c r="CE2176" s="85"/>
      <c r="CF2176" s="85"/>
      <c r="CG2176" s="85"/>
      <c r="CH2176" s="85"/>
      <c r="CI2176" s="85"/>
      <c r="CJ2176" s="85"/>
      <c r="CK2176" s="85"/>
      <c r="CL2176" s="85"/>
      <c r="CM2176" s="85"/>
      <c r="CN2176" s="85"/>
      <c r="CO2176" s="85"/>
      <c r="CP2176" s="85"/>
      <c r="CQ2176" s="85"/>
      <c r="CR2176" s="85"/>
    </row>
    <row r="2177" spans="59:96">
      <c r="BG2177" s="85"/>
      <c r="BH2177" s="85"/>
      <c r="BI2177" s="85"/>
      <c r="BJ2177" s="85"/>
      <c r="BK2177" s="85"/>
      <c r="BL2177" s="85"/>
      <c r="BM2177" s="85"/>
      <c r="BN2177" s="85"/>
      <c r="BO2177" s="85"/>
      <c r="BP2177" s="85"/>
      <c r="BQ2177" s="85"/>
      <c r="BR2177" s="85"/>
      <c r="BS2177" s="85"/>
      <c r="BT2177" s="85"/>
      <c r="BU2177" s="85"/>
      <c r="BV2177" s="85"/>
      <c r="BW2177" s="85"/>
      <c r="BX2177" s="85"/>
      <c r="BY2177" s="85"/>
      <c r="BZ2177" s="85"/>
      <c r="CA2177" s="85"/>
      <c r="CB2177" s="85"/>
      <c r="CC2177" s="85"/>
      <c r="CD2177" s="85"/>
      <c r="CE2177" s="85"/>
      <c r="CF2177" s="85"/>
      <c r="CG2177" s="85"/>
      <c r="CH2177" s="85"/>
      <c r="CI2177" s="85"/>
      <c r="CJ2177" s="85"/>
      <c r="CK2177" s="85"/>
      <c r="CL2177" s="85"/>
      <c r="CM2177" s="85"/>
      <c r="CN2177" s="85"/>
      <c r="CO2177" s="85"/>
      <c r="CP2177" s="85"/>
      <c r="CQ2177" s="85"/>
      <c r="CR2177" s="85"/>
    </row>
    <row r="2178" spans="59:96">
      <c r="BG2178" s="85"/>
      <c r="BH2178" s="85"/>
      <c r="BI2178" s="85"/>
      <c r="BJ2178" s="85"/>
      <c r="BK2178" s="85"/>
      <c r="BL2178" s="85"/>
      <c r="BM2178" s="85"/>
      <c r="BN2178" s="85"/>
      <c r="BO2178" s="85"/>
      <c r="BP2178" s="85"/>
      <c r="BQ2178" s="85"/>
      <c r="BR2178" s="85"/>
      <c r="BS2178" s="85"/>
      <c r="BT2178" s="85"/>
      <c r="BU2178" s="85"/>
      <c r="BV2178" s="85"/>
      <c r="BW2178" s="85"/>
      <c r="BX2178" s="85"/>
      <c r="BY2178" s="85"/>
      <c r="BZ2178" s="85"/>
      <c r="CA2178" s="85"/>
      <c r="CB2178" s="85"/>
      <c r="CC2178" s="85"/>
      <c r="CD2178" s="85"/>
      <c r="CE2178" s="85"/>
      <c r="CF2178" s="85"/>
      <c r="CG2178" s="85"/>
      <c r="CH2178" s="85"/>
      <c r="CI2178" s="85"/>
      <c r="CJ2178" s="85"/>
      <c r="CK2178" s="85"/>
      <c r="CL2178" s="85"/>
      <c r="CM2178" s="85"/>
      <c r="CN2178" s="85"/>
      <c r="CO2178" s="85"/>
      <c r="CP2178" s="85"/>
      <c r="CQ2178" s="85"/>
      <c r="CR2178" s="85"/>
    </row>
    <row r="2179" spans="59:96">
      <c r="BG2179" s="85"/>
      <c r="BH2179" s="85"/>
      <c r="BI2179" s="85"/>
      <c r="BJ2179" s="85"/>
      <c r="BK2179" s="85"/>
      <c r="BL2179" s="85"/>
      <c r="BM2179" s="85"/>
      <c r="BN2179" s="85"/>
      <c r="BO2179" s="85"/>
      <c r="BP2179" s="85"/>
      <c r="BQ2179" s="85"/>
      <c r="BR2179" s="85"/>
      <c r="BS2179" s="85"/>
      <c r="BT2179" s="85"/>
      <c r="BU2179" s="85"/>
      <c r="BV2179" s="85"/>
      <c r="BW2179" s="85"/>
      <c r="BX2179" s="85"/>
      <c r="BY2179" s="85"/>
      <c r="BZ2179" s="85"/>
      <c r="CA2179" s="85"/>
      <c r="CB2179" s="85"/>
      <c r="CC2179" s="85"/>
      <c r="CD2179" s="85"/>
      <c r="CE2179" s="85"/>
      <c r="CF2179" s="85"/>
      <c r="CG2179" s="85"/>
      <c r="CH2179" s="85"/>
      <c r="CI2179" s="85"/>
      <c r="CJ2179" s="85"/>
      <c r="CK2179" s="85"/>
      <c r="CL2179" s="85"/>
      <c r="CM2179" s="85"/>
      <c r="CN2179" s="85"/>
      <c r="CO2179" s="85"/>
      <c r="CP2179" s="85"/>
      <c r="CQ2179" s="85"/>
      <c r="CR2179" s="85"/>
    </row>
    <row r="2180" spans="59:96">
      <c r="BG2180" s="85"/>
      <c r="BH2180" s="85"/>
      <c r="BI2180" s="85"/>
      <c r="BJ2180" s="85"/>
      <c r="BK2180" s="85"/>
      <c r="BL2180" s="85"/>
      <c r="BM2180" s="85"/>
      <c r="BN2180" s="85"/>
      <c r="BO2180" s="85"/>
      <c r="BP2180" s="85"/>
      <c r="BQ2180" s="85"/>
      <c r="BR2180" s="85"/>
      <c r="BS2180" s="85"/>
      <c r="BT2180" s="85"/>
      <c r="BU2180" s="85"/>
      <c r="BV2180" s="85"/>
      <c r="BW2180" s="85"/>
      <c r="BX2180" s="85"/>
      <c r="BY2180" s="85"/>
      <c r="BZ2180" s="85"/>
      <c r="CA2180" s="85"/>
      <c r="CB2180" s="85"/>
      <c r="CC2180" s="85"/>
      <c r="CD2180" s="85"/>
      <c r="CE2180" s="85"/>
      <c r="CF2180" s="85"/>
      <c r="CG2180" s="85"/>
      <c r="CH2180" s="85"/>
      <c r="CI2180" s="85"/>
      <c r="CJ2180" s="85"/>
      <c r="CK2180" s="85"/>
      <c r="CL2180" s="85"/>
      <c r="CM2180" s="85"/>
      <c r="CN2180" s="85"/>
      <c r="CO2180" s="85"/>
      <c r="CP2180" s="85"/>
      <c r="CQ2180" s="85"/>
      <c r="CR2180" s="85"/>
    </row>
    <row r="2181" spans="59:96">
      <c r="BG2181" s="85"/>
      <c r="BH2181" s="85"/>
      <c r="BI2181" s="85"/>
      <c r="BJ2181" s="85"/>
      <c r="BK2181" s="85"/>
      <c r="BL2181" s="85"/>
      <c r="BM2181" s="85"/>
      <c r="BN2181" s="85"/>
      <c r="BO2181" s="85"/>
      <c r="BP2181" s="85"/>
      <c r="BQ2181" s="85"/>
      <c r="BR2181" s="85"/>
      <c r="BS2181" s="85"/>
      <c r="BT2181" s="85"/>
      <c r="BU2181" s="85"/>
      <c r="BV2181" s="85"/>
      <c r="BW2181" s="85"/>
      <c r="BX2181" s="85"/>
      <c r="BY2181" s="85"/>
      <c r="BZ2181" s="85"/>
      <c r="CA2181" s="85"/>
      <c r="CB2181" s="85"/>
      <c r="CC2181" s="85"/>
      <c r="CD2181" s="85"/>
      <c r="CE2181" s="85"/>
      <c r="CF2181" s="85"/>
      <c r="CG2181" s="85"/>
      <c r="CH2181" s="85"/>
      <c r="CI2181" s="85"/>
      <c r="CJ2181" s="85"/>
      <c r="CK2181" s="85"/>
      <c r="CL2181" s="85"/>
      <c r="CM2181" s="85"/>
      <c r="CN2181" s="85"/>
      <c r="CO2181" s="85"/>
      <c r="CP2181" s="85"/>
      <c r="CQ2181" s="85"/>
      <c r="CR2181" s="85"/>
    </row>
    <row r="2182" spans="59:96">
      <c r="BG2182" s="85"/>
      <c r="BH2182" s="85"/>
      <c r="BI2182" s="85"/>
      <c r="BJ2182" s="85"/>
      <c r="BK2182" s="85"/>
      <c r="BL2182" s="85"/>
      <c r="BM2182" s="85"/>
      <c r="BN2182" s="85"/>
      <c r="BO2182" s="85"/>
      <c r="BP2182" s="85"/>
      <c r="BQ2182" s="85"/>
      <c r="BR2182" s="85"/>
      <c r="BS2182" s="85"/>
      <c r="BT2182" s="85"/>
      <c r="BU2182" s="85"/>
      <c r="BV2182" s="85"/>
      <c r="BW2182" s="85"/>
      <c r="BX2182" s="85"/>
      <c r="BY2182" s="85"/>
      <c r="BZ2182" s="85"/>
      <c r="CA2182" s="85"/>
      <c r="CB2182" s="85"/>
      <c r="CC2182" s="85"/>
      <c r="CD2182" s="85"/>
      <c r="CE2182" s="85"/>
      <c r="CF2182" s="85"/>
      <c r="CG2182" s="85"/>
      <c r="CH2182" s="85"/>
      <c r="CI2182" s="85"/>
      <c r="CJ2182" s="85"/>
      <c r="CK2182" s="85"/>
      <c r="CL2182" s="85"/>
      <c r="CM2182" s="85"/>
      <c r="CN2182" s="85"/>
      <c r="CO2182" s="85"/>
      <c r="CP2182" s="85"/>
      <c r="CQ2182" s="85"/>
      <c r="CR2182" s="85"/>
    </row>
    <row r="2183" spans="59:96">
      <c r="BG2183" s="85"/>
      <c r="BH2183" s="85"/>
      <c r="BI2183" s="85"/>
      <c r="BJ2183" s="85"/>
      <c r="BK2183" s="85"/>
      <c r="BL2183" s="85"/>
      <c r="BM2183" s="85"/>
      <c r="BN2183" s="85"/>
      <c r="BO2183" s="85"/>
      <c r="BP2183" s="85"/>
      <c r="BQ2183" s="85"/>
      <c r="BR2183" s="85"/>
      <c r="BS2183" s="85"/>
      <c r="BT2183" s="85"/>
      <c r="BU2183" s="85"/>
      <c r="BV2183" s="85"/>
      <c r="BW2183" s="85"/>
      <c r="BX2183" s="85"/>
      <c r="BY2183" s="85"/>
      <c r="BZ2183" s="85"/>
      <c r="CA2183" s="85"/>
      <c r="CB2183" s="85"/>
      <c r="CC2183" s="85"/>
      <c r="CD2183" s="85"/>
      <c r="CE2183" s="85"/>
      <c r="CF2183" s="85"/>
      <c r="CG2183" s="85"/>
      <c r="CH2183" s="85"/>
      <c r="CI2183" s="85"/>
      <c r="CJ2183" s="85"/>
      <c r="CK2183" s="85"/>
      <c r="CL2183" s="85"/>
      <c r="CM2183" s="85"/>
      <c r="CN2183" s="85"/>
      <c r="CO2183" s="85"/>
      <c r="CP2183" s="85"/>
      <c r="CQ2183" s="85"/>
      <c r="CR2183" s="85"/>
    </row>
    <row r="2184" spans="59:96">
      <c r="BG2184" s="85"/>
      <c r="BH2184" s="85"/>
      <c r="BI2184" s="85"/>
      <c r="BJ2184" s="85"/>
      <c r="BK2184" s="85"/>
      <c r="BL2184" s="85"/>
      <c r="BM2184" s="85"/>
      <c r="BN2184" s="85"/>
      <c r="BO2184" s="85"/>
      <c r="BP2184" s="85"/>
      <c r="BQ2184" s="85"/>
      <c r="BR2184" s="85"/>
      <c r="BS2184" s="85"/>
      <c r="BT2184" s="85"/>
      <c r="BU2184" s="85"/>
      <c r="BV2184" s="85"/>
      <c r="BW2184" s="85"/>
      <c r="BX2184" s="85"/>
      <c r="BY2184" s="85"/>
      <c r="BZ2184" s="85"/>
      <c r="CA2184" s="85"/>
      <c r="CB2184" s="85"/>
      <c r="CC2184" s="85"/>
      <c r="CD2184" s="85"/>
      <c r="CE2184" s="85"/>
      <c r="CF2184" s="85"/>
      <c r="CG2184" s="85"/>
      <c r="CH2184" s="85"/>
      <c r="CI2184" s="85"/>
      <c r="CJ2184" s="85"/>
      <c r="CK2184" s="85"/>
      <c r="CL2184" s="85"/>
      <c r="CM2184" s="85"/>
      <c r="CN2184" s="85"/>
      <c r="CO2184" s="85"/>
      <c r="CP2184" s="85"/>
      <c r="CQ2184" s="85"/>
      <c r="CR2184" s="85"/>
    </row>
    <row r="2185" spans="59:96">
      <c r="BG2185" s="85"/>
      <c r="BH2185" s="85"/>
      <c r="BI2185" s="85"/>
      <c r="BJ2185" s="85"/>
      <c r="BK2185" s="85"/>
      <c r="BL2185" s="85"/>
      <c r="BM2185" s="85"/>
      <c r="BN2185" s="85"/>
      <c r="BO2185" s="85"/>
      <c r="BP2185" s="85"/>
      <c r="BQ2185" s="85"/>
      <c r="BR2185" s="85"/>
      <c r="BS2185" s="85"/>
      <c r="BT2185" s="85"/>
      <c r="BU2185" s="85"/>
      <c r="BV2185" s="85"/>
      <c r="BW2185" s="85"/>
      <c r="BX2185" s="85"/>
      <c r="BY2185" s="85"/>
      <c r="BZ2185" s="85"/>
      <c r="CA2185" s="85"/>
      <c r="CB2185" s="85"/>
      <c r="CC2185" s="85"/>
      <c r="CD2185" s="85"/>
      <c r="CE2185" s="85"/>
      <c r="CF2185" s="85"/>
      <c r="CG2185" s="85"/>
      <c r="CH2185" s="85"/>
      <c r="CI2185" s="85"/>
      <c r="CJ2185" s="85"/>
      <c r="CK2185" s="85"/>
      <c r="CL2185" s="85"/>
      <c r="CM2185" s="85"/>
      <c r="CN2185" s="85"/>
      <c r="CO2185" s="85"/>
      <c r="CP2185" s="85"/>
      <c r="CQ2185" s="85"/>
      <c r="CR2185" s="85"/>
    </row>
    <row r="2186" spans="59:96">
      <c r="BG2186" s="85"/>
      <c r="BH2186" s="85"/>
      <c r="BI2186" s="85"/>
      <c r="BJ2186" s="85"/>
      <c r="BK2186" s="85"/>
      <c r="BL2186" s="85"/>
      <c r="BM2186" s="85"/>
      <c r="BN2186" s="85"/>
      <c r="BO2186" s="85"/>
      <c r="BP2186" s="85"/>
      <c r="BQ2186" s="85"/>
      <c r="BR2186" s="85"/>
      <c r="BS2186" s="85"/>
      <c r="BT2186" s="85"/>
      <c r="BU2186" s="85"/>
      <c r="BV2186" s="85"/>
      <c r="BW2186" s="85"/>
      <c r="BX2186" s="85"/>
      <c r="BY2186" s="85"/>
      <c r="BZ2186" s="85"/>
      <c r="CA2186" s="85"/>
      <c r="CB2186" s="85"/>
      <c r="CC2186" s="85"/>
      <c r="CD2186" s="85"/>
      <c r="CE2186" s="85"/>
      <c r="CF2186" s="85"/>
      <c r="CG2186" s="85"/>
      <c r="CH2186" s="85"/>
      <c r="CI2186" s="85"/>
      <c r="CJ2186" s="85"/>
      <c r="CK2186" s="85"/>
      <c r="CL2186" s="85"/>
      <c r="CM2186" s="85"/>
      <c r="CN2186" s="85"/>
      <c r="CO2186" s="85"/>
      <c r="CP2186" s="85"/>
      <c r="CQ2186" s="85"/>
      <c r="CR2186" s="85"/>
    </row>
    <row r="2187" spans="59:96">
      <c r="BG2187" s="85"/>
      <c r="BH2187" s="85"/>
      <c r="BI2187" s="85"/>
      <c r="BJ2187" s="85"/>
      <c r="BK2187" s="85"/>
      <c r="BL2187" s="85"/>
      <c r="BM2187" s="85"/>
      <c r="BN2187" s="85"/>
      <c r="BO2187" s="85"/>
      <c r="BP2187" s="85"/>
      <c r="BQ2187" s="85"/>
      <c r="BR2187" s="85"/>
      <c r="BS2187" s="85"/>
      <c r="BT2187" s="85"/>
      <c r="BU2187" s="85"/>
      <c r="BV2187" s="85"/>
      <c r="BW2187" s="85"/>
      <c r="BX2187" s="85"/>
      <c r="BY2187" s="85"/>
      <c r="BZ2187" s="85"/>
      <c r="CA2187" s="85"/>
      <c r="CB2187" s="85"/>
      <c r="CC2187" s="85"/>
      <c r="CD2187" s="85"/>
      <c r="CE2187" s="85"/>
      <c r="CF2187" s="85"/>
      <c r="CG2187" s="85"/>
      <c r="CH2187" s="85"/>
      <c r="CI2187" s="85"/>
      <c r="CJ2187" s="85"/>
      <c r="CK2187" s="85"/>
      <c r="CL2187" s="85"/>
      <c r="CM2187" s="85"/>
      <c r="CN2187" s="85"/>
      <c r="CO2187" s="85"/>
      <c r="CP2187" s="85"/>
      <c r="CQ2187" s="85"/>
      <c r="CR2187" s="85"/>
    </row>
    <row r="2188" spans="59:96">
      <c r="BG2188" s="85"/>
      <c r="BH2188" s="85"/>
      <c r="BI2188" s="85"/>
      <c r="BJ2188" s="85"/>
      <c r="BK2188" s="85"/>
      <c r="BL2188" s="85"/>
      <c r="BM2188" s="85"/>
      <c r="BN2188" s="85"/>
      <c r="BO2188" s="85"/>
      <c r="BP2188" s="85"/>
      <c r="BQ2188" s="85"/>
      <c r="BR2188" s="85"/>
      <c r="BS2188" s="85"/>
      <c r="BT2188" s="85"/>
      <c r="BU2188" s="85"/>
      <c r="BV2188" s="85"/>
      <c r="BW2188" s="85"/>
      <c r="BX2188" s="85"/>
      <c r="BY2188" s="85"/>
      <c r="BZ2188" s="85"/>
      <c r="CA2188" s="85"/>
      <c r="CB2188" s="85"/>
      <c r="CC2188" s="85"/>
      <c r="CD2188" s="85"/>
      <c r="CE2188" s="85"/>
      <c r="CF2188" s="85"/>
      <c r="CG2188" s="85"/>
      <c r="CH2188" s="85"/>
      <c r="CI2188" s="85"/>
      <c r="CJ2188" s="85"/>
      <c r="CK2188" s="85"/>
      <c r="CL2188" s="85"/>
      <c r="CM2188" s="85"/>
      <c r="CN2188" s="85"/>
      <c r="CO2188" s="85"/>
      <c r="CP2188" s="85"/>
      <c r="CQ2188" s="85"/>
      <c r="CR2188" s="85"/>
    </row>
    <row r="2189" spans="59:96">
      <c r="BG2189" s="85"/>
      <c r="BH2189" s="85"/>
      <c r="BI2189" s="85"/>
      <c r="BJ2189" s="85"/>
      <c r="BK2189" s="85"/>
      <c r="BL2189" s="85"/>
      <c r="BM2189" s="85"/>
      <c r="BN2189" s="85"/>
      <c r="BO2189" s="85"/>
      <c r="BP2189" s="85"/>
      <c r="BQ2189" s="85"/>
      <c r="BR2189" s="85"/>
      <c r="BS2189" s="85"/>
      <c r="BT2189" s="85"/>
      <c r="BU2189" s="85"/>
      <c r="BV2189" s="85"/>
      <c r="BW2189" s="85"/>
      <c r="BX2189" s="85"/>
      <c r="BY2189" s="85"/>
      <c r="BZ2189" s="85"/>
      <c r="CA2189" s="85"/>
      <c r="CB2189" s="85"/>
      <c r="CC2189" s="85"/>
      <c r="CD2189" s="85"/>
      <c r="CE2189" s="85"/>
      <c r="CF2189" s="85"/>
      <c r="CG2189" s="85"/>
      <c r="CH2189" s="85"/>
      <c r="CI2189" s="85"/>
      <c r="CJ2189" s="85"/>
      <c r="CK2189" s="85"/>
      <c r="CL2189" s="85"/>
      <c r="CM2189" s="85"/>
      <c r="CN2189" s="85"/>
      <c r="CO2189" s="85"/>
      <c r="CP2189" s="85"/>
      <c r="CQ2189" s="85"/>
      <c r="CR2189" s="85"/>
    </row>
    <row r="2190" spans="59:96">
      <c r="BG2190" s="85"/>
      <c r="BH2190" s="85"/>
      <c r="BI2190" s="85"/>
      <c r="BJ2190" s="85"/>
      <c r="BK2190" s="85"/>
      <c r="BL2190" s="85"/>
      <c r="BM2190" s="85"/>
      <c r="BN2190" s="85"/>
      <c r="BO2190" s="85"/>
      <c r="BP2190" s="85"/>
      <c r="BQ2190" s="85"/>
      <c r="BR2190" s="85"/>
      <c r="BS2190" s="85"/>
      <c r="BT2190" s="85"/>
      <c r="BU2190" s="85"/>
      <c r="BV2190" s="85"/>
      <c r="BW2190" s="85"/>
      <c r="BX2190" s="85"/>
      <c r="BY2190" s="85"/>
      <c r="BZ2190" s="85"/>
      <c r="CA2190" s="85"/>
      <c r="CB2190" s="85"/>
      <c r="CC2190" s="85"/>
      <c r="CD2190" s="85"/>
      <c r="CE2190" s="85"/>
      <c r="CF2190" s="85"/>
      <c r="CG2190" s="85"/>
      <c r="CH2190" s="85"/>
      <c r="CI2190" s="85"/>
      <c r="CJ2190" s="85"/>
      <c r="CK2190" s="85"/>
      <c r="CL2190" s="85"/>
      <c r="CM2190" s="85"/>
      <c r="CN2190" s="85"/>
      <c r="CO2190" s="85"/>
      <c r="CP2190" s="85"/>
      <c r="CQ2190" s="85"/>
      <c r="CR2190" s="85"/>
    </row>
    <row r="2191" spans="59:96">
      <c r="BG2191" s="85"/>
      <c r="BH2191" s="85"/>
      <c r="BI2191" s="85"/>
      <c r="BJ2191" s="85"/>
      <c r="BK2191" s="85"/>
      <c r="BL2191" s="85"/>
      <c r="BM2191" s="85"/>
      <c r="BN2191" s="85"/>
      <c r="BO2191" s="85"/>
      <c r="BP2191" s="85"/>
      <c r="BQ2191" s="85"/>
      <c r="BR2191" s="85"/>
      <c r="BS2191" s="85"/>
      <c r="BT2191" s="85"/>
      <c r="BU2191" s="85"/>
      <c r="BV2191" s="85"/>
      <c r="BW2191" s="85"/>
      <c r="BX2191" s="85"/>
      <c r="BY2191" s="85"/>
      <c r="BZ2191" s="85"/>
      <c r="CA2191" s="85"/>
      <c r="CB2191" s="85"/>
      <c r="CC2191" s="85"/>
      <c r="CD2191" s="85"/>
      <c r="CE2191" s="85"/>
      <c r="CF2191" s="85"/>
      <c r="CG2191" s="85"/>
      <c r="CH2191" s="85"/>
      <c r="CI2191" s="85"/>
      <c r="CJ2191" s="85"/>
      <c r="CK2191" s="85"/>
      <c r="CL2191" s="85"/>
      <c r="CM2191" s="85"/>
      <c r="CN2191" s="85"/>
      <c r="CO2191" s="85"/>
      <c r="CP2191" s="85"/>
      <c r="CQ2191" s="85"/>
      <c r="CR2191" s="85"/>
    </row>
    <row r="2192" spans="59:96">
      <c r="BG2192" s="85"/>
      <c r="BH2192" s="85"/>
      <c r="BI2192" s="85"/>
      <c r="BJ2192" s="85"/>
      <c r="BK2192" s="85"/>
      <c r="BL2192" s="85"/>
      <c r="BM2192" s="85"/>
      <c r="BN2192" s="85"/>
      <c r="BO2192" s="85"/>
      <c r="BP2192" s="85"/>
      <c r="BQ2192" s="85"/>
      <c r="BR2192" s="85"/>
      <c r="BS2192" s="85"/>
      <c r="BT2192" s="85"/>
      <c r="BU2192" s="85"/>
      <c r="BV2192" s="85"/>
      <c r="BW2192" s="85"/>
      <c r="BX2192" s="85"/>
      <c r="BY2192" s="85"/>
      <c r="BZ2192" s="85"/>
      <c r="CA2192" s="85"/>
      <c r="CB2192" s="85"/>
      <c r="CC2192" s="85"/>
      <c r="CD2192" s="85"/>
      <c r="CE2192" s="85"/>
      <c r="CF2192" s="85"/>
      <c r="CG2192" s="85"/>
      <c r="CH2192" s="85"/>
      <c r="CI2192" s="85"/>
      <c r="CJ2192" s="85"/>
      <c r="CK2192" s="85"/>
      <c r="CL2192" s="85"/>
      <c r="CM2192" s="85"/>
      <c r="CN2192" s="85"/>
      <c r="CO2192" s="85"/>
      <c r="CP2192" s="85"/>
      <c r="CQ2192" s="85"/>
      <c r="CR2192" s="85"/>
    </row>
    <row r="2193" spans="59:96">
      <c r="BG2193" s="85"/>
      <c r="BH2193" s="85"/>
      <c r="BI2193" s="85"/>
      <c r="BJ2193" s="85"/>
      <c r="BK2193" s="85"/>
      <c r="BL2193" s="85"/>
      <c r="BM2193" s="85"/>
      <c r="BN2193" s="85"/>
      <c r="BO2193" s="85"/>
      <c r="BP2193" s="85"/>
      <c r="BQ2193" s="85"/>
      <c r="BR2193" s="85"/>
      <c r="BS2193" s="85"/>
      <c r="BT2193" s="85"/>
      <c r="BU2193" s="85"/>
      <c r="BV2193" s="85"/>
      <c r="BW2193" s="85"/>
      <c r="BX2193" s="85"/>
      <c r="BY2193" s="85"/>
      <c r="BZ2193" s="85"/>
      <c r="CA2193" s="85"/>
      <c r="CB2193" s="85"/>
      <c r="CC2193" s="85"/>
      <c r="CD2193" s="85"/>
      <c r="CE2193" s="85"/>
      <c r="CF2193" s="85"/>
      <c r="CG2193" s="85"/>
      <c r="CH2193" s="85"/>
      <c r="CI2193" s="85"/>
      <c r="CJ2193" s="85"/>
      <c r="CK2193" s="85"/>
      <c r="CL2193" s="85"/>
      <c r="CM2193" s="85"/>
      <c r="CN2193" s="85"/>
      <c r="CO2193" s="85"/>
      <c r="CP2193" s="85"/>
      <c r="CQ2193" s="85"/>
      <c r="CR2193" s="85"/>
    </row>
    <row r="2194" spans="59:96">
      <c r="BG2194" s="85"/>
      <c r="BH2194" s="85"/>
      <c r="BI2194" s="85"/>
      <c r="BJ2194" s="85"/>
      <c r="BK2194" s="85"/>
      <c r="BL2194" s="85"/>
      <c r="BM2194" s="85"/>
      <c r="BN2194" s="85"/>
      <c r="BO2194" s="85"/>
      <c r="BP2194" s="85"/>
      <c r="BQ2194" s="85"/>
      <c r="BR2194" s="85"/>
      <c r="BS2194" s="85"/>
      <c r="BT2194" s="85"/>
      <c r="BU2194" s="85"/>
      <c r="BV2194" s="85"/>
      <c r="BW2194" s="85"/>
      <c r="BX2194" s="85"/>
      <c r="BY2194" s="85"/>
      <c r="BZ2194" s="85"/>
      <c r="CA2194" s="85"/>
      <c r="CB2194" s="85"/>
      <c r="CC2194" s="85"/>
      <c r="CD2194" s="85"/>
      <c r="CE2194" s="85"/>
      <c r="CF2194" s="85"/>
      <c r="CG2194" s="85"/>
      <c r="CH2194" s="85"/>
      <c r="CI2194" s="85"/>
      <c r="CJ2194" s="85"/>
      <c r="CK2194" s="85"/>
      <c r="CL2194" s="85"/>
      <c r="CM2194" s="85"/>
      <c r="CN2194" s="85"/>
      <c r="CO2194" s="85"/>
      <c r="CP2194" s="85"/>
      <c r="CQ2194" s="85"/>
      <c r="CR2194" s="85"/>
    </row>
    <row r="2195" spans="59:96">
      <c r="BG2195" s="85"/>
      <c r="BH2195" s="85"/>
      <c r="BI2195" s="85"/>
      <c r="BJ2195" s="85"/>
      <c r="BK2195" s="85"/>
      <c r="BL2195" s="85"/>
      <c r="BM2195" s="85"/>
      <c r="BN2195" s="85"/>
      <c r="BO2195" s="85"/>
      <c r="BP2195" s="85"/>
      <c r="BQ2195" s="85"/>
      <c r="BR2195" s="85"/>
      <c r="BS2195" s="85"/>
      <c r="BT2195" s="85"/>
      <c r="BU2195" s="85"/>
      <c r="BV2195" s="85"/>
      <c r="BW2195" s="85"/>
      <c r="BX2195" s="85"/>
      <c r="BY2195" s="85"/>
      <c r="BZ2195" s="85"/>
      <c r="CA2195" s="85"/>
      <c r="CB2195" s="85"/>
      <c r="CC2195" s="85"/>
      <c r="CD2195" s="85"/>
      <c r="CE2195" s="85"/>
      <c r="CF2195" s="85"/>
      <c r="CG2195" s="85"/>
      <c r="CH2195" s="85"/>
      <c r="CI2195" s="85"/>
      <c r="CJ2195" s="85"/>
      <c r="CK2195" s="85"/>
      <c r="CL2195" s="85"/>
      <c r="CM2195" s="85"/>
      <c r="CN2195" s="85"/>
      <c r="CO2195" s="85"/>
      <c r="CP2195" s="85"/>
      <c r="CQ2195" s="85"/>
      <c r="CR2195" s="85"/>
    </row>
    <row r="2196" spans="59:96">
      <c r="BG2196" s="85"/>
      <c r="BH2196" s="85"/>
      <c r="BI2196" s="85"/>
      <c r="BJ2196" s="85"/>
      <c r="BK2196" s="85"/>
      <c r="BL2196" s="85"/>
      <c r="BM2196" s="85"/>
      <c r="BN2196" s="85"/>
      <c r="BO2196" s="85"/>
      <c r="BP2196" s="85"/>
      <c r="BQ2196" s="85"/>
      <c r="BR2196" s="85"/>
      <c r="BS2196" s="85"/>
      <c r="BT2196" s="85"/>
      <c r="BU2196" s="85"/>
      <c r="BV2196" s="85"/>
      <c r="BW2196" s="85"/>
      <c r="BX2196" s="85"/>
      <c r="BY2196" s="85"/>
      <c r="BZ2196" s="85"/>
      <c r="CA2196" s="85"/>
      <c r="CB2196" s="85"/>
      <c r="CC2196" s="85"/>
      <c r="CD2196" s="85"/>
      <c r="CE2196" s="85"/>
      <c r="CF2196" s="85"/>
      <c r="CG2196" s="85"/>
      <c r="CH2196" s="85"/>
      <c r="CI2196" s="85"/>
      <c r="CJ2196" s="85"/>
      <c r="CK2196" s="85"/>
      <c r="CL2196" s="85"/>
      <c r="CM2196" s="85"/>
      <c r="CN2196" s="85"/>
      <c r="CO2196" s="85"/>
      <c r="CP2196" s="85"/>
      <c r="CQ2196" s="85"/>
      <c r="CR2196" s="85"/>
    </row>
    <row r="2197" spans="59:96">
      <c r="BG2197" s="85"/>
      <c r="BH2197" s="85"/>
      <c r="BI2197" s="85"/>
      <c r="BJ2197" s="85"/>
      <c r="BK2197" s="85"/>
      <c r="BL2197" s="85"/>
      <c r="BM2197" s="85"/>
      <c r="BN2197" s="85"/>
      <c r="BO2197" s="85"/>
      <c r="BP2197" s="85"/>
      <c r="BQ2197" s="85"/>
      <c r="BR2197" s="85"/>
      <c r="BS2197" s="85"/>
      <c r="BT2197" s="85"/>
      <c r="BU2197" s="85"/>
      <c r="BV2197" s="85"/>
      <c r="BW2197" s="85"/>
      <c r="BX2197" s="85"/>
      <c r="BY2197" s="85"/>
      <c r="BZ2197" s="85"/>
      <c r="CA2197" s="85"/>
      <c r="CB2197" s="85"/>
      <c r="CC2197" s="85"/>
      <c r="CD2197" s="85"/>
      <c r="CE2197" s="85"/>
      <c r="CF2197" s="85"/>
      <c r="CG2197" s="85"/>
      <c r="CH2197" s="85"/>
      <c r="CI2197" s="85"/>
      <c r="CJ2197" s="85"/>
      <c r="CK2197" s="85"/>
      <c r="CL2197" s="85"/>
      <c r="CM2197" s="85"/>
      <c r="CN2197" s="85"/>
      <c r="CO2197" s="85"/>
      <c r="CP2197" s="85"/>
      <c r="CQ2197" s="85"/>
      <c r="CR2197" s="85"/>
    </row>
    <row r="2198" spans="59:96">
      <c r="BG2198" s="85"/>
      <c r="BH2198" s="85"/>
      <c r="BI2198" s="85"/>
      <c r="BJ2198" s="85"/>
      <c r="BK2198" s="85"/>
      <c r="BL2198" s="85"/>
      <c r="BM2198" s="86" t="s">
        <v>61</v>
      </c>
      <c r="BN2198" s="85"/>
      <c r="BO2198" s="85"/>
      <c r="BP2198" s="85"/>
      <c r="BQ2198" s="85"/>
      <c r="BR2198" s="85"/>
      <c r="BS2198" s="85"/>
      <c r="BT2198" s="85"/>
      <c r="BU2198" s="85"/>
      <c r="BV2198" s="85"/>
      <c r="BW2198" s="85"/>
      <c r="BX2198" s="85"/>
      <c r="BY2198" s="85"/>
      <c r="BZ2198" s="85"/>
      <c r="CA2198" s="85"/>
      <c r="CB2198" s="85"/>
      <c r="CC2198" s="85"/>
      <c r="CD2198" s="85"/>
      <c r="CE2198" s="85"/>
      <c r="CF2198" s="85"/>
      <c r="CG2198" s="85"/>
      <c r="CH2198" s="85"/>
      <c r="CI2198" s="85"/>
      <c r="CJ2198" s="85"/>
      <c r="CK2198" s="85"/>
      <c r="CL2198" s="85"/>
      <c r="CM2198" s="85"/>
      <c r="CN2198" s="85"/>
      <c r="CO2198" s="85"/>
      <c r="CP2198" s="85"/>
      <c r="CQ2198" s="85"/>
      <c r="CR2198" s="85"/>
    </row>
    <row r="2199" spans="59:96">
      <c r="BG2199" s="85"/>
      <c r="BH2199" s="85"/>
      <c r="BI2199" s="85"/>
      <c r="BJ2199" s="85"/>
      <c r="BK2199" s="85"/>
      <c r="BL2199" s="85"/>
      <c r="BM2199" s="85"/>
      <c r="BN2199" s="85"/>
      <c r="BO2199" s="85"/>
      <c r="BP2199" s="85"/>
      <c r="BQ2199" s="85"/>
      <c r="BR2199" s="85"/>
      <c r="BS2199" s="85"/>
      <c r="BT2199" s="85"/>
      <c r="BU2199" s="85"/>
      <c r="BV2199" s="85"/>
      <c r="BW2199" s="85"/>
      <c r="BX2199" s="85"/>
      <c r="BY2199" s="85"/>
      <c r="BZ2199" s="85"/>
      <c r="CA2199" s="85"/>
      <c r="CB2199" s="85"/>
      <c r="CC2199" s="85"/>
      <c r="CD2199" s="85"/>
      <c r="CE2199" s="85"/>
      <c r="CF2199" s="85"/>
      <c r="CG2199" s="85"/>
      <c r="CH2199" s="85"/>
      <c r="CI2199" s="85"/>
      <c r="CJ2199" s="85"/>
      <c r="CK2199" s="85"/>
      <c r="CL2199" s="85"/>
      <c r="CM2199" s="85"/>
      <c r="CN2199" s="85"/>
      <c r="CO2199" s="85"/>
      <c r="CP2199" s="85"/>
      <c r="CQ2199" s="85"/>
      <c r="CR2199" s="85"/>
    </row>
    <row r="2200" spans="59:96">
      <c r="BG2200" s="85"/>
      <c r="BH2200" s="85"/>
      <c r="BI2200" s="85"/>
      <c r="BJ2200" s="85"/>
      <c r="BK2200" s="85"/>
      <c r="BL2200" s="85"/>
      <c r="BM2200" s="85"/>
      <c r="BN2200" s="85"/>
      <c r="BO2200" s="85"/>
      <c r="BP2200" s="85"/>
      <c r="BQ2200" s="85"/>
      <c r="BR2200" s="85"/>
      <c r="BS2200" s="85"/>
      <c r="BT2200" s="85"/>
      <c r="BU2200" s="85"/>
      <c r="BV2200" s="85"/>
      <c r="BW2200" s="85"/>
      <c r="BX2200" s="85"/>
      <c r="BY2200" s="85"/>
      <c r="BZ2200" s="85"/>
      <c r="CA2200" s="85"/>
      <c r="CB2200" s="85"/>
      <c r="CC2200" s="85"/>
      <c r="CD2200" s="85"/>
      <c r="CE2200" s="85"/>
      <c r="CF2200" s="85"/>
      <c r="CG2200" s="85"/>
      <c r="CH2200" s="85"/>
      <c r="CI2200" s="85"/>
      <c r="CJ2200" s="85"/>
      <c r="CK2200" s="85"/>
      <c r="CL2200" s="85"/>
      <c r="CM2200" s="85"/>
      <c r="CN2200" s="85"/>
      <c r="CO2200" s="85"/>
      <c r="CP2200" s="85"/>
      <c r="CQ2200" s="85"/>
      <c r="CR2200" s="85"/>
    </row>
    <row r="2201" spans="59:96">
      <c r="BG2201" s="85"/>
      <c r="BH2201" s="85"/>
      <c r="BI2201" s="85"/>
      <c r="BJ2201" s="85"/>
      <c r="BK2201" s="85"/>
      <c r="BL2201" s="85"/>
      <c r="BM2201" s="85"/>
      <c r="BN2201" s="85"/>
      <c r="BO2201" s="85"/>
      <c r="BP2201" s="85"/>
      <c r="BQ2201" s="85"/>
      <c r="BR2201" s="85"/>
      <c r="BS2201" s="85"/>
      <c r="BT2201" s="85"/>
      <c r="BU2201" s="85"/>
      <c r="BV2201" s="85"/>
      <c r="BW2201" s="85"/>
      <c r="BX2201" s="85"/>
      <c r="BY2201" s="85"/>
      <c r="BZ2201" s="85"/>
      <c r="CA2201" s="85"/>
      <c r="CB2201" s="85"/>
      <c r="CC2201" s="85"/>
      <c r="CD2201" s="85"/>
      <c r="CE2201" s="85"/>
      <c r="CF2201" s="85"/>
      <c r="CG2201" s="85"/>
      <c r="CH2201" s="85"/>
      <c r="CI2201" s="85"/>
      <c r="CJ2201" s="85"/>
      <c r="CK2201" s="85"/>
      <c r="CL2201" s="85"/>
      <c r="CM2201" s="85"/>
      <c r="CN2201" s="85"/>
      <c r="CO2201" s="85"/>
      <c r="CP2201" s="85"/>
      <c r="CQ2201" s="85"/>
      <c r="CR2201" s="85"/>
    </row>
    <row r="2202" spans="59:96">
      <c r="BG2202" s="85"/>
      <c r="BH2202" s="85"/>
      <c r="BI2202" s="85"/>
      <c r="BJ2202" s="85"/>
      <c r="BK2202" s="85"/>
      <c r="BL2202" s="85"/>
      <c r="BM2202" s="85"/>
      <c r="BN2202" s="85"/>
      <c r="BO2202" s="85"/>
      <c r="BP2202" s="85"/>
      <c r="BQ2202" s="85"/>
      <c r="BR2202" s="85"/>
      <c r="BS2202" s="85"/>
      <c r="BT2202" s="85"/>
      <c r="BU2202" s="85"/>
      <c r="BV2202" s="85"/>
      <c r="BW2202" s="85"/>
      <c r="BX2202" s="85"/>
      <c r="BY2202" s="85"/>
      <c r="BZ2202" s="85"/>
      <c r="CA2202" s="85"/>
      <c r="CB2202" s="85"/>
      <c r="CC2202" s="85"/>
      <c r="CD2202" s="85"/>
      <c r="CE2202" s="85"/>
      <c r="CF2202" s="85"/>
      <c r="CG2202" s="85"/>
      <c r="CH2202" s="85"/>
      <c r="CI2202" s="85"/>
      <c r="CJ2202" s="85"/>
      <c r="CK2202" s="85"/>
      <c r="CL2202" s="85"/>
      <c r="CM2202" s="85"/>
      <c r="CN2202" s="85"/>
      <c r="CO2202" s="85"/>
      <c r="CP2202" s="85"/>
      <c r="CQ2202" s="85"/>
      <c r="CR2202" s="85"/>
    </row>
    <row r="2203" spans="59:96">
      <c r="BG2203" s="85"/>
      <c r="BH2203" s="85"/>
      <c r="BI2203" s="85"/>
      <c r="BJ2203" s="85"/>
      <c r="BK2203" s="85"/>
      <c r="BL2203" s="85"/>
      <c r="BM2203" s="85"/>
      <c r="BN2203" s="85"/>
      <c r="BO2203" s="85"/>
      <c r="BP2203" s="85"/>
      <c r="BQ2203" s="85"/>
      <c r="BR2203" s="85"/>
      <c r="BS2203" s="85"/>
      <c r="BT2203" s="85"/>
      <c r="BU2203" s="85"/>
      <c r="BV2203" s="85"/>
      <c r="BW2203" s="85"/>
      <c r="BX2203" s="85"/>
      <c r="BY2203" s="85"/>
      <c r="BZ2203" s="85"/>
      <c r="CA2203" s="85"/>
      <c r="CB2203" s="85"/>
      <c r="CC2203" s="85"/>
      <c r="CD2203" s="85"/>
      <c r="CE2203" s="85"/>
      <c r="CF2203" s="85"/>
      <c r="CG2203" s="85"/>
      <c r="CH2203" s="85"/>
      <c r="CI2203" s="85"/>
      <c r="CJ2203" s="85"/>
      <c r="CK2203" s="85"/>
      <c r="CL2203" s="85"/>
      <c r="CM2203" s="85"/>
      <c r="CN2203" s="85"/>
      <c r="CO2203" s="85"/>
      <c r="CP2203" s="85"/>
      <c r="CQ2203" s="85"/>
      <c r="CR2203" s="85"/>
    </row>
    <row r="2204" spans="59:96">
      <c r="BG2204" s="85"/>
      <c r="BH2204" s="85"/>
      <c r="BI2204" s="85"/>
      <c r="BJ2204" s="85"/>
      <c r="BK2204" s="85"/>
      <c r="BL2204" s="85"/>
      <c r="BM2204" s="85"/>
      <c r="BN2204" s="85"/>
      <c r="BO2204" s="85"/>
      <c r="BP2204" s="85"/>
      <c r="BQ2204" s="85"/>
      <c r="BR2204" s="85"/>
      <c r="BS2204" s="85"/>
      <c r="BT2204" s="85"/>
      <c r="BU2204" s="85"/>
      <c r="BV2204" s="85"/>
      <c r="BW2204" s="85"/>
      <c r="BX2204" s="85"/>
      <c r="BY2204" s="85"/>
      <c r="BZ2204" s="85"/>
      <c r="CA2204" s="85"/>
      <c r="CB2204" s="85"/>
      <c r="CC2204" s="85"/>
      <c r="CD2204" s="85"/>
      <c r="CE2204" s="85"/>
      <c r="CF2204" s="85"/>
      <c r="CG2204" s="85"/>
      <c r="CH2204" s="85"/>
      <c r="CI2204" s="85"/>
      <c r="CJ2204" s="85"/>
      <c r="CK2204" s="85"/>
      <c r="CL2204" s="85"/>
      <c r="CM2204" s="85"/>
      <c r="CN2204" s="85"/>
      <c r="CO2204" s="85"/>
      <c r="CP2204" s="85"/>
      <c r="CQ2204" s="85"/>
      <c r="CR2204" s="85"/>
    </row>
    <row r="2205" spans="59:96">
      <c r="BG2205" s="85"/>
      <c r="BH2205" s="85"/>
      <c r="BI2205" s="85"/>
      <c r="BJ2205" s="85"/>
      <c r="BK2205" s="85"/>
      <c r="BL2205" s="85"/>
      <c r="BM2205" s="85"/>
      <c r="BN2205" s="85"/>
      <c r="BO2205" s="85"/>
      <c r="BP2205" s="85"/>
      <c r="BQ2205" s="85"/>
      <c r="BR2205" s="85"/>
      <c r="BS2205" s="85"/>
      <c r="BT2205" s="85"/>
      <c r="BU2205" s="85"/>
      <c r="BV2205" s="85"/>
      <c r="BW2205" s="85"/>
      <c r="BX2205" s="85"/>
      <c r="BY2205" s="85"/>
      <c r="BZ2205" s="85"/>
      <c r="CA2205" s="85"/>
      <c r="CB2205" s="85"/>
      <c r="CC2205" s="85"/>
      <c r="CD2205" s="85"/>
      <c r="CE2205" s="85"/>
      <c r="CF2205" s="85"/>
      <c r="CG2205" s="85"/>
      <c r="CH2205" s="85"/>
      <c r="CI2205" s="85"/>
      <c r="CJ2205" s="85"/>
      <c r="CK2205" s="85"/>
      <c r="CL2205" s="85"/>
      <c r="CM2205" s="85"/>
      <c r="CN2205" s="85"/>
      <c r="CO2205" s="85"/>
      <c r="CP2205" s="85"/>
      <c r="CQ2205" s="85"/>
      <c r="CR2205" s="85"/>
    </row>
    <row r="2206" spans="59:96">
      <c r="BG2206" s="85"/>
      <c r="BH2206" s="85"/>
      <c r="BI2206" s="85"/>
      <c r="BJ2206" s="85"/>
      <c r="BK2206" s="85"/>
      <c r="BL2206" s="85"/>
      <c r="BM2206" s="85"/>
      <c r="BN2206" s="85"/>
      <c r="BO2206" s="85"/>
      <c r="BP2206" s="85"/>
      <c r="BQ2206" s="85"/>
      <c r="BR2206" s="85"/>
      <c r="BS2206" s="85"/>
      <c r="BT2206" s="85"/>
      <c r="BU2206" s="85"/>
      <c r="BV2206" s="85"/>
      <c r="BW2206" s="85"/>
      <c r="BX2206" s="85"/>
      <c r="BY2206" s="85"/>
      <c r="BZ2206" s="85"/>
      <c r="CA2206" s="85"/>
      <c r="CB2206" s="85"/>
      <c r="CC2206" s="85"/>
      <c r="CD2206" s="85"/>
      <c r="CE2206" s="85"/>
      <c r="CF2206" s="85"/>
      <c r="CG2206" s="85"/>
      <c r="CH2206" s="85"/>
      <c r="CI2206" s="85"/>
      <c r="CJ2206" s="85"/>
      <c r="CK2206" s="85"/>
      <c r="CL2206" s="85"/>
      <c r="CM2206" s="85"/>
      <c r="CN2206" s="85"/>
      <c r="CO2206" s="85"/>
      <c r="CP2206" s="85"/>
      <c r="CQ2206" s="85"/>
      <c r="CR2206" s="85"/>
    </row>
    <row r="2207" spans="59:96">
      <c r="BG2207" s="85"/>
      <c r="BH2207" s="85"/>
      <c r="BI2207" s="85"/>
      <c r="BJ2207" s="85"/>
      <c r="BK2207" s="85"/>
      <c r="BL2207" s="85"/>
      <c r="BM2207" s="85"/>
      <c r="BN2207" s="85"/>
      <c r="BO2207" s="85"/>
      <c r="BP2207" s="85"/>
      <c r="BQ2207" s="85"/>
      <c r="BR2207" s="85"/>
      <c r="BS2207" s="85"/>
      <c r="BT2207" s="85"/>
      <c r="BU2207" s="85"/>
      <c r="BV2207" s="85"/>
      <c r="BW2207" s="85"/>
      <c r="BX2207" s="85"/>
      <c r="BY2207" s="85"/>
      <c r="BZ2207" s="85"/>
      <c r="CA2207" s="85"/>
      <c r="CB2207" s="85"/>
      <c r="CC2207" s="85"/>
      <c r="CD2207" s="85"/>
      <c r="CE2207" s="85"/>
      <c r="CF2207" s="85"/>
      <c r="CG2207" s="85"/>
      <c r="CH2207" s="85"/>
      <c r="CI2207" s="85"/>
      <c r="CJ2207" s="85"/>
      <c r="CK2207" s="85"/>
      <c r="CL2207" s="85"/>
      <c r="CM2207" s="85"/>
      <c r="CN2207" s="85"/>
      <c r="CO2207" s="85"/>
      <c r="CP2207" s="85"/>
      <c r="CQ2207" s="85"/>
      <c r="CR2207" s="85"/>
    </row>
    <row r="2208" spans="59:96">
      <c r="BG2208" s="85"/>
      <c r="BH2208" s="85"/>
      <c r="BI2208" s="85"/>
      <c r="BJ2208" s="85"/>
      <c r="BK2208" s="85"/>
      <c r="BL2208" s="85"/>
      <c r="BM2208" s="85"/>
      <c r="BN2208" s="85"/>
      <c r="BO2208" s="85"/>
      <c r="BP2208" s="85"/>
      <c r="BQ2208" s="85"/>
      <c r="BR2208" s="85"/>
      <c r="BS2208" s="85"/>
      <c r="BT2208" s="85"/>
      <c r="BU2208" s="85"/>
      <c r="BV2208" s="85"/>
      <c r="BW2208" s="85"/>
      <c r="BX2208" s="85"/>
      <c r="BY2208" s="85"/>
      <c r="BZ2208" s="85"/>
      <c r="CA2208" s="85"/>
      <c r="CB2208" s="85"/>
      <c r="CC2208" s="85"/>
      <c r="CD2208" s="85"/>
      <c r="CE2208" s="85"/>
      <c r="CF2208" s="85"/>
      <c r="CG2208" s="85"/>
      <c r="CH2208" s="85"/>
      <c r="CI2208" s="85"/>
      <c r="CJ2208" s="85"/>
      <c r="CK2208" s="85"/>
      <c r="CL2208" s="85"/>
      <c r="CM2208" s="85"/>
      <c r="CN2208" s="85"/>
      <c r="CO2208" s="85"/>
      <c r="CP2208" s="85"/>
      <c r="CQ2208" s="85"/>
      <c r="CR2208" s="85"/>
    </row>
    <row r="2209" spans="59:96">
      <c r="BG2209" s="85"/>
      <c r="BH2209" s="85"/>
      <c r="BI2209" s="85"/>
      <c r="BJ2209" s="85"/>
      <c r="BK2209" s="85"/>
      <c r="BL2209" s="85"/>
      <c r="BM2209" s="85"/>
      <c r="BN2209" s="85"/>
      <c r="BO2209" s="85"/>
      <c r="BP2209" s="85"/>
      <c r="BQ2209" s="85"/>
      <c r="BR2209" s="85"/>
      <c r="BS2209" s="85"/>
      <c r="BT2209" s="85"/>
      <c r="BU2209" s="85"/>
      <c r="BV2209" s="85"/>
      <c r="BW2209" s="85"/>
      <c r="BX2209" s="85"/>
      <c r="BY2209" s="85"/>
      <c r="BZ2209" s="85"/>
      <c r="CA2209" s="85"/>
      <c r="CB2209" s="85"/>
      <c r="CC2209" s="85"/>
      <c r="CD2209" s="85"/>
      <c r="CE2209" s="85"/>
      <c r="CF2209" s="85"/>
      <c r="CG2209" s="85"/>
      <c r="CH2209" s="85"/>
      <c r="CI2209" s="85"/>
      <c r="CJ2209" s="85"/>
      <c r="CK2209" s="85"/>
      <c r="CL2209" s="85"/>
      <c r="CM2209" s="85"/>
      <c r="CN2209" s="85"/>
      <c r="CO2209" s="85"/>
      <c r="CP2209" s="85"/>
      <c r="CQ2209" s="85"/>
      <c r="CR2209" s="85"/>
    </row>
    <row r="2210" spans="59:96">
      <c r="BG2210" s="85"/>
      <c r="BH2210" s="85"/>
      <c r="BI2210" s="85"/>
      <c r="BJ2210" s="85"/>
      <c r="BK2210" s="85"/>
      <c r="BL2210" s="85"/>
      <c r="BM2210" s="85"/>
      <c r="BN2210" s="85"/>
      <c r="BO2210" s="85"/>
      <c r="BP2210" s="85"/>
      <c r="BQ2210" s="85"/>
      <c r="BR2210" s="85"/>
      <c r="BS2210" s="85"/>
      <c r="BT2210" s="85"/>
      <c r="BU2210" s="85"/>
      <c r="BV2210" s="85"/>
      <c r="BW2210" s="85"/>
      <c r="BX2210" s="85"/>
      <c r="BY2210" s="85"/>
      <c r="BZ2210" s="85"/>
      <c r="CA2210" s="85"/>
      <c r="CB2210" s="85"/>
      <c r="CC2210" s="85"/>
      <c r="CD2210" s="85"/>
      <c r="CE2210" s="85"/>
      <c r="CF2210" s="85"/>
      <c r="CG2210" s="85"/>
      <c r="CH2210" s="85"/>
      <c r="CI2210" s="85"/>
      <c r="CJ2210" s="85"/>
      <c r="CK2210" s="85"/>
      <c r="CL2210" s="85"/>
      <c r="CM2210" s="85"/>
      <c r="CN2210" s="85"/>
      <c r="CO2210" s="85"/>
      <c r="CP2210" s="85"/>
      <c r="CQ2210" s="85"/>
      <c r="CR2210" s="85"/>
    </row>
    <row r="2211" spans="59:96">
      <c r="BG2211" s="85"/>
      <c r="BH2211" s="85"/>
      <c r="BI2211" s="85"/>
      <c r="BJ2211" s="85"/>
      <c r="BK2211" s="85"/>
      <c r="BL2211" s="85"/>
      <c r="BM2211" s="85"/>
      <c r="BN2211" s="85"/>
      <c r="BO2211" s="85"/>
      <c r="BP2211" s="85"/>
      <c r="BQ2211" s="85"/>
      <c r="BR2211" s="85"/>
      <c r="BS2211" s="85"/>
      <c r="BT2211" s="85"/>
      <c r="BU2211" s="85"/>
      <c r="BV2211" s="85"/>
      <c r="BW2211" s="85"/>
      <c r="BX2211" s="85"/>
      <c r="BY2211" s="85"/>
      <c r="BZ2211" s="85"/>
      <c r="CA2211" s="85"/>
      <c r="CB2211" s="85"/>
      <c r="CC2211" s="85"/>
      <c r="CD2211" s="85"/>
      <c r="CE2211" s="85"/>
      <c r="CF2211" s="85"/>
      <c r="CG2211" s="85"/>
      <c r="CH2211" s="85"/>
      <c r="CI2211" s="85"/>
      <c r="CJ2211" s="85"/>
      <c r="CK2211" s="85"/>
      <c r="CL2211" s="85"/>
      <c r="CM2211" s="85"/>
      <c r="CN2211" s="85"/>
      <c r="CO2211" s="85"/>
      <c r="CP2211" s="85"/>
      <c r="CQ2211" s="85"/>
      <c r="CR2211" s="85"/>
    </row>
    <row r="2212" spans="59:96">
      <c r="BG2212" s="85"/>
      <c r="BH2212" s="85"/>
      <c r="BI2212" s="85"/>
      <c r="BJ2212" s="85"/>
      <c r="BK2212" s="85"/>
      <c r="BL2212" s="85"/>
      <c r="BM2212" s="85"/>
      <c r="BN2212" s="85"/>
      <c r="BO2212" s="85"/>
      <c r="BP2212" s="85"/>
      <c r="BQ2212" s="85"/>
      <c r="BR2212" s="85"/>
      <c r="BS2212" s="85"/>
      <c r="BT2212" s="85"/>
      <c r="BU2212" s="85"/>
      <c r="BV2212" s="85"/>
      <c r="BW2212" s="85"/>
      <c r="BX2212" s="85"/>
      <c r="BY2212" s="85"/>
      <c r="BZ2212" s="85"/>
      <c r="CA2212" s="85"/>
      <c r="CB2212" s="85"/>
      <c r="CC2212" s="85"/>
      <c r="CD2212" s="85"/>
      <c r="CE2212" s="85"/>
      <c r="CF2212" s="85"/>
      <c r="CG2212" s="85"/>
      <c r="CH2212" s="85"/>
      <c r="CI2212" s="85"/>
      <c r="CJ2212" s="85"/>
      <c r="CK2212" s="85"/>
      <c r="CL2212" s="85"/>
      <c r="CM2212" s="85"/>
      <c r="CN2212" s="85"/>
      <c r="CO2212" s="85"/>
      <c r="CP2212" s="85"/>
      <c r="CQ2212" s="85"/>
      <c r="CR2212" s="85"/>
    </row>
    <row r="2213" spans="59:96">
      <c r="BG2213" s="85"/>
      <c r="BH2213" s="85"/>
      <c r="BI2213" s="85"/>
      <c r="BJ2213" s="85"/>
      <c r="BK2213" s="85"/>
      <c r="BL2213" s="85"/>
      <c r="BM2213" s="85"/>
      <c r="BN2213" s="85"/>
      <c r="BO2213" s="85"/>
      <c r="BP2213" s="85"/>
      <c r="BQ2213" s="85"/>
      <c r="BR2213" s="85"/>
      <c r="BS2213" s="85"/>
      <c r="BT2213" s="85"/>
      <c r="BU2213" s="85"/>
      <c r="BV2213" s="85"/>
      <c r="BW2213" s="85"/>
      <c r="BX2213" s="85"/>
      <c r="BY2213" s="85"/>
      <c r="BZ2213" s="85"/>
      <c r="CA2213" s="85"/>
      <c r="CB2213" s="85"/>
      <c r="CC2213" s="85"/>
      <c r="CD2213" s="85"/>
      <c r="CE2213" s="85"/>
      <c r="CF2213" s="85"/>
      <c r="CG2213" s="85"/>
      <c r="CH2213" s="85"/>
      <c r="CI2213" s="85"/>
      <c r="CJ2213" s="85"/>
      <c r="CK2213" s="85"/>
      <c r="CL2213" s="85"/>
      <c r="CM2213" s="85"/>
      <c r="CN2213" s="85"/>
      <c r="CO2213" s="85"/>
      <c r="CP2213" s="85"/>
      <c r="CQ2213" s="85"/>
      <c r="CR2213" s="85"/>
    </row>
    <row r="2214" spans="59:96">
      <c r="BG2214" s="85"/>
      <c r="BH2214" s="85"/>
      <c r="BI2214" s="85"/>
      <c r="BJ2214" s="85"/>
      <c r="BK2214" s="85"/>
      <c r="BL2214" s="85"/>
      <c r="BM2214" s="85"/>
      <c r="BN2214" s="85"/>
      <c r="BO2214" s="85"/>
      <c r="BP2214" s="85"/>
      <c r="BQ2214" s="85"/>
      <c r="BR2214" s="85"/>
      <c r="BS2214" s="85"/>
      <c r="BT2214" s="85"/>
      <c r="BU2214" s="85"/>
      <c r="BV2214" s="85"/>
      <c r="BW2214" s="85"/>
      <c r="BX2214" s="85"/>
      <c r="BY2214" s="85"/>
      <c r="BZ2214" s="85"/>
      <c r="CA2214" s="85"/>
      <c r="CB2214" s="85"/>
      <c r="CC2214" s="85"/>
      <c r="CD2214" s="85"/>
      <c r="CE2214" s="85"/>
      <c r="CF2214" s="85"/>
      <c r="CG2214" s="85"/>
      <c r="CH2214" s="85"/>
      <c r="CI2214" s="85"/>
      <c r="CJ2214" s="85"/>
      <c r="CK2214" s="85"/>
      <c r="CL2214" s="85"/>
      <c r="CM2214" s="85"/>
      <c r="CN2214" s="85"/>
      <c r="CO2214" s="85"/>
      <c r="CP2214" s="85"/>
      <c r="CQ2214" s="85"/>
      <c r="CR2214" s="85"/>
    </row>
    <row r="2215" spans="59:96">
      <c r="BG2215" s="85"/>
      <c r="BH2215" s="85"/>
      <c r="BI2215" s="85"/>
      <c r="BJ2215" s="85"/>
      <c r="BK2215" s="85"/>
      <c r="BL2215" s="85"/>
      <c r="BM2215" s="85"/>
      <c r="BN2215" s="85"/>
      <c r="BO2215" s="85"/>
      <c r="BP2215" s="85"/>
      <c r="BQ2215" s="85"/>
      <c r="BR2215" s="85"/>
      <c r="BS2215" s="85"/>
      <c r="BT2215" s="85"/>
      <c r="BU2215" s="85"/>
      <c r="BV2215" s="85"/>
      <c r="BW2215" s="85"/>
      <c r="BX2215" s="85"/>
      <c r="BY2215" s="85"/>
      <c r="BZ2215" s="85"/>
      <c r="CA2215" s="85"/>
      <c r="CB2215" s="85"/>
      <c r="CC2215" s="85"/>
      <c r="CD2215" s="85"/>
      <c r="CE2215" s="85"/>
      <c r="CF2215" s="85"/>
      <c r="CG2215" s="85"/>
      <c r="CH2215" s="85"/>
      <c r="CI2215" s="85"/>
      <c r="CJ2215" s="85"/>
      <c r="CK2215" s="85"/>
      <c r="CL2215" s="85"/>
      <c r="CM2215" s="85"/>
      <c r="CN2215" s="85"/>
      <c r="CO2215" s="85"/>
      <c r="CP2215" s="85"/>
      <c r="CQ2215" s="85"/>
      <c r="CR2215" s="85"/>
    </row>
    <row r="2216" spans="59:96">
      <c r="BG2216" s="85"/>
      <c r="BH2216" s="85"/>
      <c r="BI2216" s="85"/>
      <c r="BJ2216" s="85"/>
      <c r="BK2216" s="85"/>
      <c r="BL2216" s="85"/>
      <c r="BM2216" s="85"/>
      <c r="BN2216" s="85"/>
      <c r="BO2216" s="85"/>
      <c r="BP2216" s="85"/>
      <c r="BQ2216" s="85"/>
      <c r="BR2216" s="85"/>
      <c r="BS2216" s="85"/>
      <c r="BT2216" s="85"/>
      <c r="BU2216" s="85"/>
      <c r="BV2216" s="85"/>
      <c r="BW2216" s="85"/>
      <c r="BX2216" s="85"/>
      <c r="BY2216" s="85"/>
      <c r="BZ2216" s="85"/>
      <c r="CA2216" s="85"/>
      <c r="CB2216" s="85"/>
      <c r="CC2216" s="85"/>
      <c r="CD2216" s="85"/>
      <c r="CE2216" s="85"/>
      <c r="CF2216" s="85"/>
      <c r="CG2216" s="85"/>
      <c r="CH2216" s="85"/>
      <c r="CI2216" s="85"/>
      <c r="CJ2216" s="85"/>
      <c r="CK2216" s="85"/>
      <c r="CL2216" s="85"/>
      <c r="CM2216" s="85"/>
      <c r="CN2216" s="85"/>
      <c r="CO2216" s="85"/>
      <c r="CP2216" s="85"/>
      <c r="CQ2216" s="85"/>
      <c r="CR2216" s="85"/>
    </row>
    <row r="2217" spans="59:96">
      <c r="BG2217" s="85"/>
      <c r="BH2217" s="85"/>
      <c r="BI2217" s="85"/>
      <c r="BJ2217" s="85"/>
      <c r="BK2217" s="85"/>
      <c r="BL2217" s="85"/>
      <c r="BM2217" s="85"/>
      <c r="BN2217" s="85"/>
      <c r="BO2217" s="85"/>
      <c r="BP2217" s="85"/>
      <c r="BQ2217" s="85"/>
      <c r="BR2217" s="85"/>
      <c r="BS2217" s="85"/>
      <c r="BT2217" s="85"/>
      <c r="BU2217" s="85"/>
      <c r="BV2217" s="85"/>
      <c r="BW2217" s="85"/>
      <c r="BX2217" s="85"/>
      <c r="BY2217" s="85"/>
      <c r="BZ2217" s="85"/>
      <c r="CA2217" s="85"/>
      <c r="CB2217" s="85"/>
      <c r="CC2217" s="85"/>
      <c r="CD2217" s="85"/>
      <c r="CE2217" s="85"/>
      <c r="CF2217" s="85"/>
      <c r="CG2217" s="85"/>
      <c r="CH2217" s="85"/>
      <c r="CI2217" s="85"/>
      <c r="CJ2217" s="85"/>
      <c r="CK2217" s="85"/>
      <c r="CL2217" s="85"/>
      <c r="CM2217" s="85"/>
      <c r="CN2217" s="85"/>
      <c r="CO2217" s="85"/>
      <c r="CP2217" s="85"/>
      <c r="CQ2217" s="85"/>
      <c r="CR2217" s="85"/>
    </row>
    <row r="2218" spans="59:96">
      <c r="BG2218" s="85"/>
      <c r="BH2218" s="85"/>
      <c r="BI2218" s="85"/>
      <c r="BJ2218" s="85"/>
      <c r="BK2218" s="85"/>
      <c r="BL2218" s="85"/>
      <c r="BM2218" s="85"/>
      <c r="BN2218" s="85"/>
      <c r="BO2218" s="85"/>
      <c r="BP2218" s="85"/>
      <c r="BQ2218" s="85"/>
      <c r="BR2218" s="85"/>
      <c r="BS2218" s="85"/>
      <c r="BT2218" s="85"/>
      <c r="BU2218" s="85"/>
      <c r="BV2218" s="85"/>
      <c r="BW2218" s="85"/>
      <c r="BX2218" s="85"/>
      <c r="BY2218" s="85"/>
      <c r="BZ2218" s="85"/>
      <c r="CA2218" s="85"/>
      <c r="CB2218" s="85"/>
      <c r="CC2218" s="85"/>
      <c r="CD2218" s="85"/>
      <c r="CE2218" s="85"/>
      <c r="CF2218" s="85"/>
      <c r="CG2218" s="85"/>
      <c r="CH2218" s="85"/>
      <c r="CI2218" s="85"/>
      <c r="CJ2218" s="85"/>
      <c r="CK2218" s="85"/>
      <c r="CL2218" s="85"/>
      <c r="CM2218" s="85"/>
      <c r="CN2218" s="85"/>
      <c r="CO2218" s="85"/>
      <c r="CP2218" s="85"/>
      <c r="CQ2218" s="85"/>
      <c r="CR2218" s="85"/>
    </row>
    <row r="2219" spans="59:96">
      <c r="BG2219" s="85"/>
      <c r="BH2219" s="85"/>
      <c r="BI2219" s="85"/>
      <c r="BJ2219" s="85"/>
      <c r="BK2219" s="85"/>
      <c r="BL2219" s="85"/>
      <c r="BM2219" s="85"/>
      <c r="BN2219" s="85"/>
      <c r="BO2219" s="85"/>
      <c r="BP2219" s="85"/>
      <c r="BQ2219" s="85"/>
      <c r="BR2219" s="85"/>
      <c r="BS2219" s="85"/>
      <c r="BT2219" s="85"/>
      <c r="BU2219" s="85"/>
      <c r="BV2219" s="85"/>
      <c r="BW2219" s="85"/>
      <c r="BX2219" s="85"/>
      <c r="BY2219" s="85"/>
      <c r="BZ2219" s="85"/>
      <c r="CA2219" s="85"/>
      <c r="CB2219" s="85"/>
      <c r="CC2219" s="85"/>
      <c r="CD2219" s="85"/>
      <c r="CE2219" s="85"/>
      <c r="CF2219" s="85"/>
      <c r="CG2219" s="85"/>
      <c r="CH2219" s="85"/>
      <c r="CI2219" s="85"/>
      <c r="CJ2219" s="85"/>
      <c r="CK2219" s="85"/>
      <c r="CL2219" s="85"/>
      <c r="CM2219" s="85"/>
      <c r="CN2219" s="85"/>
      <c r="CO2219" s="85"/>
      <c r="CP2219" s="85"/>
      <c r="CQ2219" s="85"/>
      <c r="CR2219" s="85"/>
    </row>
    <row r="2220" spans="59:96">
      <c r="BG2220" s="85"/>
      <c r="BH2220" s="85"/>
      <c r="BI2220" s="85"/>
      <c r="BJ2220" s="85"/>
      <c r="BK2220" s="85"/>
      <c r="BL2220" s="85"/>
      <c r="BM2220" s="85"/>
      <c r="BN2220" s="85"/>
      <c r="BO2220" s="85"/>
      <c r="BP2220" s="85"/>
      <c r="BQ2220" s="85"/>
      <c r="BR2220" s="85"/>
      <c r="BS2220" s="85"/>
      <c r="BT2220" s="85"/>
      <c r="BU2220" s="85"/>
      <c r="BV2220" s="85"/>
      <c r="BW2220" s="85"/>
      <c r="BX2220" s="85"/>
      <c r="BY2220" s="85"/>
      <c r="BZ2220" s="85"/>
      <c r="CA2220" s="85"/>
      <c r="CB2220" s="85"/>
      <c r="CC2220" s="85"/>
      <c r="CD2220" s="85"/>
      <c r="CE2220" s="85"/>
      <c r="CF2220" s="85"/>
      <c r="CG2220" s="85"/>
      <c r="CH2220" s="85"/>
      <c r="CI2220" s="85"/>
      <c r="CJ2220" s="85"/>
      <c r="CK2220" s="85"/>
      <c r="CL2220" s="85"/>
      <c r="CM2220" s="85"/>
      <c r="CN2220" s="85"/>
      <c r="CO2220" s="85"/>
      <c r="CP2220" s="85"/>
      <c r="CQ2220" s="85"/>
      <c r="CR2220" s="85"/>
    </row>
    <row r="2221" spans="59:96">
      <c r="BG2221" s="85"/>
      <c r="BH2221" s="85"/>
      <c r="BI2221" s="85"/>
      <c r="BJ2221" s="85"/>
      <c r="BK2221" s="85"/>
      <c r="BL2221" s="85"/>
      <c r="BM2221" s="85"/>
      <c r="BN2221" s="85"/>
      <c r="BO2221" s="85"/>
      <c r="BP2221" s="85"/>
      <c r="BQ2221" s="85"/>
      <c r="BR2221" s="85"/>
      <c r="BS2221" s="85"/>
      <c r="BT2221" s="85"/>
      <c r="BU2221" s="85"/>
      <c r="BV2221" s="85"/>
      <c r="BW2221" s="85"/>
      <c r="BX2221" s="85"/>
      <c r="BY2221" s="85"/>
      <c r="BZ2221" s="85"/>
      <c r="CA2221" s="85"/>
      <c r="CB2221" s="85"/>
      <c r="CC2221" s="85"/>
      <c r="CD2221" s="85"/>
      <c r="CE2221" s="85"/>
      <c r="CF2221" s="85"/>
      <c r="CG2221" s="85"/>
      <c r="CH2221" s="85"/>
      <c r="CI2221" s="85"/>
      <c r="CJ2221" s="85"/>
      <c r="CK2221" s="85"/>
      <c r="CL2221" s="85"/>
      <c r="CM2221" s="85"/>
      <c r="CN2221" s="85"/>
      <c r="CO2221" s="85"/>
      <c r="CP2221" s="85"/>
      <c r="CQ2221" s="85"/>
      <c r="CR2221" s="85"/>
    </row>
    <row r="2222" spans="59:96">
      <c r="BG2222" s="85"/>
      <c r="BH2222" s="85"/>
      <c r="BI2222" s="85"/>
      <c r="BJ2222" s="85"/>
      <c r="BK2222" s="85"/>
      <c r="BL2222" s="85"/>
      <c r="BM2222" s="85"/>
      <c r="BN2222" s="85"/>
      <c r="BO2222" s="85"/>
      <c r="BP2222" s="85"/>
      <c r="BQ2222" s="85"/>
      <c r="BR2222" s="85"/>
      <c r="BS2222" s="85"/>
      <c r="BT2222" s="85"/>
      <c r="BU2222" s="85"/>
      <c r="BV2222" s="85"/>
      <c r="BW2222" s="85"/>
      <c r="BX2222" s="85"/>
      <c r="BY2222" s="85"/>
      <c r="BZ2222" s="85"/>
      <c r="CA2222" s="85"/>
      <c r="CB2222" s="85"/>
      <c r="CC2222" s="85"/>
      <c r="CD2222" s="85"/>
      <c r="CE2222" s="85"/>
      <c r="CF2222" s="85"/>
      <c r="CG2222" s="85"/>
      <c r="CH2222" s="85"/>
      <c r="CI2222" s="85"/>
      <c r="CJ2222" s="85"/>
      <c r="CK2222" s="85"/>
      <c r="CL2222" s="85"/>
      <c r="CM2222" s="85"/>
      <c r="CN2222" s="85"/>
      <c r="CO2222" s="85"/>
      <c r="CP2222" s="85"/>
      <c r="CQ2222" s="85"/>
      <c r="CR2222" s="85"/>
    </row>
    <row r="2223" spans="59:96">
      <c r="BG2223" s="85"/>
      <c r="BH2223" s="85"/>
      <c r="BI2223" s="85"/>
      <c r="BJ2223" s="85"/>
      <c r="BK2223" s="85"/>
      <c r="BL2223" s="85"/>
      <c r="BM2223" s="85"/>
      <c r="BN2223" s="85"/>
      <c r="BO2223" s="85"/>
      <c r="BP2223" s="85"/>
      <c r="BQ2223" s="85"/>
      <c r="BR2223" s="85"/>
      <c r="BS2223" s="85"/>
      <c r="BT2223" s="85"/>
      <c r="BU2223" s="85"/>
      <c r="BV2223" s="85"/>
      <c r="BW2223" s="85"/>
      <c r="BX2223" s="85"/>
      <c r="BY2223" s="85"/>
      <c r="BZ2223" s="85"/>
      <c r="CA2223" s="85"/>
      <c r="CB2223" s="85"/>
      <c r="CC2223" s="85"/>
      <c r="CD2223" s="85"/>
      <c r="CE2223" s="85"/>
      <c r="CF2223" s="85"/>
      <c r="CG2223" s="85"/>
      <c r="CH2223" s="85"/>
      <c r="CI2223" s="85"/>
      <c r="CJ2223" s="85"/>
      <c r="CK2223" s="85"/>
      <c r="CL2223" s="85"/>
      <c r="CM2223" s="85"/>
      <c r="CN2223" s="85"/>
      <c r="CO2223" s="85"/>
      <c r="CP2223" s="85"/>
      <c r="CQ2223" s="85"/>
      <c r="CR2223" s="85"/>
    </row>
    <row r="2224" spans="59:96">
      <c r="BG2224" s="85"/>
      <c r="BH2224" s="85"/>
      <c r="BI2224" s="85"/>
      <c r="BJ2224" s="85"/>
      <c r="BK2224" s="85"/>
      <c r="BL2224" s="85"/>
      <c r="BM2224" s="85"/>
      <c r="BN2224" s="85"/>
      <c r="BO2224" s="85"/>
      <c r="BP2224" s="85"/>
      <c r="BQ2224" s="85"/>
      <c r="BR2224" s="85"/>
      <c r="BS2224" s="85"/>
      <c r="BT2224" s="85"/>
      <c r="BU2224" s="85"/>
      <c r="BV2224" s="85"/>
      <c r="BW2224" s="85"/>
      <c r="BX2224" s="85"/>
      <c r="BY2224" s="85"/>
      <c r="BZ2224" s="85"/>
      <c r="CA2224" s="85"/>
      <c r="CB2224" s="85"/>
      <c r="CC2224" s="85"/>
      <c r="CD2224" s="85"/>
      <c r="CE2224" s="85"/>
      <c r="CF2224" s="85"/>
      <c r="CG2224" s="85"/>
      <c r="CH2224" s="85"/>
      <c r="CI2224" s="85"/>
      <c r="CJ2224" s="85"/>
      <c r="CK2224" s="85"/>
      <c r="CL2224" s="85"/>
      <c r="CM2224" s="85"/>
      <c r="CN2224" s="85"/>
      <c r="CO2224" s="85"/>
      <c r="CP2224" s="85"/>
      <c r="CQ2224" s="85"/>
      <c r="CR2224" s="85"/>
    </row>
    <row r="2225" spans="59:96">
      <c r="BG2225" s="85"/>
      <c r="BH2225" s="85"/>
      <c r="BI2225" s="85"/>
      <c r="BJ2225" s="85"/>
      <c r="BK2225" s="85"/>
      <c r="BL2225" s="85"/>
      <c r="BM2225" s="85"/>
      <c r="BN2225" s="85"/>
      <c r="BO2225" s="85"/>
      <c r="BP2225" s="85"/>
      <c r="BQ2225" s="85"/>
      <c r="BR2225" s="85"/>
      <c r="BS2225" s="85"/>
      <c r="BT2225" s="85"/>
      <c r="BU2225" s="85"/>
      <c r="BV2225" s="85"/>
      <c r="BW2225" s="85"/>
      <c r="BX2225" s="85"/>
      <c r="BY2225" s="85"/>
      <c r="BZ2225" s="85"/>
      <c r="CA2225" s="85"/>
      <c r="CB2225" s="85"/>
      <c r="CC2225" s="85"/>
      <c r="CD2225" s="85"/>
      <c r="CE2225" s="85"/>
      <c r="CF2225" s="85"/>
      <c r="CG2225" s="85"/>
      <c r="CH2225" s="85"/>
      <c r="CI2225" s="85"/>
      <c r="CJ2225" s="85"/>
      <c r="CK2225" s="85"/>
      <c r="CL2225" s="85"/>
      <c r="CM2225" s="85"/>
      <c r="CN2225" s="85"/>
      <c r="CO2225" s="85"/>
      <c r="CP2225" s="85"/>
      <c r="CQ2225" s="85"/>
      <c r="CR2225" s="85"/>
    </row>
    <row r="2226" spans="59:96">
      <c r="BG2226" s="85"/>
      <c r="BH2226" s="85"/>
      <c r="BI2226" s="85"/>
      <c r="BJ2226" s="85"/>
      <c r="BK2226" s="85"/>
      <c r="BL2226" s="85"/>
      <c r="BM2226" s="85"/>
      <c r="BN2226" s="85"/>
      <c r="BO2226" s="85"/>
      <c r="BP2226" s="85"/>
      <c r="BQ2226" s="85"/>
      <c r="BR2226" s="85"/>
      <c r="BS2226" s="85"/>
      <c r="BT2226" s="85"/>
      <c r="BU2226" s="85"/>
      <c r="BV2226" s="85"/>
      <c r="BW2226" s="85"/>
      <c r="BX2226" s="85"/>
      <c r="BY2226" s="85"/>
      <c r="BZ2226" s="85"/>
      <c r="CA2226" s="85"/>
      <c r="CB2226" s="85"/>
      <c r="CC2226" s="85"/>
      <c r="CD2226" s="85"/>
      <c r="CE2226" s="85"/>
      <c r="CF2226" s="85"/>
      <c r="CG2226" s="85"/>
      <c r="CH2226" s="85"/>
      <c r="CI2226" s="85"/>
      <c r="CJ2226" s="85"/>
      <c r="CK2226" s="85"/>
      <c r="CL2226" s="85"/>
      <c r="CM2226" s="85"/>
      <c r="CN2226" s="85"/>
      <c r="CO2226" s="85"/>
      <c r="CP2226" s="85"/>
      <c r="CQ2226" s="85"/>
      <c r="CR2226" s="85"/>
    </row>
    <row r="2227" spans="59:96">
      <c r="BG2227" s="85"/>
      <c r="BH2227" s="85"/>
      <c r="BI2227" s="85"/>
      <c r="BJ2227" s="85"/>
      <c r="BK2227" s="85"/>
      <c r="BL2227" s="85"/>
      <c r="BM2227" s="85"/>
      <c r="BN2227" s="85"/>
      <c r="BO2227" s="85"/>
      <c r="BP2227" s="85"/>
      <c r="BQ2227" s="85"/>
      <c r="BR2227" s="85"/>
      <c r="BS2227" s="85"/>
      <c r="BT2227" s="85"/>
      <c r="BU2227" s="85"/>
      <c r="BV2227" s="85"/>
      <c r="BW2227" s="85"/>
      <c r="BX2227" s="85"/>
      <c r="BY2227" s="85"/>
      <c r="BZ2227" s="85"/>
      <c r="CA2227" s="85"/>
      <c r="CB2227" s="85"/>
      <c r="CC2227" s="85"/>
      <c r="CD2227" s="85"/>
      <c r="CE2227" s="85"/>
      <c r="CF2227" s="85"/>
      <c r="CG2227" s="85"/>
      <c r="CH2227" s="85"/>
      <c r="CI2227" s="85"/>
      <c r="CJ2227" s="85"/>
      <c r="CK2227" s="85"/>
      <c r="CL2227" s="85"/>
      <c r="CM2227" s="85"/>
      <c r="CN2227" s="85"/>
      <c r="CO2227" s="85"/>
      <c r="CP2227" s="85"/>
      <c r="CQ2227" s="85"/>
      <c r="CR2227" s="85"/>
    </row>
    <row r="2228" spans="59:96">
      <c r="BG2228" s="85"/>
      <c r="BH2228" s="85"/>
      <c r="BI2228" s="85"/>
      <c r="BJ2228" s="85"/>
      <c r="BK2228" s="85"/>
      <c r="BL2228" s="85"/>
      <c r="BM2228" s="85"/>
      <c r="BN2228" s="85"/>
      <c r="BO2228" s="85"/>
      <c r="BP2228" s="85"/>
      <c r="BQ2228" s="85"/>
      <c r="BR2228" s="85"/>
      <c r="BS2228" s="85"/>
      <c r="BT2228" s="85"/>
      <c r="BU2228" s="85"/>
      <c r="BV2228" s="85"/>
      <c r="BW2228" s="85"/>
      <c r="BX2228" s="85"/>
      <c r="BY2228" s="85"/>
      <c r="BZ2228" s="85"/>
      <c r="CA2228" s="85"/>
      <c r="CB2228" s="85"/>
      <c r="CC2228" s="85"/>
      <c r="CD2228" s="85"/>
      <c r="CE2228" s="85"/>
      <c r="CF2228" s="85"/>
      <c r="CG2228" s="85"/>
      <c r="CH2228" s="85"/>
      <c r="CI2228" s="85"/>
      <c r="CJ2228" s="85"/>
      <c r="CK2228" s="85"/>
      <c r="CL2228" s="85"/>
      <c r="CM2228" s="85"/>
      <c r="CN2228" s="85"/>
      <c r="CO2228" s="85"/>
      <c r="CP2228" s="85"/>
      <c r="CQ2228" s="85"/>
      <c r="CR2228" s="85"/>
    </row>
    <row r="2229" spans="59:96">
      <c r="BG2229" s="85"/>
      <c r="BH2229" s="85"/>
      <c r="BI2229" s="85"/>
      <c r="BJ2229" s="85"/>
      <c r="BK2229" s="85"/>
      <c r="BL2229" s="85"/>
      <c r="BM2229" s="85"/>
      <c r="BN2229" s="85"/>
      <c r="BO2229" s="85"/>
      <c r="BP2229" s="85"/>
      <c r="BQ2229" s="85"/>
      <c r="BR2229" s="85"/>
      <c r="BS2229" s="85"/>
      <c r="BT2229" s="85"/>
      <c r="BU2229" s="85"/>
      <c r="BV2229" s="85"/>
      <c r="BW2229" s="85"/>
      <c r="BX2229" s="85"/>
      <c r="BY2229" s="85"/>
      <c r="BZ2229" s="85"/>
      <c r="CA2229" s="85"/>
      <c r="CB2229" s="85"/>
      <c r="CC2229" s="85"/>
      <c r="CD2229" s="85"/>
      <c r="CE2229" s="85"/>
      <c r="CF2229" s="85"/>
      <c r="CG2229" s="85"/>
      <c r="CH2229" s="85"/>
      <c r="CI2229" s="85"/>
      <c r="CJ2229" s="85"/>
      <c r="CK2229" s="85"/>
      <c r="CL2229" s="85"/>
      <c r="CM2229" s="85"/>
      <c r="CN2229" s="85"/>
      <c r="CO2229" s="85"/>
      <c r="CP2229" s="85"/>
      <c r="CQ2229" s="85"/>
      <c r="CR2229" s="85"/>
    </row>
    <row r="2230" spans="59:96">
      <c r="BG2230" s="85"/>
      <c r="BH2230" s="85"/>
      <c r="BI2230" s="85"/>
      <c r="BJ2230" s="85"/>
      <c r="BK2230" s="85"/>
      <c r="BL2230" s="85"/>
      <c r="BM2230" s="85"/>
      <c r="BN2230" s="85"/>
      <c r="BO2230" s="85"/>
      <c r="BP2230" s="85"/>
      <c r="BQ2230" s="85"/>
      <c r="BR2230" s="85"/>
      <c r="BS2230" s="85"/>
      <c r="BT2230" s="85"/>
      <c r="BU2230" s="85"/>
      <c r="BV2230" s="85"/>
      <c r="BW2230" s="85"/>
      <c r="BX2230" s="85"/>
      <c r="BY2230" s="85"/>
      <c r="BZ2230" s="85"/>
      <c r="CA2230" s="85"/>
      <c r="CB2230" s="85"/>
      <c r="CC2230" s="85"/>
      <c r="CD2230" s="85"/>
      <c r="CE2230" s="85"/>
      <c r="CF2230" s="85"/>
      <c r="CG2230" s="85"/>
      <c r="CH2230" s="85"/>
      <c r="CI2230" s="85"/>
      <c r="CJ2230" s="85"/>
      <c r="CK2230" s="85"/>
      <c r="CL2230" s="85"/>
      <c r="CM2230" s="85"/>
      <c r="CN2230" s="85"/>
      <c r="CO2230" s="85"/>
      <c r="CP2230" s="85"/>
      <c r="CQ2230" s="85"/>
      <c r="CR2230" s="85"/>
    </row>
    <row r="2231" spans="59:96">
      <c r="BG2231" s="85"/>
      <c r="BH2231" s="85"/>
      <c r="BI2231" s="85"/>
      <c r="BJ2231" s="85"/>
      <c r="BK2231" s="85"/>
      <c r="BL2231" s="85"/>
      <c r="BM2231" s="85"/>
      <c r="BN2231" s="85"/>
      <c r="BO2231" s="85"/>
      <c r="BP2231" s="85"/>
      <c r="BQ2231" s="85"/>
      <c r="BR2231" s="85"/>
      <c r="BS2231" s="85"/>
      <c r="BT2231" s="85"/>
      <c r="BU2231" s="85"/>
      <c r="BV2231" s="85"/>
      <c r="BW2231" s="85"/>
      <c r="BX2231" s="85"/>
      <c r="BY2231" s="85"/>
      <c r="BZ2231" s="85"/>
      <c r="CA2231" s="85"/>
      <c r="CB2231" s="85"/>
      <c r="CC2231" s="85"/>
      <c r="CD2231" s="85"/>
      <c r="CE2231" s="85"/>
      <c r="CF2231" s="85"/>
      <c r="CG2231" s="85"/>
      <c r="CH2231" s="85"/>
      <c r="CI2231" s="85"/>
      <c r="CJ2231" s="85"/>
      <c r="CK2231" s="85"/>
      <c r="CL2231" s="85"/>
      <c r="CM2231" s="85"/>
      <c r="CN2231" s="85"/>
      <c r="CO2231" s="85"/>
      <c r="CP2231" s="85"/>
      <c r="CQ2231" s="85"/>
      <c r="CR2231" s="85"/>
    </row>
    <row r="2232" spans="59:96">
      <c r="BG2232" s="85"/>
      <c r="BH2232" s="85"/>
      <c r="BI2232" s="85"/>
      <c r="BJ2232" s="85"/>
      <c r="BK2232" s="85"/>
      <c r="BL2232" s="85"/>
      <c r="BM2232" s="85"/>
      <c r="BN2232" s="85"/>
      <c r="BO2232" s="85"/>
      <c r="BP2232" s="85"/>
      <c r="BQ2232" s="85"/>
      <c r="BR2232" s="85"/>
      <c r="BS2232" s="85"/>
      <c r="BT2232" s="85"/>
      <c r="BU2232" s="85"/>
      <c r="BV2232" s="85"/>
      <c r="BW2232" s="85"/>
      <c r="BX2232" s="85"/>
      <c r="BY2232" s="85"/>
      <c r="BZ2232" s="85"/>
      <c r="CA2232" s="85"/>
      <c r="CB2232" s="85"/>
      <c r="CC2232" s="85"/>
      <c r="CD2232" s="85"/>
      <c r="CE2232" s="85"/>
      <c r="CF2232" s="85"/>
      <c r="CG2232" s="85"/>
      <c r="CH2232" s="85"/>
      <c r="CI2232" s="85"/>
      <c r="CJ2232" s="85"/>
      <c r="CK2232" s="85"/>
      <c r="CL2232" s="85"/>
      <c r="CM2232" s="85"/>
      <c r="CN2232" s="85"/>
      <c r="CO2232" s="85"/>
      <c r="CP2232" s="85"/>
      <c r="CQ2232" s="85"/>
      <c r="CR2232" s="85"/>
    </row>
    <row r="2233" spans="59:96">
      <c r="BG2233" s="85"/>
      <c r="BH2233" s="85"/>
      <c r="BI2233" s="85"/>
      <c r="BJ2233" s="85"/>
      <c r="BK2233" s="85"/>
      <c r="BL2233" s="85"/>
      <c r="BM2233" s="85"/>
      <c r="BN2233" s="85"/>
      <c r="BO2233" s="85"/>
      <c r="BP2233" s="85"/>
      <c r="BQ2233" s="85"/>
      <c r="BR2233" s="85"/>
      <c r="BS2233" s="85"/>
      <c r="BT2233" s="85"/>
      <c r="BU2233" s="85"/>
      <c r="BV2233" s="85"/>
      <c r="BW2233" s="85"/>
      <c r="BX2233" s="85"/>
      <c r="BY2233" s="85"/>
      <c r="BZ2233" s="85"/>
      <c r="CA2233" s="85"/>
      <c r="CB2233" s="85"/>
      <c r="CC2233" s="85"/>
      <c r="CD2233" s="85"/>
      <c r="CE2233" s="85"/>
      <c r="CF2233" s="85"/>
      <c r="CG2233" s="85"/>
      <c r="CH2233" s="85"/>
      <c r="CI2233" s="85"/>
      <c r="CJ2233" s="85"/>
      <c r="CK2233" s="85"/>
      <c r="CL2233" s="85"/>
      <c r="CM2233" s="85"/>
      <c r="CN2233" s="85"/>
      <c r="CO2233" s="85"/>
      <c r="CP2233" s="85"/>
      <c r="CQ2233" s="85"/>
      <c r="CR2233" s="85"/>
    </row>
    <row r="2234" spans="59:96">
      <c r="BG2234" s="85"/>
      <c r="BH2234" s="85"/>
      <c r="BI2234" s="85"/>
      <c r="BJ2234" s="85"/>
      <c r="BK2234" s="85"/>
      <c r="BL2234" s="85"/>
      <c r="BM2234" s="85"/>
      <c r="BN2234" s="85"/>
      <c r="BO2234" s="85"/>
      <c r="BP2234" s="85"/>
      <c r="BQ2234" s="85"/>
      <c r="BR2234" s="85"/>
      <c r="BS2234" s="85"/>
      <c r="BT2234" s="85"/>
      <c r="BU2234" s="85"/>
      <c r="BV2234" s="85"/>
      <c r="BW2234" s="85"/>
      <c r="BX2234" s="85"/>
      <c r="BY2234" s="85"/>
      <c r="BZ2234" s="85"/>
      <c r="CA2234" s="85"/>
      <c r="CB2234" s="85"/>
      <c r="CC2234" s="85"/>
      <c r="CD2234" s="85"/>
      <c r="CE2234" s="85"/>
      <c r="CF2234" s="85"/>
      <c r="CG2234" s="85"/>
      <c r="CH2234" s="85"/>
      <c r="CI2234" s="85"/>
      <c r="CJ2234" s="85"/>
      <c r="CK2234" s="85"/>
      <c r="CL2234" s="85"/>
      <c r="CM2234" s="85"/>
      <c r="CN2234" s="85"/>
      <c r="CO2234" s="85"/>
      <c r="CP2234" s="85"/>
      <c r="CQ2234" s="85"/>
      <c r="CR2234" s="85"/>
    </row>
    <row r="2235" spans="59:96">
      <c r="BG2235" s="85"/>
      <c r="BH2235" s="85"/>
      <c r="BI2235" s="85"/>
      <c r="BJ2235" s="85"/>
      <c r="BK2235" s="85"/>
      <c r="BL2235" s="85"/>
      <c r="BM2235" s="85"/>
      <c r="BN2235" s="85"/>
      <c r="BO2235" s="85"/>
      <c r="BP2235" s="85"/>
      <c r="BQ2235" s="85"/>
      <c r="BR2235" s="85"/>
      <c r="BS2235" s="85"/>
      <c r="BT2235" s="85"/>
      <c r="BU2235" s="85"/>
      <c r="BV2235" s="85"/>
      <c r="BW2235" s="85"/>
      <c r="BX2235" s="85"/>
      <c r="BY2235" s="85"/>
      <c r="BZ2235" s="85"/>
      <c r="CA2235" s="85"/>
      <c r="CB2235" s="85"/>
      <c r="CC2235" s="85"/>
      <c r="CD2235" s="85"/>
      <c r="CE2235" s="85"/>
      <c r="CF2235" s="85"/>
      <c r="CG2235" s="85"/>
      <c r="CH2235" s="85"/>
      <c r="CI2235" s="85"/>
      <c r="CJ2235" s="85"/>
      <c r="CK2235" s="85"/>
      <c r="CL2235" s="85"/>
      <c r="CM2235" s="85"/>
      <c r="CN2235" s="85"/>
      <c r="CO2235" s="85"/>
      <c r="CP2235" s="85"/>
      <c r="CQ2235" s="85"/>
      <c r="CR2235" s="85"/>
    </row>
    <row r="2236" spans="59:96">
      <c r="BG2236" s="85"/>
      <c r="BH2236" s="85"/>
      <c r="BI2236" s="85"/>
      <c r="BJ2236" s="85"/>
      <c r="BK2236" s="85"/>
      <c r="BL2236" s="85"/>
      <c r="BM2236" s="85"/>
      <c r="BN2236" s="85"/>
      <c r="BO2236" s="85"/>
      <c r="BP2236" s="85"/>
      <c r="BQ2236" s="85"/>
      <c r="BR2236" s="85"/>
      <c r="BS2236" s="85"/>
      <c r="BT2236" s="85"/>
      <c r="BU2236" s="85"/>
      <c r="BV2236" s="85"/>
      <c r="BW2236" s="85"/>
      <c r="BX2236" s="85"/>
      <c r="BY2236" s="85"/>
      <c r="BZ2236" s="85"/>
      <c r="CA2236" s="85"/>
      <c r="CB2236" s="85"/>
      <c r="CC2236" s="85"/>
      <c r="CD2236" s="85"/>
      <c r="CE2236" s="85"/>
      <c r="CF2236" s="85"/>
      <c r="CG2236" s="85"/>
      <c r="CH2236" s="85"/>
      <c r="CI2236" s="85"/>
      <c r="CJ2236" s="85"/>
      <c r="CK2236" s="85"/>
      <c r="CL2236" s="85"/>
      <c r="CM2236" s="85"/>
      <c r="CN2236" s="85"/>
      <c r="CO2236" s="85"/>
      <c r="CP2236" s="85"/>
      <c r="CQ2236" s="85"/>
      <c r="CR2236" s="85"/>
    </row>
    <row r="2237" spans="59:96">
      <c r="BG2237" s="85"/>
      <c r="BH2237" s="85"/>
      <c r="BI2237" s="85"/>
      <c r="BJ2237" s="85"/>
      <c r="BK2237" s="85"/>
      <c r="BL2237" s="85"/>
      <c r="BM2237" s="85"/>
      <c r="BN2237" s="85"/>
      <c r="BO2237" s="85"/>
      <c r="BP2237" s="85"/>
      <c r="BQ2237" s="85"/>
      <c r="BR2237" s="85"/>
      <c r="BS2237" s="85"/>
      <c r="BT2237" s="85"/>
      <c r="BU2237" s="85"/>
      <c r="BV2237" s="85"/>
      <c r="BW2237" s="85"/>
      <c r="BX2237" s="85"/>
      <c r="BY2237" s="85"/>
      <c r="BZ2237" s="85"/>
      <c r="CA2237" s="85"/>
      <c r="CB2237" s="85"/>
      <c r="CC2237" s="85"/>
      <c r="CD2237" s="85"/>
      <c r="CE2237" s="85"/>
      <c r="CF2237" s="85"/>
      <c r="CG2237" s="85"/>
      <c r="CH2237" s="85"/>
      <c r="CI2237" s="85"/>
      <c r="CJ2237" s="85"/>
      <c r="CK2237" s="85"/>
      <c r="CL2237" s="85"/>
      <c r="CM2237" s="85"/>
      <c r="CN2237" s="85"/>
      <c r="CO2237" s="85"/>
      <c r="CP2237" s="85"/>
      <c r="CQ2237" s="85"/>
      <c r="CR2237" s="85"/>
    </row>
    <row r="2238" spans="59:96">
      <c r="BG2238" s="85"/>
      <c r="BH2238" s="85"/>
      <c r="BI2238" s="85"/>
      <c r="BJ2238" s="85"/>
      <c r="BK2238" s="85"/>
      <c r="BL2238" s="85"/>
      <c r="BM2238" s="85"/>
      <c r="BN2238" s="85"/>
      <c r="BO2238" s="85"/>
      <c r="BP2238" s="85"/>
      <c r="BQ2238" s="85"/>
      <c r="BR2238" s="85"/>
      <c r="BS2238" s="85"/>
      <c r="BT2238" s="85"/>
      <c r="BU2238" s="85"/>
      <c r="BV2238" s="85"/>
      <c r="BW2238" s="85"/>
      <c r="BX2238" s="85"/>
      <c r="BY2238" s="85"/>
      <c r="BZ2238" s="85"/>
      <c r="CA2238" s="85"/>
      <c r="CB2238" s="85"/>
      <c r="CC2238" s="85"/>
      <c r="CD2238" s="85"/>
      <c r="CE2238" s="85"/>
      <c r="CF2238" s="85"/>
      <c r="CG2238" s="85"/>
      <c r="CH2238" s="85"/>
      <c r="CI2238" s="85"/>
      <c r="CJ2238" s="85"/>
      <c r="CK2238" s="85"/>
      <c r="CL2238" s="85"/>
      <c r="CM2238" s="85"/>
      <c r="CN2238" s="85"/>
      <c r="CO2238" s="85"/>
      <c r="CP2238" s="85"/>
      <c r="CQ2238" s="85"/>
      <c r="CR2238" s="85"/>
    </row>
    <row r="2239" spans="59:96">
      <c r="BG2239" s="85"/>
      <c r="BH2239" s="85"/>
      <c r="BI2239" s="85"/>
      <c r="BJ2239" s="85"/>
      <c r="BK2239" s="85"/>
      <c r="BL2239" s="85"/>
      <c r="BM2239" s="85"/>
      <c r="BN2239" s="85"/>
      <c r="BO2239" s="85"/>
      <c r="BP2239" s="85"/>
      <c r="BQ2239" s="85"/>
      <c r="BR2239" s="85"/>
      <c r="BS2239" s="85"/>
      <c r="BT2239" s="85"/>
      <c r="BU2239" s="85"/>
      <c r="BV2239" s="85"/>
      <c r="BW2239" s="85"/>
      <c r="BX2239" s="85"/>
      <c r="BY2239" s="85"/>
      <c r="BZ2239" s="85"/>
      <c r="CA2239" s="85"/>
      <c r="CB2239" s="85"/>
      <c r="CC2239" s="85"/>
      <c r="CD2239" s="85"/>
      <c r="CE2239" s="85"/>
      <c r="CF2239" s="85"/>
      <c r="CG2239" s="85"/>
      <c r="CH2239" s="85"/>
      <c r="CI2239" s="85"/>
      <c r="CJ2239" s="85"/>
      <c r="CK2239" s="85"/>
      <c r="CL2239" s="85"/>
      <c r="CM2239" s="85"/>
      <c r="CN2239" s="85"/>
      <c r="CO2239" s="85"/>
      <c r="CP2239" s="85"/>
      <c r="CQ2239" s="85"/>
      <c r="CR2239" s="85"/>
    </row>
    <row r="2240" spans="59:96">
      <c r="BG2240" s="85"/>
      <c r="BH2240" s="85"/>
      <c r="BI2240" s="85"/>
      <c r="BJ2240" s="85"/>
      <c r="BK2240" s="85"/>
      <c r="BL2240" s="85"/>
      <c r="BM2240" s="85"/>
      <c r="BN2240" s="85"/>
      <c r="BO2240" s="85"/>
      <c r="BP2240" s="85"/>
      <c r="BQ2240" s="85"/>
      <c r="BR2240" s="85"/>
      <c r="BS2240" s="85"/>
      <c r="BT2240" s="85"/>
      <c r="BU2240" s="85"/>
      <c r="BV2240" s="85"/>
      <c r="BW2240" s="85"/>
      <c r="BX2240" s="85"/>
      <c r="BY2240" s="85"/>
      <c r="BZ2240" s="85"/>
      <c r="CA2240" s="85"/>
      <c r="CB2240" s="85"/>
      <c r="CC2240" s="85"/>
      <c r="CD2240" s="85"/>
      <c r="CE2240" s="85"/>
      <c r="CF2240" s="85"/>
      <c r="CG2240" s="85"/>
      <c r="CH2240" s="85"/>
      <c r="CI2240" s="85"/>
      <c r="CJ2240" s="85"/>
      <c r="CK2240" s="85"/>
      <c r="CL2240" s="85"/>
      <c r="CM2240" s="85"/>
      <c r="CN2240" s="85"/>
      <c r="CO2240" s="85"/>
      <c r="CP2240" s="85"/>
      <c r="CQ2240" s="85"/>
      <c r="CR2240" s="85"/>
    </row>
    <row r="2241" spans="59:96">
      <c r="BG2241" s="85"/>
      <c r="BH2241" s="85"/>
      <c r="BI2241" s="85"/>
      <c r="BJ2241" s="85"/>
      <c r="BK2241" s="85"/>
      <c r="BL2241" s="85"/>
      <c r="BM2241" s="85"/>
      <c r="BN2241" s="85"/>
      <c r="BO2241" s="85"/>
      <c r="BP2241" s="85"/>
      <c r="BQ2241" s="85"/>
      <c r="BR2241" s="85"/>
      <c r="BS2241" s="85"/>
      <c r="BT2241" s="85"/>
      <c r="BU2241" s="85"/>
      <c r="BV2241" s="85"/>
      <c r="BW2241" s="85"/>
      <c r="BX2241" s="85"/>
      <c r="BY2241" s="85"/>
      <c r="BZ2241" s="85"/>
      <c r="CA2241" s="85"/>
      <c r="CB2241" s="85"/>
      <c r="CC2241" s="85"/>
      <c r="CD2241" s="85"/>
      <c r="CE2241" s="85"/>
      <c r="CF2241" s="85"/>
      <c r="CG2241" s="85"/>
      <c r="CH2241" s="85"/>
      <c r="CI2241" s="85"/>
      <c r="CJ2241" s="85"/>
      <c r="CK2241" s="85"/>
      <c r="CL2241" s="85"/>
      <c r="CM2241" s="85"/>
      <c r="CN2241" s="85"/>
      <c r="CO2241" s="85"/>
      <c r="CP2241" s="85"/>
      <c r="CQ2241" s="85"/>
      <c r="CR2241" s="85"/>
    </row>
    <row r="2242" spans="59:96">
      <c r="BG2242" s="85"/>
      <c r="BH2242" s="85"/>
      <c r="BI2242" s="85"/>
      <c r="BJ2242" s="85"/>
      <c r="BK2242" s="85"/>
      <c r="BL2242" s="85"/>
      <c r="BM2242" s="85"/>
      <c r="BN2242" s="85"/>
      <c r="BO2242" s="85"/>
      <c r="BP2242" s="85"/>
      <c r="BQ2242" s="85"/>
      <c r="BR2242" s="85"/>
      <c r="BS2242" s="85"/>
      <c r="BT2242" s="85"/>
      <c r="BU2242" s="85"/>
      <c r="BV2242" s="85"/>
      <c r="BW2242" s="85"/>
      <c r="BX2242" s="85"/>
      <c r="BY2242" s="85"/>
      <c r="BZ2242" s="85"/>
      <c r="CA2242" s="85"/>
      <c r="CB2242" s="85"/>
      <c r="CC2242" s="85"/>
      <c r="CD2242" s="85"/>
      <c r="CE2242" s="85"/>
      <c r="CF2242" s="85"/>
      <c r="CG2242" s="85"/>
      <c r="CH2242" s="85"/>
      <c r="CI2242" s="85"/>
      <c r="CJ2242" s="85"/>
      <c r="CK2242" s="85"/>
      <c r="CL2242" s="85"/>
      <c r="CM2242" s="85"/>
      <c r="CN2242" s="85"/>
      <c r="CO2242" s="85"/>
      <c r="CP2242" s="85"/>
      <c r="CQ2242" s="85"/>
      <c r="CR2242" s="85"/>
    </row>
    <row r="2243" spans="59:96">
      <c r="BG2243" s="85"/>
      <c r="BH2243" s="85"/>
      <c r="BI2243" s="85"/>
      <c r="BJ2243" s="85"/>
      <c r="BK2243" s="85"/>
      <c r="BL2243" s="85"/>
      <c r="BM2243" s="85"/>
      <c r="BN2243" s="85"/>
      <c r="BO2243" s="85"/>
      <c r="BP2243" s="85"/>
      <c r="BQ2243" s="85"/>
      <c r="BR2243" s="85"/>
      <c r="BS2243" s="85"/>
      <c r="BT2243" s="85"/>
      <c r="BU2243" s="85"/>
      <c r="BV2243" s="85"/>
      <c r="BW2243" s="85"/>
      <c r="BX2243" s="85"/>
      <c r="BY2243" s="85"/>
      <c r="BZ2243" s="85"/>
      <c r="CA2243" s="85"/>
      <c r="CB2243" s="85"/>
      <c r="CC2243" s="85"/>
      <c r="CD2243" s="85"/>
      <c r="CE2243" s="85"/>
      <c r="CF2243" s="85"/>
      <c r="CG2243" s="85"/>
      <c r="CH2243" s="85"/>
      <c r="CI2243" s="85"/>
      <c r="CJ2243" s="85"/>
      <c r="CK2243" s="85"/>
      <c r="CL2243" s="85"/>
      <c r="CM2243" s="85"/>
      <c r="CN2243" s="85"/>
      <c r="CO2243" s="85"/>
      <c r="CP2243" s="85"/>
      <c r="CQ2243" s="85"/>
      <c r="CR2243" s="85"/>
    </row>
    <row r="2244" spans="59:96">
      <c r="BG2244" s="85"/>
      <c r="BH2244" s="85"/>
      <c r="BI2244" s="85"/>
      <c r="BJ2244" s="85"/>
      <c r="BK2244" s="85"/>
      <c r="BL2244" s="85"/>
      <c r="BM2244" s="85"/>
      <c r="BN2244" s="85"/>
      <c r="BO2244" s="85"/>
      <c r="BP2244" s="85"/>
      <c r="BQ2244" s="85"/>
      <c r="BR2244" s="85"/>
      <c r="BS2244" s="85"/>
      <c r="BT2244" s="85"/>
      <c r="BU2244" s="85"/>
      <c r="BV2244" s="85"/>
      <c r="BW2244" s="85"/>
      <c r="BX2244" s="85"/>
      <c r="BY2244" s="85"/>
      <c r="BZ2244" s="85"/>
      <c r="CA2244" s="85"/>
      <c r="CB2244" s="85"/>
      <c r="CC2244" s="85"/>
      <c r="CD2244" s="85"/>
      <c r="CE2244" s="85"/>
      <c r="CF2244" s="85"/>
      <c r="CG2244" s="85"/>
      <c r="CH2244" s="85"/>
      <c r="CI2244" s="85"/>
      <c r="CJ2244" s="85"/>
      <c r="CK2244" s="85"/>
      <c r="CL2244" s="85"/>
      <c r="CM2244" s="85"/>
      <c r="CN2244" s="85"/>
      <c r="CO2244" s="85"/>
      <c r="CP2244" s="85"/>
      <c r="CQ2244" s="85"/>
      <c r="CR2244" s="85"/>
    </row>
    <row r="2245" spans="59:96">
      <c r="BG2245" s="85"/>
      <c r="BH2245" s="85"/>
      <c r="BI2245" s="85"/>
      <c r="BJ2245" s="85"/>
      <c r="BK2245" s="85"/>
      <c r="BL2245" s="85"/>
      <c r="BM2245" s="85"/>
      <c r="BN2245" s="85"/>
      <c r="BO2245" s="85"/>
      <c r="BP2245" s="85"/>
      <c r="BQ2245" s="85"/>
      <c r="BR2245" s="85"/>
      <c r="BS2245" s="85"/>
      <c r="BT2245" s="85"/>
      <c r="BU2245" s="85"/>
      <c r="BV2245" s="85"/>
      <c r="BW2245" s="85"/>
      <c r="BX2245" s="85"/>
      <c r="BY2245" s="85"/>
      <c r="BZ2245" s="85"/>
      <c r="CA2245" s="85"/>
      <c r="CB2245" s="85"/>
      <c r="CC2245" s="85"/>
      <c r="CD2245" s="85"/>
      <c r="CE2245" s="85"/>
      <c r="CF2245" s="85"/>
      <c r="CG2245" s="85"/>
      <c r="CH2245" s="85"/>
      <c r="CI2245" s="85"/>
      <c r="CJ2245" s="85"/>
      <c r="CK2245" s="85"/>
      <c r="CL2245" s="85"/>
      <c r="CM2245" s="85"/>
      <c r="CN2245" s="85"/>
      <c r="CO2245" s="85"/>
      <c r="CP2245" s="85"/>
      <c r="CQ2245" s="85"/>
      <c r="CR2245" s="85"/>
    </row>
    <row r="2246" spans="59:96">
      <c r="BG2246" s="85"/>
      <c r="BH2246" s="85"/>
      <c r="BI2246" s="85"/>
      <c r="BJ2246" s="85"/>
      <c r="BK2246" s="85"/>
      <c r="BL2246" s="85"/>
      <c r="BM2246" s="85"/>
      <c r="BN2246" s="85"/>
      <c r="BO2246" s="85"/>
      <c r="BP2246" s="85"/>
      <c r="BQ2246" s="85"/>
      <c r="BR2246" s="85"/>
      <c r="BS2246" s="85"/>
      <c r="BT2246" s="85"/>
      <c r="BU2246" s="85"/>
      <c r="BV2246" s="85"/>
      <c r="BW2246" s="85"/>
      <c r="BX2246" s="85"/>
      <c r="BY2246" s="85"/>
      <c r="BZ2246" s="85"/>
      <c r="CA2246" s="85"/>
      <c r="CB2246" s="85"/>
      <c r="CC2246" s="85"/>
      <c r="CD2246" s="85"/>
      <c r="CE2246" s="85"/>
      <c r="CF2246" s="85"/>
      <c r="CG2246" s="85"/>
      <c r="CH2246" s="85"/>
      <c r="CI2246" s="85"/>
      <c r="CJ2246" s="85"/>
      <c r="CK2246" s="85"/>
      <c r="CL2246" s="85"/>
      <c r="CM2246" s="85"/>
      <c r="CN2246" s="85"/>
      <c r="CO2246" s="85"/>
      <c r="CP2246" s="85"/>
      <c r="CQ2246" s="85"/>
      <c r="CR2246" s="85"/>
    </row>
    <row r="2247" spans="59:96">
      <c r="BG2247" s="85"/>
      <c r="BH2247" s="85"/>
      <c r="BI2247" s="85"/>
      <c r="BJ2247" s="85"/>
      <c r="BK2247" s="85"/>
      <c r="BL2247" s="85"/>
      <c r="BM2247" s="85"/>
      <c r="BN2247" s="85"/>
      <c r="BO2247" s="85"/>
      <c r="BP2247" s="85"/>
      <c r="BQ2247" s="85"/>
      <c r="BR2247" s="85"/>
      <c r="BS2247" s="85"/>
      <c r="BT2247" s="85"/>
      <c r="BU2247" s="85"/>
      <c r="BV2247" s="85"/>
      <c r="BW2247" s="85"/>
      <c r="BX2247" s="85"/>
      <c r="BY2247" s="85"/>
      <c r="BZ2247" s="85"/>
      <c r="CA2247" s="85"/>
      <c r="CB2247" s="85"/>
      <c r="CC2247" s="85"/>
      <c r="CD2247" s="85"/>
      <c r="CE2247" s="85"/>
      <c r="CF2247" s="85"/>
      <c r="CG2247" s="85"/>
      <c r="CH2247" s="85"/>
      <c r="CI2247" s="85"/>
      <c r="CJ2247" s="85"/>
      <c r="CK2247" s="85"/>
      <c r="CL2247" s="85"/>
      <c r="CM2247" s="85"/>
      <c r="CN2247" s="85"/>
      <c r="CO2247" s="85"/>
      <c r="CP2247" s="85"/>
      <c r="CQ2247" s="85"/>
      <c r="CR2247" s="85"/>
    </row>
    <row r="2248" spans="59:96">
      <c r="BG2248" s="85"/>
      <c r="BH2248" s="85"/>
      <c r="BI2248" s="85"/>
      <c r="BJ2248" s="85"/>
      <c r="BK2248" s="85"/>
      <c r="BL2248" s="85"/>
      <c r="BM2248" s="85"/>
      <c r="BN2248" s="85"/>
      <c r="BO2248" s="85"/>
      <c r="BP2248" s="85"/>
      <c r="BQ2248" s="85"/>
      <c r="BR2248" s="85"/>
      <c r="BS2248" s="85"/>
      <c r="BT2248" s="85"/>
      <c r="BU2248" s="85"/>
      <c r="BV2248" s="85"/>
      <c r="BW2248" s="85"/>
      <c r="BX2248" s="85"/>
      <c r="BY2248" s="85"/>
      <c r="BZ2248" s="85"/>
      <c r="CA2248" s="85"/>
      <c r="CB2248" s="85"/>
      <c r="CC2248" s="85"/>
      <c r="CD2248" s="85"/>
      <c r="CE2248" s="85"/>
      <c r="CF2248" s="85"/>
      <c r="CG2248" s="85"/>
      <c r="CH2248" s="85"/>
      <c r="CI2248" s="85"/>
      <c r="CJ2248" s="85"/>
      <c r="CK2248" s="85"/>
      <c r="CL2248" s="85"/>
      <c r="CM2248" s="85"/>
      <c r="CN2248" s="85"/>
      <c r="CO2248" s="85"/>
      <c r="CP2248" s="85"/>
      <c r="CQ2248" s="85"/>
      <c r="CR2248" s="85"/>
    </row>
    <row r="2249" spans="59:96">
      <c r="BG2249" s="85"/>
      <c r="BH2249" s="85"/>
      <c r="BI2249" s="85"/>
      <c r="BJ2249" s="85"/>
      <c r="BK2249" s="85"/>
      <c r="BL2249" s="85"/>
      <c r="BM2249" s="85"/>
      <c r="BN2249" s="85"/>
      <c r="BO2249" s="85"/>
      <c r="BP2249" s="85"/>
      <c r="BQ2249" s="85"/>
      <c r="BR2249" s="85"/>
      <c r="BS2249" s="85"/>
      <c r="BT2249" s="85"/>
      <c r="BU2249" s="85"/>
      <c r="BV2249" s="85"/>
      <c r="BW2249" s="85"/>
      <c r="BX2249" s="85"/>
      <c r="BY2249" s="85"/>
      <c r="BZ2249" s="85"/>
      <c r="CA2249" s="85"/>
      <c r="CB2249" s="85"/>
      <c r="CC2249" s="85"/>
      <c r="CD2249" s="85"/>
      <c r="CE2249" s="85"/>
      <c r="CF2249" s="85"/>
      <c r="CG2249" s="85"/>
      <c r="CH2249" s="85"/>
      <c r="CI2249" s="85"/>
      <c r="CJ2249" s="85"/>
      <c r="CK2249" s="85"/>
      <c r="CL2249" s="85"/>
      <c r="CM2249" s="85"/>
      <c r="CN2249" s="85"/>
      <c r="CO2249" s="85"/>
      <c r="CP2249" s="85"/>
      <c r="CQ2249" s="85"/>
      <c r="CR2249" s="85"/>
    </row>
    <row r="2250" spans="59:96">
      <c r="BG2250" s="85"/>
      <c r="BH2250" s="85"/>
      <c r="BI2250" s="85"/>
      <c r="BJ2250" s="85"/>
      <c r="BK2250" s="85"/>
      <c r="BL2250" s="85"/>
      <c r="BM2250" s="85"/>
      <c r="BN2250" s="85"/>
      <c r="BO2250" s="85"/>
      <c r="BP2250" s="85"/>
      <c r="BQ2250" s="85"/>
      <c r="BR2250" s="85"/>
      <c r="BS2250" s="85"/>
      <c r="BT2250" s="85"/>
      <c r="BU2250" s="85"/>
      <c r="BV2250" s="85"/>
      <c r="BW2250" s="85"/>
      <c r="BX2250" s="85"/>
      <c r="BY2250" s="85"/>
      <c r="BZ2250" s="85"/>
      <c r="CA2250" s="85"/>
      <c r="CB2250" s="85"/>
      <c r="CC2250" s="85"/>
      <c r="CD2250" s="85"/>
      <c r="CE2250" s="85"/>
      <c r="CF2250" s="85"/>
      <c r="CG2250" s="85"/>
      <c r="CH2250" s="85"/>
      <c r="CI2250" s="85"/>
      <c r="CJ2250" s="85"/>
      <c r="CK2250" s="85"/>
      <c r="CL2250" s="85"/>
      <c r="CM2250" s="85"/>
      <c r="CN2250" s="85"/>
      <c r="CO2250" s="85"/>
      <c r="CP2250" s="85"/>
      <c r="CQ2250" s="85"/>
      <c r="CR2250" s="85"/>
    </row>
    <row r="2251" spans="59:96">
      <c r="BG2251" s="85"/>
      <c r="BH2251" s="85"/>
      <c r="BI2251" s="85"/>
      <c r="BJ2251" s="85"/>
      <c r="BK2251" s="85"/>
      <c r="BL2251" s="85"/>
      <c r="BM2251" s="85"/>
      <c r="BN2251" s="85"/>
      <c r="BO2251" s="85"/>
      <c r="BP2251" s="85"/>
      <c r="BQ2251" s="85"/>
      <c r="BR2251" s="85"/>
      <c r="BS2251" s="85"/>
      <c r="BT2251" s="85"/>
      <c r="BU2251" s="85"/>
      <c r="BV2251" s="85"/>
      <c r="BW2251" s="85"/>
      <c r="BX2251" s="85"/>
      <c r="BY2251" s="85"/>
      <c r="BZ2251" s="85"/>
      <c r="CA2251" s="85"/>
      <c r="CB2251" s="85"/>
      <c r="CC2251" s="85"/>
      <c r="CD2251" s="85"/>
      <c r="CE2251" s="85"/>
      <c r="CF2251" s="85"/>
      <c r="CG2251" s="85"/>
      <c r="CH2251" s="85"/>
      <c r="CI2251" s="85"/>
      <c r="CJ2251" s="85"/>
      <c r="CK2251" s="85"/>
      <c r="CL2251" s="85"/>
      <c r="CM2251" s="85"/>
      <c r="CN2251" s="85"/>
      <c r="CO2251" s="85"/>
      <c r="CP2251" s="85"/>
      <c r="CQ2251" s="85"/>
      <c r="CR2251" s="85"/>
    </row>
    <row r="2252" spans="59:96">
      <c r="BG2252" s="85"/>
      <c r="BH2252" s="85"/>
      <c r="BI2252" s="85"/>
      <c r="BJ2252" s="85"/>
      <c r="BK2252" s="85"/>
      <c r="BL2252" s="85"/>
      <c r="BM2252" s="85"/>
      <c r="BN2252" s="85"/>
      <c r="BO2252" s="85"/>
      <c r="BP2252" s="85"/>
      <c r="BQ2252" s="85"/>
      <c r="BR2252" s="85"/>
      <c r="BS2252" s="85"/>
      <c r="BT2252" s="85"/>
      <c r="BU2252" s="85"/>
      <c r="BV2252" s="85"/>
      <c r="BW2252" s="85"/>
      <c r="BX2252" s="85"/>
      <c r="BY2252" s="85"/>
      <c r="BZ2252" s="85"/>
      <c r="CA2252" s="85"/>
      <c r="CB2252" s="85"/>
      <c r="CC2252" s="85"/>
      <c r="CD2252" s="85"/>
      <c r="CE2252" s="85"/>
      <c r="CF2252" s="85"/>
      <c r="CG2252" s="85"/>
      <c r="CH2252" s="85"/>
      <c r="CI2252" s="85"/>
      <c r="CJ2252" s="85"/>
      <c r="CK2252" s="85"/>
      <c r="CL2252" s="85"/>
      <c r="CM2252" s="85"/>
      <c r="CN2252" s="85"/>
      <c r="CO2252" s="85"/>
      <c r="CP2252" s="85"/>
      <c r="CQ2252" s="85"/>
      <c r="CR2252" s="85"/>
    </row>
    <row r="2253" spans="59:96">
      <c r="BG2253" s="85"/>
      <c r="BH2253" s="85"/>
      <c r="BI2253" s="85"/>
      <c r="BJ2253" s="85"/>
      <c r="BK2253" s="85"/>
      <c r="BL2253" s="85"/>
      <c r="BM2253" s="85"/>
      <c r="BN2253" s="85"/>
      <c r="BO2253" s="85"/>
      <c r="BP2253" s="85"/>
      <c r="BQ2253" s="85"/>
      <c r="BR2253" s="85"/>
      <c r="BS2253" s="85"/>
      <c r="BT2253" s="85"/>
      <c r="BU2253" s="85"/>
      <c r="BV2253" s="85"/>
      <c r="BW2253" s="85"/>
      <c r="BX2253" s="85"/>
      <c r="BY2253" s="85"/>
      <c r="BZ2253" s="85"/>
      <c r="CA2253" s="85"/>
      <c r="CB2253" s="85"/>
      <c r="CC2253" s="85"/>
      <c r="CD2253" s="85"/>
      <c r="CE2253" s="85"/>
      <c r="CF2253" s="85"/>
      <c r="CG2253" s="85"/>
      <c r="CH2253" s="85"/>
      <c r="CI2253" s="85"/>
      <c r="CJ2253" s="85"/>
      <c r="CK2253" s="85"/>
      <c r="CL2253" s="85"/>
      <c r="CM2253" s="85"/>
      <c r="CN2253" s="85"/>
      <c r="CO2253" s="85"/>
      <c r="CP2253" s="85"/>
      <c r="CQ2253" s="85"/>
      <c r="CR2253" s="85"/>
    </row>
    <row r="2254" spans="59:96">
      <c r="BG2254" s="85"/>
      <c r="BH2254" s="85"/>
      <c r="BI2254" s="85"/>
      <c r="BJ2254" s="85"/>
      <c r="BK2254" s="85"/>
      <c r="BL2254" s="85"/>
      <c r="BM2254" s="85"/>
      <c r="BN2254" s="85"/>
      <c r="BO2254" s="85"/>
      <c r="BP2254" s="85"/>
      <c r="BQ2254" s="85"/>
      <c r="BR2254" s="85"/>
      <c r="BS2254" s="85"/>
      <c r="BT2254" s="85"/>
      <c r="BU2254" s="85"/>
      <c r="BV2254" s="85"/>
      <c r="BW2254" s="85"/>
      <c r="BX2254" s="85"/>
      <c r="BY2254" s="85"/>
      <c r="BZ2254" s="85"/>
      <c r="CA2254" s="85"/>
      <c r="CB2254" s="85"/>
      <c r="CC2254" s="85"/>
      <c r="CD2254" s="85"/>
      <c r="CE2254" s="85"/>
      <c r="CF2254" s="85"/>
      <c r="CG2254" s="85"/>
      <c r="CH2254" s="85"/>
      <c r="CI2254" s="85"/>
      <c r="CJ2254" s="85"/>
      <c r="CK2254" s="85"/>
      <c r="CL2254" s="85"/>
      <c r="CM2254" s="85"/>
      <c r="CN2254" s="85"/>
      <c r="CO2254" s="85"/>
      <c r="CP2254" s="85"/>
      <c r="CQ2254" s="85"/>
      <c r="CR2254" s="85"/>
    </row>
    <row r="2255" spans="59:96">
      <c r="BG2255" s="85"/>
      <c r="BH2255" s="85"/>
      <c r="BI2255" s="85"/>
      <c r="BJ2255" s="85"/>
      <c r="BK2255" s="85"/>
      <c r="BL2255" s="85"/>
      <c r="BM2255" s="85"/>
      <c r="BN2255" s="85"/>
      <c r="BO2255" s="85"/>
      <c r="BP2255" s="85"/>
      <c r="BQ2255" s="85"/>
      <c r="BR2255" s="85"/>
      <c r="BS2255" s="85"/>
      <c r="BT2255" s="85"/>
      <c r="BU2255" s="85"/>
      <c r="BV2255" s="85"/>
      <c r="BW2255" s="85"/>
      <c r="BX2255" s="85"/>
      <c r="BY2255" s="85"/>
      <c r="BZ2255" s="85"/>
      <c r="CA2255" s="85"/>
      <c r="CB2255" s="85"/>
      <c r="CC2255" s="85"/>
      <c r="CD2255" s="85"/>
      <c r="CE2255" s="85"/>
      <c r="CF2255" s="85"/>
      <c r="CG2255" s="85"/>
      <c r="CH2255" s="85"/>
      <c r="CI2255" s="85"/>
      <c r="CJ2255" s="85"/>
      <c r="CK2255" s="85"/>
      <c r="CL2255" s="85"/>
      <c r="CM2255" s="85"/>
      <c r="CN2255" s="85"/>
      <c r="CO2255" s="85"/>
      <c r="CP2255" s="85"/>
      <c r="CQ2255" s="85"/>
      <c r="CR2255" s="85"/>
    </row>
    <row r="2256" spans="59:96">
      <c r="BG2256" s="85"/>
      <c r="BH2256" s="85"/>
      <c r="BI2256" s="85"/>
      <c r="BJ2256" s="85"/>
      <c r="BK2256" s="85"/>
      <c r="BL2256" s="85"/>
      <c r="BM2256" s="85"/>
      <c r="BN2256" s="85"/>
      <c r="BO2256" s="85"/>
      <c r="BP2256" s="85"/>
      <c r="BQ2256" s="85"/>
      <c r="BR2256" s="85"/>
      <c r="BS2256" s="85"/>
      <c r="BT2256" s="85"/>
      <c r="BU2256" s="85"/>
      <c r="BV2256" s="85"/>
      <c r="BW2256" s="85"/>
      <c r="BX2256" s="85"/>
      <c r="BY2256" s="85"/>
      <c r="BZ2256" s="85"/>
      <c r="CA2256" s="85"/>
      <c r="CB2256" s="85"/>
      <c r="CC2256" s="85"/>
      <c r="CD2256" s="85"/>
      <c r="CE2256" s="85"/>
      <c r="CF2256" s="85"/>
      <c r="CG2256" s="85"/>
      <c r="CH2256" s="85"/>
      <c r="CI2256" s="85"/>
      <c r="CJ2256" s="85"/>
      <c r="CK2256" s="85"/>
      <c r="CL2256" s="85"/>
      <c r="CM2256" s="85"/>
      <c r="CN2256" s="85"/>
      <c r="CO2256" s="85"/>
      <c r="CP2256" s="85"/>
      <c r="CQ2256" s="85"/>
      <c r="CR2256" s="85"/>
    </row>
    <row r="2257" spans="59:96">
      <c r="BG2257" s="85"/>
      <c r="BH2257" s="85"/>
      <c r="BI2257" s="85"/>
      <c r="BJ2257" s="85"/>
      <c r="BK2257" s="85"/>
      <c r="BL2257" s="85"/>
      <c r="BM2257" s="85"/>
      <c r="BN2257" s="85"/>
      <c r="BO2257" s="85"/>
      <c r="BP2257" s="85"/>
      <c r="BQ2257" s="85"/>
      <c r="BR2257" s="85"/>
      <c r="BS2257" s="85"/>
      <c r="BT2257" s="85"/>
      <c r="BU2257" s="85"/>
      <c r="BV2257" s="85"/>
      <c r="BW2257" s="85"/>
      <c r="BX2257" s="85"/>
      <c r="BY2257" s="85"/>
      <c r="BZ2257" s="85"/>
      <c r="CA2257" s="85"/>
      <c r="CB2257" s="85"/>
      <c r="CC2257" s="85"/>
      <c r="CD2257" s="85"/>
      <c r="CE2257" s="85"/>
      <c r="CF2257" s="85"/>
      <c r="CG2257" s="85"/>
      <c r="CH2257" s="85"/>
      <c r="CI2257" s="85"/>
      <c r="CJ2257" s="85"/>
      <c r="CK2257" s="85"/>
      <c r="CL2257" s="85"/>
      <c r="CM2257" s="85"/>
      <c r="CN2257" s="85"/>
      <c r="CO2257" s="85"/>
      <c r="CP2257" s="85"/>
      <c r="CQ2257" s="85"/>
      <c r="CR2257" s="85"/>
    </row>
    <row r="2258" spans="59:96">
      <c r="BG2258" s="85"/>
      <c r="BH2258" s="85"/>
      <c r="BI2258" s="85"/>
      <c r="BJ2258" s="85"/>
      <c r="BK2258" s="85"/>
      <c r="BL2258" s="85"/>
      <c r="BM2258" s="85"/>
      <c r="BN2258" s="85"/>
      <c r="BO2258" s="85"/>
      <c r="BP2258" s="85"/>
      <c r="BQ2258" s="85"/>
      <c r="BR2258" s="85"/>
      <c r="BS2258" s="85"/>
      <c r="BT2258" s="85"/>
      <c r="BU2258" s="85"/>
      <c r="BV2258" s="85"/>
      <c r="BW2258" s="85"/>
      <c r="BX2258" s="85"/>
      <c r="BY2258" s="85"/>
      <c r="BZ2258" s="85"/>
      <c r="CA2258" s="85"/>
      <c r="CB2258" s="85"/>
      <c r="CC2258" s="85"/>
      <c r="CD2258" s="85"/>
      <c r="CE2258" s="85"/>
      <c r="CF2258" s="85"/>
      <c r="CG2258" s="85"/>
      <c r="CH2258" s="85"/>
      <c r="CI2258" s="85"/>
      <c r="CJ2258" s="85"/>
      <c r="CK2258" s="85"/>
      <c r="CL2258" s="85"/>
      <c r="CM2258" s="85"/>
      <c r="CN2258" s="85"/>
      <c r="CO2258" s="85"/>
      <c r="CP2258" s="85"/>
      <c r="CQ2258" s="85"/>
      <c r="CR2258" s="85"/>
    </row>
    <row r="2259" spans="59:96">
      <c r="BG2259" s="85"/>
      <c r="BH2259" s="85"/>
      <c r="BI2259" s="85"/>
      <c r="BJ2259" s="85"/>
      <c r="BK2259" s="85"/>
      <c r="BL2259" s="85"/>
      <c r="BM2259" s="85"/>
      <c r="BN2259" s="85"/>
      <c r="BO2259" s="85"/>
      <c r="BP2259" s="85"/>
      <c r="BQ2259" s="85"/>
      <c r="BR2259" s="85"/>
      <c r="BS2259" s="85"/>
      <c r="BT2259" s="85"/>
      <c r="BU2259" s="85"/>
      <c r="BV2259" s="85"/>
      <c r="BW2259" s="85"/>
      <c r="BX2259" s="85"/>
      <c r="BY2259" s="85"/>
      <c r="BZ2259" s="85"/>
      <c r="CA2259" s="85"/>
      <c r="CB2259" s="85"/>
      <c r="CC2259" s="85"/>
      <c r="CD2259" s="85"/>
      <c r="CE2259" s="85"/>
      <c r="CF2259" s="85"/>
      <c r="CG2259" s="85"/>
      <c r="CH2259" s="85"/>
      <c r="CI2259" s="85"/>
      <c r="CJ2259" s="85"/>
      <c r="CK2259" s="85"/>
      <c r="CL2259" s="85"/>
      <c r="CM2259" s="85"/>
      <c r="CN2259" s="85"/>
      <c r="CO2259" s="85"/>
      <c r="CP2259" s="85"/>
      <c r="CQ2259" s="85"/>
      <c r="CR2259" s="85"/>
    </row>
    <row r="2260" spans="59:96">
      <c r="BG2260" s="85"/>
      <c r="BH2260" s="85"/>
      <c r="BI2260" s="85"/>
      <c r="BJ2260" s="85"/>
      <c r="BK2260" s="85"/>
      <c r="BL2260" s="85"/>
      <c r="BM2260" s="85"/>
      <c r="BN2260" s="85"/>
      <c r="BO2260" s="85"/>
      <c r="BP2260" s="85"/>
      <c r="BQ2260" s="85"/>
      <c r="BR2260" s="85"/>
      <c r="BS2260" s="85"/>
      <c r="BT2260" s="85"/>
      <c r="BU2260" s="85"/>
      <c r="BV2260" s="85"/>
      <c r="BW2260" s="85"/>
      <c r="BX2260" s="85"/>
      <c r="BY2260" s="85"/>
      <c r="BZ2260" s="85"/>
      <c r="CA2260" s="85"/>
      <c r="CB2260" s="85"/>
      <c r="CC2260" s="85"/>
      <c r="CD2260" s="85"/>
      <c r="CE2260" s="85"/>
      <c r="CF2260" s="85"/>
      <c r="CG2260" s="85"/>
      <c r="CH2260" s="85"/>
      <c r="CI2260" s="85"/>
      <c r="CJ2260" s="85"/>
      <c r="CK2260" s="85"/>
      <c r="CL2260" s="85"/>
      <c r="CM2260" s="85"/>
      <c r="CN2260" s="85"/>
      <c r="CO2260" s="85"/>
      <c r="CP2260" s="85"/>
      <c r="CQ2260" s="85"/>
      <c r="CR2260" s="85"/>
    </row>
    <row r="2261" spans="59:96">
      <c r="BG2261" s="85"/>
      <c r="BH2261" s="85"/>
      <c r="BI2261" s="85"/>
      <c r="BJ2261" s="85"/>
      <c r="BK2261" s="85"/>
      <c r="BL2261" s="85"/>
      <c r="BM2261" s="85"/>
      <c r="BN2261" s="85"/>
      <c r="BO2261" s="85"/>
      <c r="BP2261" s="85"/>
      <c r="BQ2261" s="85"/>
      <c r="BR2261" s="85"/>
      <c r="BS2261" s="85"/>
      <c r="BT2261" s="85"/>
      <c r="BU2261" s="85"/>
      <c r="BV2261" s="85"/>
      <c r="BW2261" s="85"/>
      <c r="BX2261" s="85"/>
      <c r="BY2261" s="85"/>
      <c r="BZ2261" s="85"/>
      <c r="CA2261" s="85"/>
      <c r="CB2261" s="85"/>
      <c r="CC2261" s="85"/>
      <c r="CD2261" s="85"/>
      <c r="CE2261" s="85"/>
      <c r="CF2261" s="85"/>
      <c r="CG2261" s="85"/>
      <c r="CH2261" s="85"/>
      <c r="CI2261" s="85"/>
      <c r="CJ2261" s="85"/>
      <c r="CK2261" s="85"/>
      <c r="CL2261" s="85"/>
      <c r="CM2261" s="85"/>
      <c r="CN2261" s="85"/>
      <c r="CO2261" s="85"/>
      <c r="CP2261" s="85"/>
      <c r="CQ2261" s="85"/>
      <c r="CR2261" s="85"/>
    </row>
    <row r="2262" spans="59:96">
      <c r="BG2262" s="85"/>
      <c r="BH2262" s="85"/>
      <c r="BI2262" s="85"/>
      <c r="BJ2262" s="85"/>
      <c r="BK2262" s="85"/>
      <c r="BL2262" s="85"/>
      <c r="BM2262" s="85"/>
      <c r="BN2262" s="85"/>
      <c r="BO2262" s="85"/>
      <c r="BP2262" s="85"/>
      <c r="BQ2262" s="85"/>
      <c r="BR2262" s="85"/>
      <c r="BS2262" s="85"/>
      <c r="BT2262" s="85"/>
      <c r="BU2262" s="85"/>
      <c r="BV2262" s="85"/>
      <c r="BW2262" s="85"/>
      <c r="BX2262" s="85"/>
      <c r="BY2262" s="85"/>
      <c r="BZ2262" s="85"/>
      <c r="CA2262" s="85"/>
      <c r="CB2262" s="85"/>
      <c r="CC2262" s="85"/>
      <c r="CD2262" s="85"/>
      <c r="CE2262" s="85"/>
      <c r="CF2262" s="85"/>
      <c r="CG2262" s="85"/>
      <c r="CH2262" s="85"/>
      <c r="CI2262" s="85"/>
      <c r="CJ2262" s="85"/>
      <c r="CK2262" s="85"/>
      <c r="CL2262" s="85"/>
      <c r="CM2262" s="85"/>
      <c r="CN2262" s="85"/>
      <c r="CO2262" s="85"/>
      <c r="CP2262" s="85"/>
      <c r="CQ2262" s="85"/>
      <c r="CR2262" s="85"/>
    </row>
    <row r="2263" spans="59:96">
      <c r="BG2263" s="85"/>
      <c r="BH2263" s="85"/>
      <c r="BI2263" s="85"/>
      <c r="BJ2263" s="85"/>
      <c r="BK2263" s="85"/>
      <c r="BL2263" s="85"/>
      <c r="BM2263" s="85"/>
      <c r="BN2263" s="85"/>
      <c r="BO2263" s="85"/>
      <c r="BP2263" s="85"/>
      <c r="BQ2263" s="85"/>
      <c r="BR2263" s="85"/>
      <c r="BS2263" s="85"/>
      <c r="BT2263" s="85"/>
      <c r="BU2263" s="85"/>
      <c r="BV2263" s="85"/>
      <c r="BW2263" s="85"/>
      <c r="BX2263" s="85"/>
      <c r="BY2263" s="85"/>
      <c r="BZ2263" s="85"/>
      <c r="CA2263" s="85"/>
      <c r="CB2263" s="85"/>
      <c r="CC2263" s="85"/>
      <c r="CD2263" s="85"/>
      <c r="CE2263" s="85"/>
      <c r="CF2263" s="85"/>
      <c r="CG2263" s="85"/>
      <c r="CH2263" s="85"/>
      <c r="CI2263" s="85"/>
      <c r="CJ2263" s="85"/>
      <c r="CK2263" s="85"/>
      <c r="CL2263" s="85"/>
      <c r="CM2263" s="85"/>
      <c r="CN2263" s="85"/>
      <c r="CO2263" s="85"/>
      <c r="CP2263" s="85"/>
      <c r="CQ2263" s="85"/>
      <c r="CR2263" s="85"/>
    </row>
    <row r="2264" spans="59:96">
      <c r="BG2264" s="85"/>
      <c r="BH2264" s="85"/>
      <c r="BI2264" s="85"/>
      <c r="BJ2264" s="85"/>
      <c r="BK2264" s="85"/>
      <c r="BL2264" s="85"/>
      <c r="BM2264" s="85"/>
      <c r="BN2264" s="85"/>
      <c r="BO2264" s="85"/>
      <c r="BP2264" s="85"/>
      <c r="BQ2264" s="85"/>
      <c r="BR2264" s="85"/>
      <c r="BS2264" s="85"/>
      <c r="BT2264" s="85"/>
      <c r="BU2264" s="85"/>
      <c r="BV2264" s="85"/>
      <c r="BW2264" s="85"/>
      <c r="BX2264" s="85"/>
      <c r="BY2264" s="85"/>
      <c r="BZ2264" s="85"/>
      <c r="CA2264" s="85"/>
      <c r="CB2264" s="85"/>
      <c r="CC2264" s="85"/>
      <c r="CD2264" s="85"/>
      <c r="CE2264" s="85"/>
      <c r="CF2264" s="85"/>
      <c r="CG2264" s="85"/>
      <c r="CH2264" s="85"/>
      <c r="CI2264" s="85"/>
      <c r="CJ2264" s="85"/>
      <c r="CK2264" s="85"/>
      <c r="CL2264" s="85"/>
      <c r="CM2264" s="85"/>
      <c r="CN2264" s="85"/>
      <c r="CO2264" s="85"/>
      <c r="CP2264" s="85"/>
      <c r="CQ2264" s="85"/>
      <c r="CR2264" s="85"/>
    </row>
    <row r="2265" spans="59:96">
      <c r="BG2265" s="85"/>
      <c r="BH2265" s="85"/>
      <c r="BI2265" s="85"/>
      <c r="BJ2265" s="85"/>
      <c r="BK2265" s="85"/>
      <c r="BL2265" s="85"/>
      <c r="BM2265" s="85"/>
      <c r="BN2265" s="85"/>
      <c r="BO2265" s="85"/>
      <c r="BP2265" s="85"/>
      <c r="BQ2265" s="85"/>
      <c r="BR2265" s="85"/>
      <c r="BS2265" s="85"/>
      <c r="BT2265" s="85"/>
      <c r="BU2265" s="85"/>
      <c r="BV2265" s="85"/>
      <c r="BW2265" s="85"/>
      <c r="BX2265" s="85"/>
      <c r="BY2265" s="85"/>
      <c r="BZ2265" s="85"/>
      <c r="CA2265" s="85"/>
      <c r="CB2265" s="85"/>
      <c r="CC2265" s="85"/>
      <c r="CD2265" s="85"/>
      <c r="CE2265" s="85"/>
      <c r="CF2265" s="85"/>
      <c r="CG2265" s="85"/>
      <c r="CH2265" s="85"/>
      <c r="CI2265" s="85"/>
      <c r="CJ2265" s="85"/>
      <c r="CK2265" s="85"/>
      <c r="CL2265" s="85"/>
      <c r="CM2265" s="85"/>
      <c r="CN2265" s="85"/>
      <c r="CO2265" s="85"/>
      <c r="CP2265" s="85"/>
      <c r="CQ2265" s="85"/>
      <c r="CR2265" s="85"/>
    </row>
    <row r="2266" spans="59:96">
      <c r="BG2266" s="85"/>
      <c r="BH2266" s="85"/>
      <c r="BI2266" s="85"/>
      <c r="BJ2266" s="85"/>
      <c r="BK2266" s="85"/>
      <c r="BL2266" s="85"/>
      <c r="BM2266" s="85"/>
      <c r="BN2266" s="85"/>
      <c r="BO2266" s="85"/>
      <c r="BP2266" s="85"/>
      <c r="BQ2266" s="85"/>
      <c r="BR2266" s="85"/>
      <c r="BS2266" s="85"/>
      <c r="BT2266" s="85"/>
      <c r="BU2266" s="85"/>
      <c r="BV2266" s="85"/>
      <c r="BW2266" s="85"/>
      <c r="BX2266" s="85"/>
      <c r="BY2266" s="85"/>
      <c r="BZ2266" s="85"/>
      <c r="CA2266" s="85"/>
      <c r="CB2266" s="85"/>
      <c r="CC2266" s="85"/>
      <c r="CD2266" s="85"/>
      <c r="CE2266" s="85"/>
      <c r="CF2266" s="85"/>
      <c r="CG2266" s="85"/>
      <c r="CH2266" s="85"/>
      <c r="CI2266" s="85"/>
      <c r="CJ2266" s="85"/>
      <c r="CK2266" s="85"/>
      <c r="CL2266" s="85"/>
      <c r="CM2266" s="85"/>
      <c r="CN2266" s="85"/>
      <c r="CO2266" s="85"/>
      <c r="CP2266" s="85"/>
      <c r="CQ2266" s="85"/>
      <c r="CR2266" s="85"/>
    </row>
    <row r="2267" spans="59:96">
      <c r="BG2267" s="85"/>
      <c r="BH2267" s="85"/>
      <c r="BI2267" s="85"/>
      <c r="BJ2267" s="85"/>
      <c r="BK2267" s="85"/>
      <c r="BL2267" s="85"/>
      <c r="BM2267" s="85"/>
      <c r="BN2267" s="85"/>
      <c r="BO2267" s="85"/>
      <c r="BP2267" s="85"/>
      <c r="BQ2267" s="85"/>
      <c r="BR2267" s="85"/>
      <c r="BS2267" s="85"/>
      <c r="BT2267" s="85"/>
      <c r="BU2267" s="85"/>
      <c r="BV2267" s="85"/>
      <c r="BW2267" s="85"/>
      <c r="BX2267" s="85"/>
      <c r="BY2267" s="85"/>
      <c r="BZ2267" s="85"/>
      <c r="CA2267" s="85"/>
      <c r="CB2267" s="85"/>
      <c r="CC2267" s="85"/>
      <c r="CD2267" s="85"/>
      <c r="CE2267" s="85"/>
      <c r="CF2267" s="85"/>
      <c r="CG2267" s="85"/>
      <c r="CH2267" s="85"/>
      <c r="CI2267" s="85"/>
      <c r="CJ2267" s="85"/>
      <c r="CK2267" s="85"/>
      <c r="CL2267" s="85"/>
      <c r="CM2267" s="85"/>
      <c r="CN2267" s="85"/>
      <c r="CO2267" s="85"/>
      <c r="CP2267" s="85"/>
      <c r="CQ2267" s="85"/>
      <c r="CR2267" s="85"/>
    </row>
    <row r="2268" spans="59:96">
      <c r="BG2268" s="85"/>
      <c r="BH2268" s="85"/>
      <c r="BI2268" s="85"/>
      <c r="BJ2268" s="85"/>
      <c r="BK2268" s="85"/>
      <c r="BL2268" s="85"/>
      <c r="BM2268" s="85"/>
      <c r="BN2268" s="85"/>
      <c r="BO2268" s="85"/>
      <c r="BP2268" s="85"/>
      <c r="BQ2268" s="85"/>
      <c r="BR2268" s="85"/>
      <c r="BS2268" s="85"/>
      <c r="BT2268" s="85"/>
      <c r="BU2268" s="85"/>
      <c r="BV2268" s="85"/>
      <c r="BW2268" s="85"/>
      <c r="BX2268" s="85"/>
      <c r="BY2268" s="85"/>
      <c r="BZ2268" s="85"/>
      <c r="CA2268" s="85"/>
      <c r="CB2268" s="85"/>
      <c r="CC2268" s="85"/>
      <c r="CD2268" s="85"/>
      <c r="CE2268" s="85"/>
      <c r="CF2268" s="85"/>
      <c r="CG2268" s="85"/>
      <c r="CH2268" s="85"/>
      <c r="CI2268" s="85"/>
      <c r="CJ2268" s="85"/>
      <c r="CK2268" s="85"/>
      <c r="CL2268" s="85"/>
      <c r="CM2268" s="85"/>
      <c r="CN2268" s="85"/>
      <c r="CO2268" s="85"/>
      <c r="CP2268" s="85"/>
      <c r="CQ2268" s="85"/>
      <c r="CR2268" s="85"/>
    </row>
    <row r="2269" spans="59:96">
      <c r="BG2269" s="85"/>
      <c r="BH2269" s="85"/>
      <c r="BI2269" s="85"/>
      <c r="BJ2269" s="85"/>
      <c r="BK2269" s="85"/>
      <c r="BL2269" s="85"/>
      <c r="BM2269" s="85"/>
      <c r="BN2269" s="85"/>
      <c r="BO2269" s="85"/>
      <c r="BP2269" s="85"/>
      <c r="BQ2269" s="85"/>
      <c r="BR2269" s="85"/>
      <c r="BS2269" s="85"/>
      <c r="BT2269" s="85"/>
      <c r="BU2269" s="85"/>
      <c r="BV2269" s="85"/>
      <c r="BW2269" s="85"/>
      <c r="BX2269" s="85"/>
      <c r="BY2269" s="85"/>
      <c r="BZ2269" s="85"/>
      <c r="CA2269" s="85"/>
      <c r="CB2269" s="85"/>
      <c r="CC2269" s="85"/>
      <c r="CD2269" s="85"/>
      <c r="CE2269" s="85"/>
      <c r="CF2269" s="85"/>
      <c r="CG2269" s="85"/>
      <c r="CH2269" s="85"/>
      <c r="CI2269" s="85"/>
      <c r="CJ2269" s="85"/>
      <c r="CK2269" s="85"/>
      <c r="CL2269" s="85"/>
      <c r="CM2269" s="85"/>
      <c r="CN2269" s="85"/>
      <c r="CO2269" s="85"/>
      <c r="CP2269" s="85"/>
      <c r="CQ2269" s="85"/>
      <c r="CR2269" s="85"/>
    </row>
    <row r="2270" spans="59:96">
      <c r="BG2270" s="85"/>
      <c r="BH2270" s="85"/>
      <c r="BI2270" s="85"/>
      <c r="BJ2270" s="85"/>
      <c r="BK2270" s="85"/>
      <c r="BL2270" s="85"/>
      <c r="BM2270" s="85"/>
      <c r="BN2270" s="85"/>
      <c r="BO2270" s="85"/>
      <c r="BP2270" s="85"/>
      <c r="BQ2270" s="85"/>
      <c r="BR2270" s="85"/>
      <c r="BS2270" s="85"/>
      <c r="BT2270" s="85"/>
      <c r="BU2270" s="85"/>
      <c r="BV2270" s="85"/>
      <c r="BW2270" s="85"/>
      <c r="BX2270" s="85"/>
      <c r="BY2270" s="85"/>
      <c r="BZ2270" s="85"/>
      <c r="CA2270" s="85"/>
      <c r="CB2270" s="85"/>
      <c r="CC2270" s="85"/>
      <c r="CD2270" s="85"/>
      <c r="CE2270" s="85"/>
      <c r="CF2270" s="85"/>
      <c r="CG2270" s="85"/>
      <c r="CH2270" s="85"/>
      <c r="CI2270" s="85"/>
      <c r="CJ2270" s="85"/>
      <c r="CK2270" s="85"/>
      <c r="CL2270" s="85"/>
      <c r="CM2270" s="85"/>
      <c r="CN2270" s="85"/>
      <c r="CO2270" s="85"/>
      <c r="CP2270" s="85"/>
      <c r="CQ2270" s="85"/>
      <c r="CR2270" s="85"/>
    </row>
    <row r="2271" spans="59:96">
      <c r="BG2271" s="85"/>
      <c r="BH2271" s="85"/>
      <c r="BI2271" s="85"/>
      <c r="BJ2271" s="85"/>
      <c r="BK2271" s="85"/>
      <c r="BL2271" s="85"/>
      <c r="BM2271" s="85"/>
      <c r="BN2271" s="85"/>
      <c r="BO2271" s="85"/>
      <c r="BP2271" s="85"/>
      <c r="BQ2271" s="85"/>
      <c r="BR2271" s="85"/>
      <c r="BS2271" s="85"/>
      <c r="BT2271" s="85"/>
      <c r="BU2271" s="85"/>
      <c r="BV2271" s="85"/>
      <c r="BW2271" s="85"/>
      <c r="BX2271" s="85"/>
      <c r="BY2271" s="85"/>
      <c r="BZ2271" s="85"/>
      <c r="CA2271" s="85"/>
      <c r="CB2271" s="85"/>
      <c r="CC2271" s="85"/>
      <c r="CD2271" s="85"/>
      <c r="CE2271" s="85"/>
      <c r="CF2271" s="85"/>
      <c r="CG2271" s="85"/>
      <c r="CH2271" s="85"/>
      <c r="CI2271" s="85"/>
      <c r="CJ2271" s="85"/>
      <c r="CK2271" s="85"/>
      <c r="CL2271" s="85"/>
      <c r="CM2271" s="85"/>
      <c r="CN2271" s="85"/>
      <c r="CO2271" s="85"/>
      <c r="CP2271" s="85"/>
      <c r="CQ2271" s="85"/>
      <c r="CR2271" s="85"/>
    </row>
    <row r="2272" spans="59:96">
      <c r="BG2272" s="85"/>
      <c r="BH2272" s="85"/>
      <c r="BI2272" s="85"/>
      <c r="BJ2272" s="85"/>
      <c r="BK2272" s="85"/>
      <c r="BL2272" s="85"/>
      <c r="BM2272" s="85"/>
      <c r="BN2272" s="85"/>
      <c r="BO2272" s="85"/>
      <c r="BP2272" s="85"/>
      <c r="BQ2272" s="85"/>
      <c r="BR2272" s="85"/>
      <c r="BS2272" s="85"/>
      <c r="BT2272" s="85"/>
      <c r="BU2272" s="85"/>
      <c r="BV2272" s="85"/>
      <c r="BW2272" s="85"/>
      <c r="BX2272" s="85"/>
      <c r="BY2272" s="85"/>
      <c r="BZ2272" s="85"/>
      <c r="CA2272" s="85"/>
      <c r="CB2272" s="85"/>
      <c r="CC2272" s="85"/>
      <c r="CD2272" s="85"/>
      <c r="CE2272" s="85"/>
      <c r="CF2272" s="85"/>
      <c r="CG2272" s="85"/>
      <c r="CH2272" s="85"/>
      <c r="CI2272" s="85"/>
      <c r="CJ2272" s="85"/>
      <c r="CK2272" s="85"/>
      <c r="CL2272" s="85"/>
      <c r="CM2272" s="85"/>
      <c r="CN2272" s="85"/>
      <c r="CO2272" s="85"/>
      <c r="CP2272" s="85"/>
      <c r="CQ2272" s="85"/>
      <c r="CR2272" s="85"/>
    </row>
    <row r="2273" spans="59:96">
      <c r="BG2273" s="85"/>
      <c r="BH2273" s="85"/>
      <c r="BI2273" s="85"/>
      <c r="BJ2273" s="85"/>
      <c r="BK2273" s="85"/>
      <c r="BL2273" s="85"/>
      <c r="BM2273" s="85"/>
      <c r="BN2273" s="85"/>
      <c r="BO2273" s="85"/>
      <c r="BP2273" s="85"/>
      <c r="BQ2273" s="85"/>
      <c r="BR2273" s="85"/>
      <c r="BS2273" s="85"/>
      <c r="BT2273" s="85"/>
      <c r="BU2273" s="85"/>
      <c r="BV2273" s="85"/>
      <c r="BW2273" s="85"/>
      <c r="BX2273" s="85"/>
      <c r="BY2273" s="85"/>
      <c r="BZ2273" s="85"/>
      <c r="CA2273" s="85"/>
      <c r="CB2273" s="85"/>
      <c r="CC2273" s="85"/>
      <c r="CD2273" s="85"/>
      <c r="CE2273" s="85"/>
      <c r="CF2273" s="85"/>
      <c r="CG2273" s="85"/>
      <c r="CH2273" s="85"/>
      <c r="CI2273" s="85"/>
      <c r="CJ2273" s="85"/>
      <c r="CK2273" s="85"/>
      <c r="CL2273" s="85"/>
      <c r="CM2273" s="85"/>
      <c r="CN2273" s="85"/>
      <c r="CO2273" s="85"/>
      <c r="CP2273" s="85"/>
      <c r="CQ2273" s="85"/>
      <c r="CR2273" s="85"/>
    </row>
    <row r="2274" spans="59:96">
      <c r="BG2274" s="85"/>
      <c r="BH2274" s="85"/>
      <c r="BI2274" s="85"/>
      <c r="BJ2274" s="85"/>
      <c r="BK2274" s="85"/>
      <c r="BL2274" s="85"/>
      <c r="BM2274" s="85"/>
      <c r="BN2274" s="85"/>
      <c r="BO2274" s="85"/>
      <c r="BP2274" s="85"/>
      <c r="BQ2274" s="85"/>
      <c r="BR2274" s="85"/>
      <c r="BS2274" s="85"/>
      <c r="BT2274" s="85"/>
      <c r="BU2274" s="85"/>
      <c r="BV2274" s="85"/>
      <c r="BW2274" s="85"/>
      <c r="BX2274" s="85"/>
      <c r="BY2274" s="85"/>
      <c r="BZ2274" s="85"/>
      <c r="CA2274" s="85"/>
      <c r="CB2274" s="85"/>
      <c r="CC2274" s="85"/>
      <c r="CD2274" s="85"/>
      <c r="CE2274" s="85"/>
      <c r="CF2274" s="85"/>
      <c r="CG2274" s="85"/>
      <c r="CH2274" s="85"/>
      <c r="CI2274" s="85"/>
      <c r="CJ2274" s="85"/>
      <c r="CK2274" s="85"/>
      <c r="CL2274" s="85"/>
      <c r="CM2274" s="85"/>
      <c r="CN2274" s="85"/>
      <c r="CO2274" s="85"/>
      <c r="CP2274" s="85"/>
      <c r="CQ2274" s="85"/>
      <c r="CR2274" s="85"/>
    </row>
    <row r="2275" spans="59:96">
      <c r="BG2275" s="85"/>
      <c r="BH2275" s="85"/>
      <c r="BI2275" s="85"/>
      <c r="BJ2275" s="85"/>
      <c r="BK2275" s="85"/>
      <c r="BL2275" s="85"/>
      <c r="BM2275" s="85"/>
      <c r="BN2275" s="85"/>
      <c r="BO2275" s="85"/>
      <c r="BP2275" s="85"/>
      <c r="BQ2275" s="85"/>
      <c r="BR2275" s="85"/>
      <c r="BS2275" s="85"/>
      <c r="BT2275" s="85"/>
      <c r="BU2275" s="85"/>
      <c r="BV2275" s="85"/>
      <c r="BW2275" s="85"/>
      <c r="BX2275" s="85"/>
      <c r="BY2275" s="85"/>
      <c r="BZ2275" s="85"/>
      <c r="CA2275" s="85"/>
      <c r="CB2275" s="85"/>
      <c r="CC2275" s="85"/>
      <c r="CD2275" s="85"/>
      <c r="CE2275" s="85"/>
      <c r="CF2275" s="85"/>
      <c r="CG2275" s="85"/>
      <c r="CH2275" s="85"/>
      <c r="CI2275" s="85"/>
      <c r="CJ2275" s="85"/>
      <c r="CK2275" s="85"/>
      <c r="CL2275" s="85"/>
      <c r="CM2275" s="85"/>
      <c r="CN2275" s="85"/>
      <c r="CO2275" s="85"/>
      <c r="CP2275" s="85"/>
      <c r="CQ2275" s="85"/>
      <c r="CR2275" s="85"/>
    </row>
    <row r="2276" spans="59:96">
      <c r="BG2276" s="85"/>
      <c r="BH2276" s="85"/>
      <c r="BI2276" s="85"/>
      <c r="BJ2276" s="85"/>
      <c r="BK2276" s="85"/>
      <c r="BL2276" s="85"/>
      <c r="BM2276" s="85"/>
      <c r="BN2276" s="85"/>
      <c r="BO2276" s="85"/>
      <c r="BP2276" s="85"/>
      <c r="BQ2276" s="85"/>
      <c r="BR2276" s="85"/>
      <c r="BS2276" s="85"/>
      <c r="BT2276" s="85"/>
      <c r="BU2276" s="85"/>
      <c r="BV2276" s="85"/>
      <c r="BW2276" s="85"/>
      <c r="BX2276" s="85"/>
      <c r="BY2276" s="85"/>
      <c r="BZ2276" s="85"/>
      <c r="CA2276" s="85"/>
      <c r="CB2276" s="85"/>
      <c r="CC2276" s="85"/>
      <c r="CD2276" s="85"/>
      <c r="CE2276" s="85"/>
      <c r="CF2276" s="85"/>
      <c r="CG2276" s="85"/>
      <c r="CH2276" s="85"/>
      <c r="CI2276" s="85"/>
      <c r="CJ2276" s="85"/>
      <c r="CK2276" s="85"/>
      <c r="CL2276" s="85"/>
      <c r="CM2276" s="85"/>
      <c r="CN2276" s="85"/>
      <c r="CO2276" s="85"/>
      <c r="CP2276" s="85"/>
      <c r="CQ2276" s="85"/>
      <c r="CR2276" s="85"/>
    </row>
    <row r="2277" spans="59:96">
      <c r="BG2277" s="85"/>
      <c r="BH2277" s="85"/>
      <c r="BI2277" s="85"/>
      <c r="BJ2277" s="85"/>
      <c r="BK2277" s="85"/>
      <c r="BL2277" s="85"/>
      <c r="BM2277" s="85"/>
      <c r="BN2277" s="85"/>
      <c r="BO2277" s="85"/>
      <c r="BP2277" s="85"/>
      <c r="BQ2277" s="85"/>
      <c r="BR2277" s="85"/>
      <c r="BS2277" s="85"/>
      <c r="BT2277" s="85"/>
      <c r="BU2277" s="85"/>
      <c r="BV2277" s="85"/>
      <c r="BW2277" s="85"/>
      <c r="BX2277" s="85"/>
      <c r="BY2277" s="85"/>
      <c r="BZ2277" s="85"/>
      <c r="CA2277" s="85"/>
      <c r="CB2277" s="85"/>
      <c r="CC2277" s="85"/>
      <c r="CD2277" s="85"/>
      <c r="CE2277" s="85"/>
      <c r="CF2277" s="85"/>
      <c r="CG2277" s="85"/>
      <c r="CH2277" s="85"/>
      <c r="CI2277" s="85"/>
      <c r="CJ2277" s="85"/>
      <c r="CK2277" s="85"/>
      <c r="CL2277" s="85"/>
      <c r="CM2277" s="85"/>
      <c r="CN2277" s="85"/>
      <c r="CO2277" s="85"/>
      <c r="CP2277" s="85"/>
      <c r="CQ2277" s="85"/>
      <c r="CR2277" s="85"/>
    </row>
    <row r="2278" spans="59:96">
      <c r="BG2278" s="85"/>
      <c r="BH2278" s="85"/>
      <c r="BI2278" s="85"/>
      <c r="BJ2278" s="85"/>
      <c r="BK2278" s="85"/>
      <c r="BL2278" s="85"/>
      <c r="BM2278" s="85"/>
      <c r="BN2278" s="85"/>
      <c r="BO2278" s="85"/>
      <c r="BP2278" s="85"/>
      <c r="BQ2278" s="85"/>
      <c r="BR2278" s="85"/>
      <c r="BS2278" s="85"/>
      <c r="BT2278" s="85"/>
      <c r="BU2278" s="85"/>
      <c r="BV2278" s="85"/>
      <c r="BW2278" s="85"/>
      <c r="BX2278" s="85"/>
      <c r="BY2278" s="85"/>
      <c r="BZ2278" s="85"/>
      <c r="CA2278" s="85"/>
      <c r="CB2278" s="85"/>
      <c r="CC2278" s="85"/>
      <c r="CD2278" s="85"/>
      <c r="CE2278" s="85"/>
      <c r="CF2278" s="85"/>
      <c r="CG2278" s="85"/>
      <c r="CH2278" s="85"/>
      <c r="CI2278" s="85"/>
      <c r="CJ2278" s="85"/>
      <c r="CK2278" s="85"/>
      <c r="CL2278" s="85"/>
      <c r="CM2278" s="85"/>
      <c r="CN2278" s="85"/>
      <c r="CO2278" s="85"/>
      <c r="CP2278" s="85"/>
      <c r="CQ2278" s="85"/>
      <c r="CR2278" s="85"/>
    </row>
    <row r="2279" spans="59:96">
      <c r="BG2279" s="85"/>
      <c r="BH2279" s="85"/>
      <c r="BI2279" s="85"/>
      <c r="BJ2279" s="85"/>
      <c r="BK2279" s="85"/>
      <c r="BL2279" s="85"/>
      <c r="BM2279" s="85"/>
      <c r="BN2279" s="85"/>
      <c r="BO2279" s="85"/>
      <c r="BP2279" s="85"/>
      <c r="BQ2279" s="85"/>
      <c r="BR2279" s="85"/>
      <c r="BS2279" s="85"/>
      <c r="BT2279" s="85"/>
      <c r="BU2279" s="85"/>
      <c r="BV2279" s="85"/>
      <c r="BW2279" s="85"/>
      <c r="BX2279" s="85"/>
      <c r="BY2279" s="85"/>
      <c r="BZ2279" s="85"/>
      <c r="CA2279" s="85"/>
      <c r="CB2279" s="85"/>
      <c r="CC2279" s="85"/>
      <c r="CD2279" s="85"/>
      <c r="CE2279" s="85"/>
      <c r="CF2279" s="85"/>
      <c r="CG2279" s="85"/>
      <c r="CH2279" s="85"/>
      <c r="CI2279" s="85"/>
      <c r="CJ2279" s="85"/>
      <c r="CK2279" s="85"/>
      <c r="CL2279" s="85"/>
      <c r="CM2279" s="85"/>
      <c r="CN2279" s="85"/>
      <c r="CO2279" s="85"/>
      <c r="CP2279" s="85"/>
      <c r="CQ2279" s="85"/>
      <c r="CR2279" s="85"/>
    </row>
    <row r="2280" spans="59:96">
      <c r="BG2280" s="85"/>
      <c r="BH2280" s="85"/>
      <c r="BI2280" s="85"/>
      <c r="BJ2280" s="85"/>
      <c r="BK2280" s="85"/>
      <c r="BL2280" s="85"/>
      <c r="BM2280" s="85"/>
      <c r="BN2280" s="85"/>
      <c r="BO2280" s="85"/>
      <c r="BP2280" s="85"/>
      <c r="BQ2280" s="85"/>
      <c r="BR2280" s="85"/>
      <c r="BS2280" s="85"/>
      <c r="BT2280" s="85"/>
      <c r="BU2280" s="85"/>
      <c r="BV2280" s="85"/>
      <c r="BW2280" s="85"/>
      <c r="BX2280" s="85"/>
      <c r="BY2280" s="85"/>
      <c r="BZ2280" s="85"/>
      <c r="CA2280" s="85"/>
      <c r="CB2280" s="85"/>
      <c r="CC2280" s="85"/>
      <c r="CD2280" s="85"/>
      <c r="CE2280" s="85"/>
      <c r="CF2280" s="85"/>
      <c r="CG2280" s="85"/>
      <c r="CH2280" s="85"/>
      <c r="CI2280" s="85"/>
      <c r="CJ2280" s="85"/>
      <c r="CK2280" s="85"/>
      <c r="CL2280" s="85"/>
      <c r="CM2280" s="85"/>
      <c r="CN2280" s="85"/>
      <c r="CO2280" s="85"/>
      <c r="CP2280" s="85"/>
      <c r="CQ2280" s="85"/>
      <c r="CR2280" s="85"/>
    </row>
    <row r="2281" spans="59:96">
      <c r="BG2281" s="85"/>
      <c r="BH2281" s="85"/>
      <c r="BI2281" s="85"/>
      <c r="BJ2281" s="85"/>
      <c r="BK2281" s="85"/>
      <c r="BL2281" s="85"/>
      <c r="BM2281" s="85"/>
      <c r="BN2281" s="85"/>
      <c r="BO2281" s="85"/>
      <c r="BP2281" s="85"/>
      <c r="BQ2281" s="85"/>
      <c r="BR2281" s="85"/>
      <c r="BS2281" s="85"/>
      <c r="BT2281" s="85"/>
      <c r="BU2281" s="85"/>
      <c r="BV2281" s="85"/>
      <c r="BW2281" s="85"/>
      <c r="BX2281" s="85"/>
      <c r="BY2281" s="85"/>
      <c r="BZ2281" s="85"/>
      <c r="CA2281" s="85"/>
      <c r="CB2281" s="85"/>
      <c r="CC2281" s="85"/>
      <c r="CD2281" s="85"/>
      <c r="CE2281" s="85"/>
      <c r="CF2281" s="85"/>
      <c r="CG2281" s="85"/>
      <c r="CH2281" s="85"/>
      <c r="CI2281" s="85"/>
      <c r="CJ2281" s="85"/>
      <c r="CK2281" s="85"/>
      <c r="CL2281" s="85"/>
      <c r="CM2281" s="85"/>
      <c r="CN2281" s="85"/>
      <c r="CO2281" s="85"/>
      <c r="CP2281" s="85"/>
      <c r="CQ2281" s="85"/>
      <c r="CR2281" s="85"/>
    </row>
    <row r="2282" spans="59:96">
      <c r="BG2282" s="85"/>
      <c r="BH2282" s="85"/>
      <c r="BI2282" s="85"/>
      <c r="BJ2282" s="85"/>
      <c r="BK2282" s="85"/>
      <c r="BL2282" s="85"/>
      <c r="BM2282" s="85"/>
      <c r="BN2282" s="85"/>
      <c r="BO2282" s="85"/>
      <c r="BP2282" s="85"/>
      <c r="BQ2282" s="85"/>
      <c r="BR2282" s="85"/>
      <c r="BS2282" s="85"/>
      <c r="BT2282" s="85"/>
      <c r="BU2282" s="85"/>
      <c r="BV2282" s="85"/>
      <c r="BW2282" s="85"/>
      <c r="BX2282" s="85"/>
      <c r="BY2282" s="85"/>
      <c r="BZ2282" s="85"/>
      <c r="CA2282" s="85"/>
      <c r="CB2282" s="85"/>
      <c r="CC2282" s="85"/>
      <c r="CD2282" s="85"/>
      <c r="CE2282" s="85"/>
      <c r="CF2282" s="85"/>
      <c r="CG2282" s="85"/>
      <c r="CH2282" s="85"/>
      <c r="CI2282" s="85"/>
      <c r="CJ2282" s="85"/>
      <c r="CK2282" s="85"/>
      <c r="CL2282" s="85"/>
      <c r="CM2282" s="85"/>
      <c r="CN2282" s="85"/>
      <c r="CO2282" s="85"/>
      <c r="CP2282" s="85"/>
      <c r="CQ2282" s="85"/>
      <c r="CR2282" s="85"/>
    </row>
    <row r="2283" spans="59:96">
      <c r="BG2283" s="85"/>
      <c r="BH2283" s="85"/>
      <c r="BI2283" s="85"/>
      <c r="BJ2283" s="85"/>
      <c r="BK2283" s="85"/>
      <c r="BL2283" s="85"/>
      <c r="BM2283" s="85"/>
      <c r="BN2283" s="85"/>
      <c r="BO2283" s="85"/>
      <c r="BP2283" s="85"/>
      <c r="BQ2283" s="85"/>
      <c r="BR2283" s="85"/>
      <c r="BS2283" s="85"/>
      <c r="BT2283" s="85"/>
      <c r="BU2283" s="85"/>
      <c r="BV2283" s="85"/>
      <c r="BW2283" s="85"/>
      <c r="BX2283" s="85"/>
      <c r="BY2283" s="85"/>
      <c r="BZ2283" s="85"/>
      <c r="CA2283" s="85"/>
      <c r="CB2283" s="85"/>
      <c r="CC2283" s="85"/>
      <c r="CD2283" s="85"/>
      <c r="CE2283" s="85"/>
      <c r="CF2283" s="85"/>
      <c r="CG2283" s="85"/>
      <c r="CH2283" s="85"/>
      <c r="CI2283" s="85"/>
      <c r="CJ2283" s="85"/>
      <c r="CK2283" s="85"/>
      <c r="CL2283" s="85"/>
      <c r="CM2283" s="85"/>
      <c r="CN2283" s="85"/>
      <c r="CO2283" s="85"/>
      <c r="CP2283" s="85"/>
      <c r="CQ2283" s="85"/>
      <c r="CR2283" s="85"/>
    </row>
    <row r="2284" spans="59:96">
      <c r="BG2284" s="85"/>
      <c r="BH2284" s="85"/>
      <c r="BI2284" s="85"/>
      <c r="BJ2284" s="85"/>
      <c r="BK2284" s="85"/>
      <c r="BL2284" s="85"/>
      <c r="BM2284" s="85"/>
      <c r="BN2284" s="85"/>
      <c r="BO2284" s="85"/>
      <c r="BP2284" s="85"/>
      <c r="BQ2284" s="85"/>
      <c r="BR2284" s="85"/>
      <c r="BS2284" s="85"/>
      <c r="BT2284" s="85"/>
      <c r="BU2284" s="85"/>
      <c r="BV2284" s="85"/>
      <c r="BW2284" s="85"/>
      <c r="BX2284" s="85"/>
      <c r="BY2284" s="85"/>
      <c r="BZ2284" s="85"/>
      <c r="CA2284" s="85"/>
      <c r="CB2284" s="85"/>
      <c r="CC2284" s="85"/>
      <c r="CD2284" s="85"/>
      <c r="CE2284" s="85"/>
      <c r="CF2284" s="85"/>
      <c r="CG2284" s="85"/>
      <c r="CH2284" s="85"/>
      <c r="CI2284" s="85"/>
      <c r="CJ2284" s="85"/>
      <c r="CK2284" s="85"/>
      <c r="CL2284" s="85"/>
      <c r="CM2284" s="85"/>
      <c r="CN2284" s="85"/>
      <c r="CO2284" s="85"/>
      <c r="CP2284" s="85"/>
      <c r="CQ2284" s="85"/>
      <c r="CR2284" s="85"/>
    </row>
    <row r="2285" spans="59:96">
      <c r="BG2285" s="85"/>
      <c r="BH2285" s="85"/>
      <c r="BI2285" s="85"/>
      <c r="BJ2285" s="85"/>
      <c r="BK2285" s="85"/>
      <c r="BL2285" s="85"/>
      <c r="BM2285" s="85"/>
      <c r="BN2285" s="85"/>
      <c r="BO2285" s="85"/>
      <c r="BP2285" s="85"/>
      <c r="BQ2285" s="85"/>
      <c r="BR2285" s="85"/>
      <c r="BS2285" s="85"/>
      <c r="BT2285" s="85"/>
      <c r="BU2285" s="85"/>
      <c r="BV2285" s="85"/>
      <c r="BW2285" s="85"/>
      <c r="BX2285" s="85"/>
      <c r="BY2285" s="85"/>
      <c r="BZ2285" s="85"/>
      <c r="CA2285" s="85"/>
      <c r="CB2285" s="85"/>
      <c r="CC2285" s="85"/>
      <c r="CD2285" s="85"/>
      <c r="CE2285" s="85"/>
      <c r="CF2285" s="85"/>
      <c r="CG2285" s="85"/>
      <c r="CH2285" s="85"/>
      <c r="CI2285" s="85"/>
      <c r="CJ2285" s="85"/>
      <c r="CK2285" s="85"/>
      <c r="CL2285" s="85"/>
      <c r="CM2285" s="85"/>
      <c r="CN2285" s="85"/>
      <c r="CO2285" s="85"/>
      <c r="CP2285" s="85"/>
      <c r="CQ2285" s="85"/>
      <c r="CR2285" s="85"/>
    </row>
    <row r="2286" spans="59:96">
      <c r="BG2286" s="85"/>
      <c r="BH2286" s="85"/>
      <c r="BI2286" s="85"/>
      <c r="BJ2286" s="85"/>
      <c r="BK2286" s="85"/>
      <c r="BL2286" s="85"/>
      <c r="BM2286" s="85"/>
      <c r="BN2286" s="85"/>
      <c r="BO2286" s="85"/>
      <c r="BP2286" s="85"/>
      <c r="BQ2286" s="85"/>
      <c r="BR2286" s="85"/>
      <c r="BS2286" s="85"/>
      <c r="BT2286" s="85"/>
      <c r="BU2286" s="85"/>
      <c r="BV2286" s="85"/>
      <c r="BW2286" s="85"/>
      <c r="BX2286" s="85"/>
      <c r="BY2286" s="85"/>
      <c r="BZ2286" s="85"/>
      <c r="CA2286" s="85"/>
      <c r="CB2286" s="85"/>
      <c r="CC2286" s="85"/>
      <c r="CD2286" s="85"/>
      <c r="CE2286" s="85"/>
      <c r="CF2286" s="85"/>
      <c r="CG2286" s="85"/>
      <c r="CH2286" s="85"/>
      <c r="CI2286" s="85"/>
      <c r="CJ2286" s="85"/>
      <c r="CK2286" s="85"/>
      <c r="CL2286" s="85"/>
      <c r="CM2286" s="85"/>
      <c r="CN2286" s="85"/>
      <c r="CO2286" s="85"/>
      <c r="CP2286" s="85"/>
      <c r="CQ2286" s="85"/>
      <c r="CR2286" s="85"/>
    </row>
    <row r="2287" spans="59:96">
      <c r="BG2287" s="85"/>
      <c r="BH2287" s="85"/>
      <c r="BI2287" s="85"/>
      <c r="BJ2287" s="85"/>
      <c r="BK2287" s="85"/>
      <c r="BL2287" s="85"/>
      <c r="BM2287" s="85"/>
      <c r="BN2287" s="85"/>
      <c r="BO2287" s="85"/>
      <c r="BP2287" s="85"/>
      <c r="BQ2287" s="85"/>
      <c r="BR2287" s="85"/>
      <c r="BS2287" s="85"/>
      <c r="BT2287" s="85"/>
      <c r="BU2287" s="85"/>
      <c r="BV2287" s="85"/>
      <c r="BW2287" s="85"/>
      <c r="BX2287" s="85"/>
      <c r="BY2287" s="85"/>
      <c r="BZ2287" s="85"/>
      <c r="CA2287" s="85"/>
      <c r="CB2287" s="85"/>
      <c r="CC2287" s="85"/>
      <c r="CD2287" s="85"/>
      <c r="CE2287" s="85"/>
      <c r="CF2287" s="85"/>
      <c r="CG2287" s="85"/>
      <c r="CH2287" s="85"/>
      <c r="CI2287" s="85"/>
      <c r="CJ2287" s="85"/>
      <c r="CK2287" s="85"/>
      <c r="CL2287" s="85"/>
      <c r="CM2287" s="85"/>
      <c r="CN2287" s="85"/>
      <c r="CO2287" s="85"/>
      <c r="CP2287" s="85"/>
      <c r="CQ2287" s="85"/>
      <c r="CR2287" s="85"/>
    </row>
    <row r="2288" spans="59:96">
      <c r="BG2288" s="85"/>
      <c r="BH2288" s="85"/>
      <c r="BI2288" s="85"/>
      <c r="BJ2288" s="85"/>
      <c r="BK2288" s="85"/>
      <c r="BL2288" s="85"/>
      <c r="BM2288" s="85"/>
      <c r="BN2288" s="85"/>
      <c r="BO2288" s="85"/>
      <c r="BP2288" s="85"/>
      <c r="BQ2288" s="85"/>
      <c r="BR2288" s="85"/>
      <c r="BS2288" s="85"/>
      <c r="BT2288" s="85"/>
      <c r="BU2288" s="85"/>
      <c r="BV2288" s="85"/>
      <c r="BW2288" s="85"/>
      <c r="BX2288" s="85"/>
      <c r="BY2288" s="85"/>
      <c r="BZ2288" s="85"/>
      <c r="CA2288" s="85"/>
      <c r="CB2288" s="85"/>
      <c r="CC2288" s="85"/>
      <c r="CD2288" s="85"/>
      <c r="CE2288" s="85"/>
      <c r="CF2288" s="85"/>
      <c r="CG2288" s="85"/>
      <c r="CH2288" s="85"/>
      <c r="CI2288" s="85"/>
      <c r="CJ2288" s="85"/>
      <c r="CK2288" s="85"/>
      <c r="CL2288" s="85"/>
      <c r="CM2288" s="85"/>
      <c r="CN2288" s="85"/>
      <c r="CO2288" s="85"/>
      <c r="CP2288" s="85"/>
      <c r="CQ2288" s="85"/>
      <c r="CR2288" s="85"/>
    </row>
    <row r="2289" spans="59:96">
      <c r="BG2289" s="85"/>
      <c r="BH2289" s="85"/>
      <c r="BI2289" s="85"/>
      <c r="BJ2289" s="85"/>
      <c r="BK2289" s="85"/>
      <c r="BL2289" s="85"/>
      <c r="BM2289" s="85"/>
      <c r="BN2289" s="85"/>
      <c r="BO2289" s="85"/>
      <c r="BP2289" s="85"/>
      <c r="BQ2289" s="85"/>
      <c r="BR2289" s="85"/>
      <c r="BS2289" s="85"/>
      <c r="BT2289" s="85"/>
      <c r="BU2289" s="85"/>
      <c r="BV2289" s="85"/>
      <c r="BW2289" s="85"/>
      <c r="BX2289" s="85"/>
      <c r="BY2289" s="85"/>
      <c r="BZ2289" s="85"/>
      <c r="CA2289" s="85"/>
      <c r="CB2289" s="85"/>
      <c r="CC2289" s="85"/>
      <c r="CD2289" s="85"/>
      <c r="CE2289" s="85"/>
      <c r="CF2289" s="85"/>
      <c r="CG2289" s="85"/>
      <c r="CH2289" s="85"/>
      <c r="CI2289" s="85"/>
      <c r="CJ2289" s="85"/>
      <c r="CK2289" s="85"/>
      <c r="CL2289" s="85"/>
      <c r="CM2289" s="85"/>
      <c r="CN2289" s="85"/>
      <c r="CO2289" s="85"/>
      <c r="CP2289" s="85"/>
      <c r="CQ2289" s="85"/>
      <c r="CR2289" s="85"/>
    </row>
    <row r="2290" spans="59:96">
      <c r="BG2290" s="85"/>
      <c r="BH2290" s="85"/>
      <c r="BI2290" s="85"/>
      <c r="BJ2290" s="85"/>
      <c r="BK2290" s="85"/>
      <c r="BL2290" s="85"/>
      <c r="BM2290" s="85"/>
      <c r="BN2290" s="85"/>
      <c r="BO2290" s="85"/>
      <c r="BP2290" s="85"/>
      <c r="BQ2290" s="85"/>
      <c r="BR2290" s="85"/>
      <c r="BS2290" s="85"/>
      <c r="BT2290" s="85"/>
      <c r="BU2290" s="85"/>
      <c r="BV2290" s="85"/>
      <c r="BW2290" s="85"/>
      <c r="BX2290" s="85"/>
      <c r="BY2290" s="85"/>
      <c r="BZ2290" s="85"/>
      <c r="CA2290" s="85"/>
      <c r="CB2290" s="85"/>
      <c r="CC2290" s="85"/>
      <c r="CD2290" s="85"/>
      <c r="CE2290" s="85"/>
      <c r="CF2290" s="85"/>
      <c r="CG2290" s="85"/>
      <c r="CH2290" s="85"/>
      <c r="CI2290" s="85"/>
      <c r="CJ2290" s="85"/>
      <c r="CK2290" s="85"/>
      <c r="CL2290" s="85"/>
      <c r="CM2290" s="85"/>
      <c r="CN2290" s="85"/>
      <c r="CO2290" s="85"/>
      <c r="CP2290" s="85"/>
      <c r="CQ2290" s="85"/>
      <c r="CR2290" s="85"/>
    </row>
    <row r="2291" spans="59:96">
      <c r="BG2291" s="85"/>
      <c r="BH2291" s="85"/>
      <c r="BI2291" s="85"/>
      <c r="BJ2291" s="85"/>
      <c r="BK2291" s="85"/>
      <c r="BL2291" s="85"/>
      <c r="BM2291" s="85"/>
      <c r="BN2291" s="85"/>
      <c r="BO2291" s="85"/>
      <c r="BP2291" s="85"/>
      <c r="BQ2291" s="85"/>
      <c r="BR2291" s="85"/>
      <c r="BS2291" s="85"/>
      <c r="BT2291" s="85"/>
      <c r="BU2291" s="85"/>
      <c r="BV2291" s="85"/>
      <c r="BW2291" s="85"/>
      <c r="BX2291" s="85"/>
      <c r="BY2291" s="85"/>
      <c r="BZ2291" s="85"/>
      <c r="CA2291" s="85"/>
      <c r="CB2291" s="85"/>
      <c r="CC2291" s="85"/>
      <c r="CD2291" s="85"/>
      <c r="CE2291" s="85"/>
      <c r="CF2291" s="85"/>
      <c r="CG2291" s="85"/>
      <c r="CH2291" s="85"/>
      <c r="CI2291" s="85"/>
      <c r="CJ2291" s="85"/>
      <c r="CK2291" s="85"/>
      <c r="CL2291" s="85"/>
      <c r="CM2291" s="85"/>
      <c r="CN2291" s="85"/>
      <c r="CO2291" s="85"/>
      <c r="CP2291" s="85"/>
      <c r="CQ2291" s="85"/>
      <c r="CR2291" s="85"/>
    </row>
    <row r="2292" spans="59:96">
      <c r="BG2292" s="85"/>
      <c r="BH2292" s="85"/>
      <c r="BI2292" s="85"/>
      <c r="BJ2292" s="85"/>
      <c r="BK2292" s="85"/>
      <c r="BL2292" s="85"/>
      <c r="BM2292" s="85"/>
      <c r="BN2292" s="85"/>
      <c r="BO2292" s="85"/>
      <c r="BP2292" s="85"/>
      <c r="BQ2292" s="85"/>
      <c r="BR2292" s="85"/>
      <c r="BS2292" s="85"/>
      <c r="BT2292" s="85"/>
      <c r="BU2292" s="85"/>
      <c r="BV2292" s="85"/>
      <c r="BW2292" s="85"/>
      <c r="BX2292" s="85"/>
      <c r="BY2292" s="85"/>
      <c r="BZ2292" s="85"/>
      <c r="CA2292" s="85"/>
      <c r="CB2292" s="85"/>
      <c r="CC2292" s="85"/>
      <c r="CD2292" s="85"/>
      <c r="CE2292" s="85"/>
      <c r="CF2292" s="85"/>
      <c r="CG2292" s="85"/>
      <c r="CH2292" s="85"/>
      <c r="CI2292" s="85"/>
      <c r="CJ2292" s="85"/>
      <c r="CK2292" s="85"/>
      <c r="CL2292" s="85"/>
      <c r="CM2292" s="85"/>
      <c r="CN2292" s="85"/>
      <c r="CO2292" s="85"/>
      <c r="CP2292" s="85"/>
      <c r="CQ2292" s="85"/>
      <c r="CR2292" s="85"/>
    </row>
    <row r="2293" spans="59:96">
      <c r="BG2293" s="85"/>
      <c r="BH2293" s="85"/>
      <c r="BI2293" s="85"/>
      <c r="BJ2293" s="85"/>
      <c r="BK2293" s="85"/>
      <c r="BL2293" s="85"/>
      <c r="BM2293" s="85"/>
      <c r="BN2293" s="85"/>
      <c r="BO2293" s="85"/>
      <c r="BP2293" s="85"/>
      <c r="BQ2293" s="85"/>
      <c r="BR2293" s="85"/>
      <c r="BS2293" s="85"/>
      <c r="BT2293" s="85"/>
      <c r="BU2293" s="85"/>
      <c r="BV2293" s="85"/>
      <c r="BW2293" s="85"/>
      <c r="BX2293" s="85"/>
      <c r="BY2293" s="85"/>
      <c r="BZ2293" s="85"/>
      <c r="CA2293" s="85"/>
      <c r="CB2293" s="85"/>
      <c r="CC2293" s="85"/>
      <c r="CD2293" s="85"/>
      <c r="CE2293" s="85"/>
      <c r="CF2293" s="85"/>
      <c r="CG2293" s="85"/>
      <c r="CH2293" s="85"/>
      <c r="CI2293" s="85"/>
      <c r="CJ2293" s="85"/>
      <c r="CK2293" s="85"/>
      <c r="CL2293" s="85"/>
      <c r="CM2293" s="85"/>
      <c r="CN2293" s="85"/>
      <c r="CO2293" s="85"/>
      <c r="CP2293" s="85"/>
      <c r="CQ2293" s="85"/>
      <c r="CR2293" s="85"/>
    </row>
    <row r="2294" spans="59:96">
      <c r="BG2294" s="85"/>
      <c r="BH2294" s="85"/>
      <c r="BI2294" s="85"/>
      <c r="BJ2294" s="85"/>
      <c r="BK2294" s="85"/>
      <c r="BL2294" s="85"/>
      <c r="BM2294" s="85"/>
      <c r="BN2294" s="85"/>
      <c r="BO2294" s="85"/>
      <c r="BP2294" s="85"/>
      <c r="BQ2294" s="85"/>
      <c r="BR2294" s="85"/>
      <c r="BS2294" s="85"/>
      <c r="BT2294" s="85"/>
      <c r="BU2294" s="85"/>
      <c r="BV2294" s="85"/>
      <c r="BW2294" s="85"/>
      <c r="BX2294" s="85"/>
      <c r="BY2294" s="85"/>
      <c r="BZ2294" s="85"/>
      <c r="CA2294" s="85"/>
      <c r="CB2294" s="85"/>
      <c r="CC2294" s="85"/>
      <c r="CD2294" s="85"/>
      <c r="CE2294" s="85"/>
      <c r="CF2294" s="85"/>
      <c r="CG2294" s="85"/>
      <c r="CH2294" s="85"/>
      <c r="CI2294" s="85"/>
      <c r="CJ2294" s="85"/>
      <c r="CK2294" s="85"/>
      <c r="CL2294" s="85"/>
      <c r="CM2294" s="85"/>
      <c r="CN2294" s="85"/>
      <c r="CO2294" s="85"/>
      <c r="CP2294" s="85"/>
      <c r="CQ2294" s="85"/>
      <c r="CR2294" s="85"/>
    </row>
    <row r="2295" spans="59:96">
      <c r="BG2295" s="85"/>
      <c r="BH2295" s="85"/>
      <c r="BI2295" s="85"/>
      <c r="BJ2295" s="85"/>
      <c r="BK2295" s="85"/>
      <c r="BL2295" s="85"/>
      <c r="BM2295" s="85"/>
      <c r="BN2295" s="85"/>
      <c r="BO2295" s="85"/>
      <c r="BP2295" s="85"/>
      <c r="BQ2295" s="85"/>
      <c r="BR2295" s="85"/>
      <c r="BS2295" s="85"/>
      <c r="BT2295" s="85"/>
      <c r="BU2295" s="85"/>
      <c r="BV2295" s="85"/>
      <c r="BW2295" s="85"/>
      <c r="BX2295" s="85"/>
      <c r="BY2295" s="85"/>
      <c r="BZ2295" s="85"/>
      <c r="CA2295" s="85"/>
      <c r="CB2295" s="85"/>
      <c r="CC2295" s="85"/>
      <c r="CD2295" s="85"/>
      <c r="CE2295" s="85"/>
      <c r="CF2295" s="85"/>
      <c r="CG2295" s="85"/>
      <c r="CH2295" s="85"/>
      <c r="CI2295" s="85"/>
      <c r="CJ2295" s="85"/>
      <c r="CK2295" s="85"/>
      <c r="CL2295" s="85"/>
      <c r="CM2295" s="85"/>
      <c r="CN2295" s="85"/>
      <c r="CO2295" s="85"/>
      <c r="CP2295" s="85"/>
      <c r="CQ2295" s="85"/>
      <c r="CR2295" s="85"/>
    </row>
    <row r="2296" spans="59:96">
      <c r="BG2296" s="85"/>
      <c r="BH2296" s="85"/>
      <c r="BI2296" s="85"/>
      <c r="BJ2296" s="85"/>
      <c r="BK2296" s="85"/>
      <c r="BL2296" s="85"/>
      <c r="BM2296" s="85"/>
      <c r="BN2296" s="85"/>
      <c r="BO2296" s="85"/>
      <c r="BP2296" s="85"/>
      <c r="BQ2296" s="85"/>
      <c r="BR2296" s="85"/>
      <c r="BS2296" s="85"/>
      <c r="BT2296" s="85"/>
      <c r="BU2296" s="85"/>
      <c r="BV2296" s="85"/>
      <c r="BW2296" s="85"/>
      <c r="BX2296" s="85"/>
      <c r="BY2296" s="85"/>
      <c r="BZ2296" s="85"/>
      <c r="CA2296" s="85"/>
      <c r="CB2296" s="85"/>
      <c r="CC2296" s="85"/>
      <c r="CD2296" s="85"/>
      <c r="CE2296" s="85"/>
      <c r="CF2296" s="85"/>
      <c r="CG2296" s="85"/>
      <c r="CH2296" s="85"/>
      <c r="CI2296" s="85"/>
      <c r="CJ2296" s="85"/>
      <c r="CK2296" s="85"/>
      <c r="CL2296" s="85"/>
      <c r="CM2296" s="85"/>
      <c r="CN2296" s="85"/>
      <c r="CO2296" s="85"/>
      <c r="CP2296" s="85"/>
      <c r="CQ2296" s="85"/>
      <c r="CR2296" s="85"/>
    </row>
    <row r="2297" spans="59:96">
      <c r="BG2297" s="85"/>
      <c r="BH2297" s="85"/>
      <c r="BI2297" s="85"/>
      <c r="BJ2297" s="85"/>
      <c r="BK2297" s="85"/>
      <c r="BL2297" s="85"/>
      <c r="BM2297" s="85"/>
      <c r="BN2297" s="85"/>
      <c r="BO2297" s="85"/>
      <c r="BP2297" s="85"/>
      <c r="BQ2297" s="85"/>
      <c r="BR2297" s="85"/>
      <c r="BS2297" s="85"/>
      <c r="BT2297" s="85"/>
      <c r="BU2297" s="85"/>
      <c r="BV2297" s="85"/>
      <c r="BW2297" s="85"/>
      <c r="BX2297" s="85"/>
      <c r="BY2297" s="85"/>
      <c r="BZ2297" s="85"/>
      <c r="CA2297" s="85"/>
      <c r="CB2297" s="85"/>
      <c r="CC2297" s="85"/>
      <c r="CD2297" s="85"/>
      <c r="CE2297" s="85"/>
      <c r="CF2297" s="85"/>
      <c r="CG2297" s="85"/>
      <c r="CH2297" s="85"/>
      <c r="CI2297" s="85"/>
      <c r="CJ2297" s="85"/>
      <c r="CK2297" s="85"/>
      <c r="CL2297" s="85"/>
      <c r="CM2297" s="85"/>
      <c r="CN2297" s="85"/>
      <c r="CO2297" s="85"/>
      <c r="CP2297" s="85"/>
      <c r="CQ2297" s="85"/>
      <c r="CR2297" s="85"/>
    </row>
    <row r="2298" spans="59:96">
      <c r="BG2298" s="85"/>
      <c r="BH2298" s="85"/>
      <c r="BI2298" s="85"/>
      <c r="BJ2298" s="85"/>
      <c r="BK2298" s="85"/>
      <c r="BL2298" s="85"/>
      <c r="BM2298" s="85"/>
      <c r="BN2298" s="85"/>
      <c r="BO2298" s="85"/>
      <c r="BP2298" s="85"/>
      <c r="BQ2298" s="85"/>
      <c r="BR2298" s="85"/>
      <c r="BS2298" s="85"/>
      <c r="BT2298" s="85"/>
      <c r="BU2298" s="85"/>
      <c r="BV2298" s="85"/>
      <c r="BW2298" s="85"/>
      <c r="BX2298" s="85"/>
      <c r="BY2298" s="85"/>
      <c r="BZ2298" s="85"/>
      <c r="CA2298" s="85"/>
      <c r="CB2298" s="85"/>
      <c r="CC2298" s="85"/>
      <c r="CD2298" s="85"/>
      <c r="CE2298" s="85"/>
      <c r="CF2298" s="85"/>
      <c r="CG2298" s="85"/>
      <c r="CH2298" s="85"/>
      <c r="CI2298" s="85"/>
      <c r="CJ2298" s="85"/>
      <c r="CK2298" s="85"/>
      <c r="CL2298" s="85"/>
      <c r="CM2298" s="85"/>
      <c r="CN2298" s="85"/>
      <c r="CO2298" s="85"/>
      <c r="CP2298" s="85"/>
      <c r="CQ2298" s="85"/>
      <c r="CR2298" s="85"/>
    </row>
    <row r="2299" spans="59:96">
      <c r="BG2299" s="85"/>
      <c r="BH2299" s="85"/>
      <c r="BI2299" s="85"/>
      <c r="BJ2299" s="85"/>
      <c r="BK2299" s="85"/>
      <c r="BL2299" s="85"/>
      <c r="BM2299" s="85"/>
      <c r="BN2299" s="85"/>
      <c r="BO2299" s="85"/>
      <c r="BP2299" s="85"/>
      <c r="BQ2299" s="85"/>
      <c r="BR2299" s="85"/>
      <c r="BS2299" s="85"/>
      <c r="BT2299" s="85"/>
      <c r="BU2299" s="85"/>
      <c r="BV2299" s="85"/>
      <c r="BW2299" s="85"/>
      <c r="BX2299" s="85"/>
      <c r="BY2299" s="85"/>
      <c r="BZ2299" s="85"/>
      <c r="CA2299" s="85"/>
      <c r="CB2299" s="85"/>
      <c r="CC2299" s="85"/>
      <c r="CD2299" s="85"/>
      <c r="CE2299" s="85"/>
      <c r="CF2299" s="85"/>
      <c r="CG2299" s="85"/>
      <c r="CH2299" s="85"/>
      <c r="CI2299" s="85"/>
      <c r="CJ2299" s="85"/>
      <c r="CK2299" s="85"/>
      <c r="CL2299" s="85"/>
      <c r="CM2299" s="85"/>
      <c r="CN2299" s="85"/>
      <c r="CO2299" s="85"/>
      <c r="CP2299" s="85"/>
      <c r="CQ2299" s="85"/>
      <c r="CR2299" s="85"/>
    </row>
    <row r="2300" spans="59:96">
      <c r="BG2300" s="85"/>
      <c r="BH2300" s="85"/>
      <c r="BI2300" s="85"/>
      <c r="BJ2300" s="85"/>
      <c r="BK2300" s="85"/>
      <c r="BL2300" s="85"/>
      <c r="BM2300" s="85"/>
      <c r="BN2300" s="85"/>
      <c r="BO2300" s="85"/>
      <c r="BP2300" s="85"/>
      <c r="BQ2300" s="85"/>
      <c r="BR2300" s="85"/>
      <c r="BS2300" s="85"/>
      <c r="BT2300" s="85"/>
      <c r="BU2300" s="85"/>
      <c r="BV2300" s="85"/>
      <c r="BW2300" s="85"/>
      <c r="BX2300" s="85"/>
      <c r="BY2300" s="85"/>
      <c r="BZ2300" s="85"/>
      <c r="CA2300" s="85"/>
      <c r="CB2300" s="85"/>
      <c r="CC2300" s="85"/>
      <c r="CD2300" s="85"/>
      <c r="CE2300" s="85"/>
      <c r="CF2300" s="85"/>
      <c r="CG2300" s="85"/>
      <c r="CH2300" s="85"/>
      <c r="CI2300" s="85"/>
      <c r="CJ2300" s="85"/>
      <c r="CK2300" s="85"/>
      <c r="CL2300" s="85"/>
      <c r="CM2300" s="85"/>
      <c r="CN2300" s="85"/>
      <c r="CO2300" s="85"/>
      <c r="CP2300" s="85"/>
      <c r="CQ2300" s="85"/>
      <c r="CR2300" s="85"/>
    </row>
    <row r="2301" spans="59:96">
      <c r="BG2301" s="85"/>
      <c r="BH2301" s="85"/>
      <c r="BI2301" s="85"/>
      <c r="BJ2301" s="85"/>
      <c r="BK2301" s="85"/>
      <c r="BL2301" s="85"/>
      <c r="BM2301" s="85"/>
      <c r="BN2301" s="85"/>
      <c r="BO2301" s="85"/>
      <c r="BP2301" s="85"/>
      <c r="BQ2301" s="85"/>
      <c r="BR2301" s="85"/>
      <c r="BS2301" s="85"/>
      <c r="BT2301" s="85"/>
      <c r="BU2301" s="85"/>
      <c r="BV2301" s="85"/>
      <c r="BW2301" s="85"/>
      <c r="BX2301" s="85"/>
      <c r="BY2301" s="85"/>
      <c r="BZ2301" s="85"/>
      <c r="CA2301" s="85"/>
      <c r="CB2301" s="85"/>
      <c r="CC2301" s="85"/>
      <c r="CD2301" s="85"/>
      <c r="CE2301" s="85"/>
      <c r="CF2301" s="85"/>
      <c r="CG2301" s="85"/>
      <c r="CH2301" s="85"/>
      <c r="CI2301" s="85"/>
      <c r="CJ2301" s="85"/>
      <c r="CK2301" s="85"/>
      <c r="CL2301" s="85"/>
      <c r="CM2301" s="85"/>
      <c r="CN2301" s="85"/>
      <c r="CO2301" s="85"/>
      <c r="CP2301" s="85"/>
      <c r="CQ2301" s="85"/>
      <c r="CR2301" s="85"/>
    </row>
    <row r="2302" spans="59:96">
      <c r="BG2302" s="85"/>
      <c r="BH2302" s="85"/>
      <c r="BI2302" s="85"/>
      <c r="BJ2302" s="85"/>
      <c r="BK2302" s="85"/>
      <c r="BL2302" s="85"/>
      <c r="BM2302" s="85"/>
      <c r="BN2302" s="85"/>
      <c r="BO2302" s="85"/>
      <c r="BP2302" s="85"/>
      <c r="BQ2302" s="85"/>
      <c r="BR2302" s="85"/>
      <c r="BS2302" s="85"/>
      <c r="BT2302" s="85"/>
      <c r="BU2302" s="85"/>
      <c r="BV2302" s="85"/>
      <c r="BW2302" s="85"/>
      <c r="BX2302" s="85"/>
      <c r="BY2302" s="85"/>
      <c r="BZ2302" s="85"/>
      <c r="CA2302" s="85"/>
      <c r="CB2302" s="85"/>
      <c r="CC2302" s="85"/>
      <c r="CD2302" s="85"/>
      <c r="CE2302" s="85"/>
      <c r="CF2302" s="85"/>
      <c r="CG2302" s="85"/>
      <c r="CH2302" s="85"/>
      <c r="CI2302" s="85"/>
      <c r="CJ2302" s="85"/>
      <c r="CK2302" s="85"/>
      <c r="CL2302" s="85"/>
      <c r="CM2302" s="85"/>
      <c r="CN2302" s="85"/>
      <c r="CO2302" s="85"/>
      <c r="CP2302" s="85"/>
      <c r="CQ2302" s="85"/>
      <c r="CR2302" s="85"/>
    </row>
    <row r="2303" spans="59:96">
      <c r="BG2303" s="85"/>
      <c r="BH2303" s="85"/>
      <c r="BI2303" s="85"/>
      <c r="BJ2303" s="85"/>
      <c r="BK2303" s="85"/>
      <c r="BL2303" s="85"/>
      <c r="BM2303" s="85"/>
      <c r="BN2303" s="85"/>
      <c r="BO2303" s="85"/>
      <c r="BP2303" s="85"/>
      <c r="BQ2303" s="85"/>
      <c r="BR2303" s="85"/>
      <c r="BS2303" s="85"/>
      <c r="BT2303" s="85"/>
      <c r="BU2303" s="85"/>
      <c r="BV2303" s="85"/>
      <c r="BW2303" s="85"/>
      <c r="BX2303" s="85"/>
      <c r="BY2303" s="85"/>
      <c r="BZ2303" s="85"/>
      <c r="CA2303" s="85"/>
      <c r="CB2303" s="85"/>
      <c r="CC2303" s="85"/>
      <c r="CD2303" s="85"/>
      <c r="CE2303" s="85"/>
      <c r="CF2303" s="85"/>
      <c r="CG2303" s="85"/>
      <c r="CH2303" s="85"/>
      <c r="CI2303" s="85"/>
      <c r="CJ2303" s="85"/>
      <c r="CK2303" s="85"/>
      <c r="CL2303" s="85"/>
      <c r="CM2303" s="85"/>
      <c r="CN2303" s="85"/>
      <c r="CO2303" s="85"/>
      <c r="CP2303" s="85"/>
      <c r="CQ2303" s="85"/>
      <c r="CR2303" s="85"/>
    </row>
    <row r="2304" spans="59:96">
      <c r="BG2304" s="85"/>
      <c r="BH2304" s="85"/>
      <c r="BI2304" s="85"/>
      <c r="BJ2304" s="85"/>
      <c r="BK2304" s="85"/>
      <c r="BL2304" s="85"/>
      <c r="BM2304" s="85"/>
      <c r="BN2304" s="85"/>
      <c r="BO2304" s="85"/>
      <c r="BP2304" s="85"/>
      <c r="BQ2304" s="85"/>
      <c r="BR2304" s="85"/>
      <c r="BS2304" s="85"/>
      <c r="BT2304" s="85"/>
      <c r="BU2304" s="85"/>
      <c r="BV2304" s="85"/>
      <c r="BW2304" s="85"/>
      <c r="BX2304" s="85"/>
      <c r="BY2304" s="85"/>
      <c r="BZ2304" s="85"/>
      <c r="CA2304" s="85"/>
      <c r="CB2304" s="85"/>
      <c r="CC2304" s="85"/>
      <c r="CD2304" s="85"/>
      <c r="CE2304" s="85"/>
      <c r="CF2304" s="85"/>
      <c r="CG2304" s="85"/>
      <c r="CH2304" s="85"/>
      <c r="CI2304" s="85"/>
      <c r="CJ2304" s="85"/>
      <c r="CK2304" s="85"/>
      <c r="CL2304" s="85"/>
      <c r="CM2304" s="85"/>
      <c r="CN2304" s="85"/>
      <c r="CO2304" s="85"/>
      <c r="CP2304" s="85"/>
      <c r="CQ2304" s="85"/>
      <c r="CR2304" s="85"/>
    </row>
    <row r="2305" spans="59:96">
      <c r="BG2305" s="85"/>
      <c r="BH2305" s="85"/>
      <c r="BI2305" s="85"/>
      <c r="BJ2305" s="85"/>
      <c r="BK2305" s="85"/>
      <c r="BL2305" s="85"/>
      <c r="BM2305" s="85"/>
      <c r="BN2305" s="85"/>
      <c r="BO2305" s="85"/>
      <c r="BP2305" s="85"/>
      <c r="BQ2305" s="85"/>
      <c r="BR2305" s="85"/>
      <c r="BS2305" s="85"/>
      <c r="BT2305" s="85"/>
      <c r="BU2305" s="85"/>
      <c r="BV2305" s="85"/>
      <c r="BW2305" s="85"/>
      <c r="BX2305" s="85"/>
      <c r="BY2305" s="85"/>
      <c r="BZ2305" s="85"/>
      <c r="CA2305" s="85"/>
      <c r="CB2305" s="85"/>
      <c r="CC2305" s="85"/>
      <c r="CD2305" s="85"/>
      <c r="CE2305" s="85"/>
      <c r="CF2305" s="85"/>
      <c r="CG2305" s="85"/>
      <c r="CH2305" s="85"/>
      <c r="CI2305" s="85"/>
      <c r="CJ2305" s="85"/>
      <c r="CK2305" s="85"/>
      <c r="CL2305" s="85"/>
      <c r="CM2305" s="85"/>
      <c r="CN2305" s="85"/>
      <c r="CO2305" s="85"/>
      <c r="CP2305" s="85"/>
      <c r="CQ2305" s="85"/>
      <c r="CR2305" s="85"/>
    </row>
    <row r="2306" spans="59:96">
      <c r="BG2306" s="85"/>
      <c r="BH2306" s="85"/>
      <c r="BI2306" s="85"/>
      <c r="BJ2306" s="85"/>
      <c r="BK2306" s="85"/>
      <c r="BL2306" s="85"/>
      <c r="BM2306" s="85"/>
      <c r="BN2306" s="85"/>
      <c r="BO2306" s="85"/>
      <c r="BP2306" s="85"/>
      <c r="BQ2306" s="85"/>
      <c r="BR2306" s="85"/>
      <c r="BS2306" s="85"/>
      <c r="BT2306" s="85"/>
      <c r="BU2306" s="85"/>
      <c r="BV2306" s="85"/>
      <c r="BW2306" s="85"/>
      <c r="BX2306" s="85"/>
      <c r="BY2306" s="85"/>
      <c r="BZ2306" s="85"/>
      <c r="CA2306" s="85"/>
      <c r="CB2306" s="85"/>
      <c r="CC2306" s="85"/>
      <c r="CD2306" s="85"/>
      <c r="CE2306" s="85"/>
      <c r="CF2306" s="85"/>
      <c r="CG2306" s="85"/>
      <c r="CH2306" s="85"/>
      <c r="CI2306" s="85"/>
      <c r="CJ2306" s="85"/>
      <c r="CK2306" s="85"/>
      <c r="CL2306" s="85"/>
      <c r="CM2306" s="85"/>
      <c r="CN2306" s="85"/>
      <c r="CO2306" s="85"/>
      <c r="CP2306" s="85"/>
      <c r="CQ2306" s="85"/>
      <c r="CR2306" s="85"/>
    </row>
    <row r="2307" spans="59:96">
      <c r="BG2307" s="85"/>
      <c r="BH2307" s="85"/>
      <c r="BI2307" s="85"/>
      <c r="BJ2307" s="85"/>
      <c r="BK2307" s="85"/>
      <c r="BL2307" s="85"/>
      <c r="BM2307" s="85"/>
      <c r="BN2307" s="85"/>
      <c r="BO2307" s="85"/>
      <c r="BP2307" s="85"/>
      <c r="BQ2307" s="85"/>
      <c r="BR2307" s="85"/>
      <c r="BS2307" s="85"/>
      <c r="BT2307" s="85"/>
      <c r="BU2307" s="85"/>
      <c r="BV2307" s="85"/>
      <c r="BW2307" s="85"/>
      <c r="BX2307" s="85"/>
      <c r="BY2307" s="85"/>
      <c r="BZ2307" s="85"/>
      <c r="CA2307" s="85"/>
      <c r="CB2307" s="85"/>
      <c r="CC2307" s="85"/>
      <c r="CD2307" s="85"/>
      <c r="CE2307" s="85"/>
      <c r="CF2307" s="85"/>
      <c r="CG2307" s="85"/>
      <c r="CH2307" s="85"/>
      <c r="CI2307" s="85"/>
      <c r="CJ2307" s="85"/>
      <c r="CK2307" s="85"/>
      <c r="CL2307" s="85"/>
      <c r="CM2307" s="85"/>
      <c r="CN2307" s="85"/>
      <c r="CO2307" s="85"/>
      <c r="CP2307" s="85"/>
      <c r="CQ2307" s="85"/>
      <c r="CR2307" s="85"/>
    </row>
    <row r="2308" spans="59:96">
      <c r="BG2308" s="85"/>
      <c r="BH2308" s="85"/>
      <c r="BI2308" s="85"/>
      <c r="BJ2308" s="85"/>
      <c r="BK2308" s="85"/>
      <c r="BL2308" s="85"/>
      <c r="BM2308" s="85"/>
      <c r="BN2308" s="85"/>
      <c r="BO2308" s="85"/>
      <c r="BP2308" s="85"/>
      <c r="BQ2308" s="85"/>
      <c r="BR2308" s="85"/>
      <c r="BS2308" s="85"/>
      <c r="BT2308" s="85"/>
      <c r="BU2308" s="85"/>
      <c r="BV2308" s="85"/>
      <c r="BW2308" s="85"/>
      <c r="BX2308" s="85"/>
      <c r="BY2308" s="85"/>
      <c r="BZ2308" s="85"/>
      <c r="CA2308" s="85"/>
      <c r="CB2308" s="85"/>
      <c r="CC2308" s="85"/>
      <c r="CD2308" s="85"/>
      <c r="CE2308" s="85"/>
      <c r="CF2308" s="85"/>
      <c r="CG2308" s="85"/>
      <c r="CH2308" s="85"/>
      <c r="CI2308" s="85"/>
      <c r="CJ2308" s="85"/>
      <c r="CK2308" s="85"/>
      <c r="CL2308" s="85"/>
      <c r="CM2308" s="85"/>
      <c r="CN2308" s="85"/>
      <c r="CO2308" s="85"/>
      <c r="CP2308" s="85"/>
      <c r="CQ2308" s="85"/>
      <c r="CR2308" s="85"/>
    </row>
    <row r="2309" spans="59:96">
      <c r="BG2309" s="85"/>
      <c r="BH2309" s="85"/>
      <c r="BI2309" s="85"/>
      <c r="BJ2309" s="85"/>
      <c r="BK2309" s="85"/>
      <c r="BL2309" s="85"/>
      <c r="BM2309" s="85"/>
      <c r="BN2309" s="85"/>
      <c r="BO2309" s="85"/>
      <c r="BP2309" s="85"/>
      <c r="BQ2309" s="85"/>
      <c r="BR2309" s="85"/>
      <c r="BS2309" s="85"/>
      <c r="BT2309" s="85"/>
      <c r="BU2309" s="85"/>
      <c r="BV2309" s="85"/>
      <c r="BW2309" s="85"/>
      <c r="BX2309" s="85"/>
      <c r="BY2309" s="85"/>
      <c r="BZ2309" s="85"/>
      <c r="CA2309" s="85"/>
      <c r="CB2309" s="85"/>
      <c r="CC2309" s="85"/>
      <c r="CD2309" s="85"/>
      <c r="CE2309" s="85"/>
      <c r="CF2309" s="85"/>
      <c r="CG2309" s="85"/>
      <c r="CH2309" s="85"/>
      <c r="CI2309" s="85"/>
      <c r="CJ2309" s="85"/>
      <c r="CK2309" s="85"/>
      <c r="CL2309" s="85"/>
      <c r="CM2309" s="85"/>
      <c r="CN2309" s="85"/>
      <c r="CO2309" s="85"/>
      <c r="CP2309" s="85"/>
      <c r="CQ2309" s="85"/>
      <c r="CR2309" s="85"/>
    </row>
    <row r="2310" spans="59:96">
      <c r="BG2310" s="85"/>
      <c r="BH2310" s="85"/>
      <c r="BI2310" s="85"/>
      <c r="BJ2310" s="85"/>
      <c r="BK2310" s="85"/>
      <c r="BL2310" s="85"/>
      <c r="BM2310" s="85"/>
      <c r="BN2310" s="85"/>
      <c r="BO2310" s="85"/>
      <c r="BP2310" s="85"/>
      <c r="BQ2310" s="85"/>
      <c r="BR2310" s="85"/>
      <c r="BS2310" s="85"/>
      <c r="BT2310" s="85"/>
      <c r="BU2310" s="85"/>
      <c r="BV2310" s="85"/>
      <c r="BW2310" s="85"/>
      <c r="BX2310" s="85"/>
      <c r="BY2310" s="85"/>
      <c r="BZ2310" s="85"/>
      <c r="CA2310" s="85"/>
      <c r="CB2310" s="85"/>
      <c r="CC2310" s="85"/>
      <c r="CD2310" s="85"/>
      <c r="CE2310" s="85"/>
      <c r="CF2310" s="85"/>
      <c r="CG2310" s="85"/>
      <c r="CH2310" s="85"/>
      <c r="CI2310" s="85"/>
      <c r="CJ2310" s="85"/>
      <c r="CK2310" s="85"/>
      <c r="CL2310" s="85"/>
      <c r="CM2310" s="85"/>
      <c r="CN2310" s="85"/>
      <c r="CO2310" s="85"/>
      <c r="CP2310" s="85"/>
      <c r="CQ2310" s="85"/>
      <c r="CR2310" s="85"/>
    </row>
    <row r="2311" spans="59:96">
      <c r="BG2311" s="85"/>
      <c r="BH2311" s="85"/>
      <c r="BI2311" s="85"/>
      <c r="BJ2311" s="85"/>
      <c r="BK2311" s="85"/>
      <c r="BL2311" s="85"/>
      <c r="BM2311" s="85"/>
      <c r="BN2311" s="85"/>
      <c r="BO2311" s="85"/>
      <c r="BP2311" s="85"/>
      <c r="BQ2311" s="85"/>
      <c r="BR2311" s="85"/>
      <c r="BS2311" s="85"/>
      <c r="BT2311" s="85"/>
      <c r="BU2311" s="85"/>
      <c r="BV2311" s="85"/>
      <c r="BW2311" s="85"/>
      <c r="BX2311" s="85"/>
      <c r="BY2311" s="85"/>
      <c r="BZ2311" s="85"/>
      <c r="CA2311" s="85"/>
      <c r="CB2311" s="85"/>
      <c r="CC2311" s="85"/>
      <c r="CD2311" s="85"/>
      <c r="CE2311" s="85"/>
      <c r="CF2311" s="85"/>
      <c r="CG2311" s="85"/>
      <c r="CH2311" s="85"/>
      <c r="CI2311" s="85"/>
      <c r="CJ2311" s="85"/>
      <c r="CK2311" s="85"/>
      <c r="CL2311" s="85"/>
      <c r="CM2311" s="85"/>
      <c r="CN2311" s="85"/>
      <c r="CO2311" s="85"/>
      <c r="CP2311" s="85"/>
      <c r="CQ2311" s="85"/>
      <c r="CR2311" s="85"/>
    </row>
  </sheetData>
  <sheetProtection formatColumns="0" formatRows="0"/>
  <mergeCells count="3">
    <mergeCell ref="D4:M4"/>
    <mergeCell ref="N4:W4"/>
    <mergeCell ref="B1:W2"/>
  </mergeCells>
  <pageMargins left="0.7" right="0.7" top="0.75" bottom="0.75" header="0.3" footer="0.3"/>
  <pageSetup scale="63" fitToWidth="2" orientation="landscape"/>
  <colBreaks count="1" manualBreakCount="1">
    <brk id="13" min="2" max="36" man="1"/>
  </colBreak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O32"/>
  <sheetViews>
    <sheetView showGridLines="0" zoomScale="160" zoomScaleNormal="160" zoomScalePageLayoutView="160" workbookViewId="0">
      <selection activeCell="G19" sqref="G19"/>
    </sheetView>
  </sheetViews>
  <sheetFormatPr baseColWidth="10" defaultColWidth="11" defaultRowHeight="16"/>
  <cols>
    <col min="2" max="2" width="38.5" bestFit="1" customWidth="1"/>
    <col min="3" max="3" width="8.5" bestFit="1" customWidth="1"/>
    <col min="4" max="4" width="23.83203125" bestFit="1" customWidth="1"/>
    <col min="5" max="5" width="6.1640625" bestFit="1" customWidth="1"/>
    <col min="6" max="6" width="12.1640625" bestFit="1" customWidth="1"/>
    <col min="7" max="7" width="22.83203125" bestFit="1" customWidth="1"/>
    <col min="8" max="8" width="9.5" bestFit="1" customWidth="1"/>
    <col min="9" max="9" width="8.5" bestFit="1" customWidth="1"/>
  </cols>
  <sheetData>
    <row r="1" spans="2:15">
      <c r="O1" s="88"/>
    </row>
    <row r="2" spans="2:15">
      <c r="C2" s="89" t="s">
        <v>64</v>
      </c>
      <c r="D2" s="90">
        <f>-'Sample Project'!C26</f>
        <v>732500</v>
      </c>
      <c r="O2" s="88"/>
    </row>
    <row r="3" spans="2:15">
      <c r="C3" s="89" t="s">
        <v>66</v>
      </c>
      <c r="D3" s="32">
        <v>7.4999999999999997E-2</v>
      </c>
      <c r="O3" s="88"/>
    </row>
    <row r="4" spans="2:15">
      <c r="O4" s="88"/>
    </row>
    <row r="5" spans="2:15">
      <c r="B5" s="191" t="s">
        <v>0</v>
      </c>
      <c r="C5" s="191"/>
      <c r="D5" s="1" t="s">
        <v>1</v>
      </c>
      <c r="E5" s="2" t="s">
        <v>2</v>
      </c>
      <c r="F5" s="3" t="s">
        <v>3</v>
      </c>
      <c r="G5" s="2" t="str">
        <f>"NPV @ "&amp;ROUND(D3*100,2)&amp;"% Discount Rate"</f>
        <v>NPV @ 7.5% Discount Rate</v>
      </c>
      <c r="H5" s="3" t="s">
        <v>4</v>
      </c>
      <c r="I5" s="4"/>
      <c r="O5" s="88" t="s">
        <v>62</v>
      </c>
    </row>
    <row r="6" spans="2:15">
      <c r="B6" s="5" t="s">
        <v>84</v>
      </c>
      <c r="C6" s="6">
        <f>1-SUM(C7:C10)</f>
        <v>4.9999999999999933E-2</v>
      </c>
      <c r="D6" s="7">
        <f>C6*$D$2</f>
        <v>36624.999999999949</v>
      </c>
      <c r="E6" s="8">
        <f>'No Waterfall Investor Calc'!B90</f>
        <v>0.14017286169344678</v>
      </c>
      <c r="F6" s="96">
        <f>'No Waterfall Investor Calc'!D90</f>
        <v>4.7118371314198484</v>
      </c>
      <c r="G6" s="9">
        <f>'No Waterfall Investor Calc'!$C$90</f>
        <v>33686.239689021466</v>
      </c>
      <c r="H6" s="97">
        <f>'No Waterfall Investor Calc'!D99</f>
        <v>1.9197608106217479</v>
      </c>
      <c r="I6" s="10" t="str">
        <f>IF(D12=1,"Manager","")</f>
        <v/>
      </c>
      <c r="O6" s="88" t="s">
        <v>63</v>
      </c>
    </row>
    <row r="7" spans="2:15">
      <c r="B7" s="5" t="s">
        <v>5</v>
      </c>
      <c r="C7" s="11">
        <v>0.35</v>
      </c>
      <c r="D7" s="7">
        <f t="shared" ref="D7:D10" si="0">C7*$D$2</f>
        <v>256374.99999999997</v>
      </c>
      <c r="E7" s="8">
        <f>'No Waterfall Investor Calc'!B91</f>
        <v>0.14017286169344678</v>
      </c>
      <c r="F7" s="96">
        <f>'No Waterfall Investor Calc'!D91</f>
        <v>4.7118371314198484</v>
      </c>
      <c r="G7" s="9">
        <f>'No Waterfall Investor Calc'!C91</f>
        <v>235803.67782315062</v>
      </c>
      <c r="H7" s="97">
        <f>'No Waterfall Investor Calc'!D100</f>
        <v>1.9197608106217479</v>
      </c>
      <c r="I7" s="4"/>
      <c r="O7" s="88"/>
    </row>
    <row r="8" spans="2:15">
      <c r="B8" s="5" t="s">
        <v>6</v>
      </c>
      <c r="C8" s="11">
        <v>0.25</v>
      </c>
      <c r="D8" s="7">
        <f t="shared" si="0"/>
        <v>183125</v>
      </c>
      <c r="E8" s="8">
        <f>'No Waterfall Investor Calc'!B92</f>
        <v>0.14017286169344656</v>
      </c>
      <c r="F8" s="96">
        <f>'No Waterfall Investor Calc'!D92</f>
        <v>4.7118371314198475</v>
      </c>
      <c r="G8" s="9">
        <f>'No Waterfall Investor Calc'!C92</f>
        <v>168431.19844510756</v>
      </c>
      <c r="H8" s="97">
        <f>'No Waterfall Investor Calc'!D101</f>
        <v>1.9197608106217476</v>
      </c>
      <c r="I8" s="4"/>
    </row>
    <row r="9" spans="2:15">
      <c r="B9" s="5" t="s">
        <v>7</v>
      </c>
      <c r="C9" s="11">
        <v>0.2</v>
      </c>
      <c r="D9" s="7">
        <f t="shared" si="0"/>
        <v>146500</v>
      </c>
      <c r="E9" s="8">
        <f>'No Waterfall Investor Calc'!B93</f>
        <v>0.14017286169344656</v>
      </c>
      <c r="F9" s="96">
        <f>'No Waterfall Investor Calc'!D93</f>
        <v>4.7118371314198466</v>
      </c>
      <c r="G9" s="9">
        <f>'No Waterfall Investor Calc'!C93</f>
        <v>134744.95875608607</v>
      </c>
      <c r="H9" s="97">
        <f>'No Waterfall Investor Calc'!D102</f>
        <v>1.9197608106217479</v>
      </c>
      <c r="I9" s="4"/>
    </row>
    <row r="10" spans="2:15">
      <c r="B10" s="5" t="s">
        <v>8</v>
      </c>
      <c r="C10" s="11">
        <v>0.15</v>
      </c>
      <c r="D10" s="7">
        <f t="shared" si="0"/>
        <v>109875</v>
      </c>
      <c r="E10" s="8">
        <f>'No Waterfall Investor Calc'!B94</f>
        <v>0.14017286169344678</v>
      </c>
      <c r="F10" s="96">
        <f>'No Waterfall Investor Calc'!D94</f>
        <v>4.7118371314198484</v>
      </c>
      <c r="G10" s="9">
        <f>'No Waterfall Investor Calc'!C94</f>
        <v>101058.71906706455</v>
      </c>
      <c r="H10" s="97">
        <f>'No Waterfall Investor Calc'!D103</f>
        <v>1.9197608106217481</v>
      </c>
      <c r="I10" s="4"/>
    </row>
    <row r="11" spans="2:15">
      <c r="B11" s="12"/>
      <c r="C11" s="13"/>
      <c r="D11" s="13"/>
      <c r="E11" s="13"/>
      <c r="F11" s="12"/>
      <c r="G11" s="12"/>
      <c r="H11" s="12"/>
      <c r="I11" s="14"/>
    </row>
    <row r="12" spans="2:15">
      <c r="B12" s="192" t="str">
        <f>"Is Investor 1 (" &amp; B6&amp;") a Manager?"</f>
        <v>Is Investor 1 (Albert) a Manager?</v>
      </c>
      <c r="C12" s="193"/>
      <c r="D12" s="92">
        <v>2</v>
      </c>
      <c r="E12" s="13"/>
      <c r="F12" s="15"/>
      <c r="G12" s="91"/>
      <c r="H12" s="12"/>
      <c r="I12" s="14"/>
    </row>
    <row r="13" spans="2:15">
      <c r="B13" s="194"/>
      <c r="C13" s="195"/>
      <c r="D13" s="92"/>
      <c r="E13" s="13"/>
      <c r="F13" s="15"/>
      <c r="G13" s="12"/>
      <c r="H13" s="12"/>
      <c r="I13" s="14"/>
    </row>
    <row r="14" spans="2:15">
      <c r="B14" s="196"/>
      <c r="C14" s="197"/>
      <c r="D14" s="92"/>
      <c r="E14" s="13"/>
      <c r="F14" s="16"/>
      <c r="G14" s="12"/>
      <c r="H14" s="12"/>
      <c r="I14" s="14"/>
    </row>
    <row r="15" spans="2:15">
      <c r="B15" s="17"/>
      <c r="C15" s="17"/>
      <c r="D15" s="13"/>
      <c r="E15" s="13"/>
      <c r="F15" s="16"/>
      <c r="G15" s="12"/>
      <c r="H15" s="12"/>
      <c r="I15" s="14"/>
    </row>
    <row r="16" spans="2:15">
      <c r="B16" s="17"/>
      <c r="C16" s="17"/>
      <c r="D16" s="13"/>
      <c r="E16" s="13"/>
      <c r="F16" s="16"/>
      <c r="G16" s="12"/>
      <c r="H16" s="12"/>
      <c r="I16" s="14"/>
    </row>
    <row r="17" spans="2:9">
      <c r="B17" s="18" t="s">
        <v>9</v>
      </c>
      <c r="C17" s="19"/>
      <c r="D17" s="20"/>
      <c r="E17" s="21"/>
      <c r="F17" s="16"/>
      <c r="G17" s="12"/>
      <c r="H17" s="12"/>
      <c r="I17" s="4"/>
    </row>
    <row r="18" spans="2:9">
      <c r="B18" s="22"/>
      <c r="C18" s="23"/>
      <c r="D18" s="24"/>
      <c r="E18" s="13"/>
      <c r="F18" s="12"/>
      <c r="G18" s="12"/>
      <c r="H18" s="12"/>
      <c r="I18" s="4"/>
    </row>
    <row r="19" spans="2:9">
      <c r="B19" s="25" t="s">
        <v>10</v>
      </c>
      <c r="C19" s="26">
        <f>D2</f>
        <v>732500</v>
      </c>
      <c r="D19" s="27"/>
      <c r="E19" s="28"/>
      <c r="F19" s="12"/>
      <c r="G19" s="12"/>
      <c r="H19" s="12"/>
      <c r="I19" s="4"/>
    </row>
    <row r="20" spans="2:9">
      <c r="B20" s="29" t="s">
        <v>11</v>
      </c>
      <c r="C20" s="30">
        <f>C19-C21</f>
        <v>695875</v>
      </c>
      <c r="D20" s="31">
        <f>C20/C19</f>
        <v>0.95</v>
      </c>
      <c r="E20" s="28"/>
      <c r="F20" s="12"/>
      <c r="G20" s="12"/>
      <c r="H20" s="32"/>
      <c r="I20" s="4"/>
    </row>
    <row r="21" spans="2:9">
      <c r="B21" s="29" t="s">
        <v>12</v>
      </c>
      <c r="C21" s="30">
        <f>D6</f>
        <v>36624.999999999949</v>
      </c>
      <c r="D21" s="31">
        <f>1-D20</f>
        <v>5.0000000000000044E-2</v>
      </c>
      <c r="E21" s="28"/>
      <c r="F21" s="12"/>
      <c r="G21" s="12"/>
      <c r="H21" s="32"/>
      <c r="I21" s="4"/>
    </row>
    <row r="22" spans="2:9">
      <c r="B22" s="25"/>
      <c r="C22" s="30"/>
      <c r="D22" s="33"/>
      <c r="E22" s="28"/>
      <c r="F22" s="12"/>
      <c r="G22" s="12"/>
      <c r="H22" s="12"/>
      <c r="I22" s="4"/>
    </row>
    <row r="23" spans="2:9">
      <c r="B23" s="25" t="s">
        <v>13</v>
      </c>
      <c r="C23" s="34">
        <v>0.08</v>
      </c>
      <c r="D23" s="35" t="s">
        <v>14</v>
      </c>
      <c r="E23" s="13"/>
      <c r="F23" s="12"/>
      <c r="G23" s="12"/>
      <c r="H23" s="12"/>
      <c r="I23" s="4"/>
    </row>
    <row r="24" spans="2:9">
      <c r="B24" s="25"/>
      <c r="C24" s="36"/>
      <c r="D24" s="37"/>
      <c r="E24" s="13"/>
      <c r="F24" s="12"/>
      <c r="G24" s="12"/>
      <c r="H24" s="12"/>
      <c r="I24" s="4"/>
    </row>
    <row r="25" spans="2:9">
      <c r="B25" s="38" t="s">
        <v>15</v>
      </c>
      <c r="C25" s="34">
        <v>0.9</v>
      </c>
      <c r="D25" s="39"/>
      <c r="E25" s="13"/>
      <c r="F25" s="12"/>
      <c r="G25" s="12"/>
      <c r="H25" s="12"/>
      <c r="I25" s="4"/>
    </row>
    <row r="26" spans="2:9">
      <c r="B26" s="38" t="s">
        <v>16</v>
      </c>
      <c r="C26" s="40">
        <f>1-C25</f>
        <v>9.9999999999999978E-2</v>
      </c>
      <c r="D26" s="39" t="s">
        <v>17</v>
      </c>
      <c r="E26" s="13"/>
      <c r="F26" s="12"/>
      <c r="G26" s="12"/>
      <c r="H26" s="12"/>
      <c r="I26" s="4"/>
    </row>
    <row r="27" spans="2:9">
      <c r="B27" s="41"/>
      <c r="C27" s="42"/>
      <c r="D27" s="39"/>
      <c r="E27" s="13"/>
      <c r="F27" s="12"/>
      <c r="G27" s="12"/>
      <c r="H27" s="12"/>
      <c r="I27" s="4"/>
    </row>
    <row r="28" spans="2:9">
      <c r="B28" s="25" t="s">
        <v>18</v>
      </c>
      <c r="C28" s="34">
        <v>0.12</v>
      </c>
      <c r="D28" s="39" t="s">
        <v>19</v>
      </c>
      <c r="E28" s="13"/>
      <c r="F28" s="12"/>
      <c r="G28" s="12"/>
      <c r="H28" s="12"/>
      <c r="I28" s="4"/>
    </row>
    <row r="29" spans="2:9">
      <c r="B29" s="25"/>
      <c r="C29" s="43">
        <v>1.65</v>
      </c>
      <c r="D29" s="39" t="s">
        <v>20</v>
      </c>
      <c r="E29" s="13"/>
      <c r="F29" s="12"/>
      <c r="G29" s="12"/>
      <c r="H29" s="12"/>
      <c r="I29" s="4"/>
    </row>
    <row r="30" spans="2:9">
      <c r="B30" s="44"/>
      <c r="C30" s="45"/>
      <c r="D30" s="39"/>
      <c r="E30" s="13"/>
      <c r="F30" s="12"/>
      <c r="G30" s="12"/>
      <c r="H30" s="12"/>
      <c r="I30" s="4"/>
    </row>
    <row r="31" spans="2:9">
      <c r="B31" s="38" t="s">
        <v>21</v>
      </c>
      <c r="C31" s="34">
        <v>0.65</v>
      </c>
      <c r="D31" s="39"/>
      <c r="E31" s="13"/>
      <c r="F31" s="12"/>
      <c r="G31" s="12"/>
      <c r="H31" s="12"/>
      <c r="I31" s="4"/>
    </row>
    <row r="32" spans="2:9">
      <c r="B32" s="46" t="s">
        <v>22</v>
      </c>
      <c r="C32" s="47">
        <f>1-C31</f>
        <v>0.35</v>
      </c>
      <c r="D32" s="48"/>
      <c r="E32" s="13"/>
      <c r="F32" s="12"/>
      <c r="G32" s="12"/>
      <c r="H32" s="12"/>
      <c r="I32" s="4"/>
    </row>
  </sheetData>
  <mergeCells count="2">
    <mergeCell ref="B5:C5"/>
    <mergeCell ref="B12:C14"/>
  </mergeCells>
  <conditionalFormatting sqref="A17:F33">
    <cfRule type="expression" dxfId="3" priority="1">
      <formula>$D$12=2</formula>
    </cfRule>
  </conditionalFormatting>
  <pageMargins left="0.75" right="0.75" top="1" bottom="1" header="0.5" footer="0.5"/>
  <pageSetup orientation="portrait" horizontalDpi="4294967292" verticalDpi="4294967292"/>
  <drawing r:id="rId1"/>
  <legacyDrawing r:id="rId2"/>
  <mc:AlternateContent xmlns:mc="http://schemas.openxmlformats.org/markup-compatibility/2006">
    <mc:Choice Requires="x14">
      <controls>
        <mc:AlternateContent xmlns:mc="http://schemas.openxmlformats.org/markup-compatibility/2006">
          <mc:Choice Requires="x14">
            <control shapeId="8193" r:id="rId3" name="List Box 1">
              <controlPr defaultSize="0" autoLine="0" autoPict="0">
                <anchor moveWithCells="1">
                  <from>
                    <xdr:col>3</xdr:col>
                    <xdr:colOff>50800</xdr:colOff>
                    <xdr:row>11</xdr:row>
                    <xdr:rowOff>12700</xdr:rowOff>
                  </from>
                  <to>
                    <xdr:col>3</xdr:col>
                    <xdr:colOff>1790700</xdr:colOff>
                    <xdr:row>13</xdr:row>
                    <xdr:rowOff>127000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103"/>
  <sheetViews>
    <sheetView showGridLines="0" zoomScale="115" zoomScaleNormal="115" zoomScalePageLayoutView="115" workbookViewId="0">
      <pane xSplit="4" ySplit="2" topLeftCell="E66" activePane="bottomRight" state="frozen"/>
      <selection pane="topRight" activeCell="E1" sqref="E1"/>
      <selection pane="bottomLeft" activeCell="A3" sqref="A3"/>
      <selection pane="bottomRight" activeCell="F75" sqref="F75"/>
    </sheetView>
  </sheetViews>
  <sheetFormatPr baseColWidth="10" defaultColWidth="0" defaultRowHeight="13"/>
  <cols>
    <col min="1" max="1" width="38.5" style="50" bestFit="1" customWidth="1"/>
    <col min="2" max="2" width="7" style="50" bestFit="1" customWidth="1"/>
    <col min="3" max="3" width="12.33203125" style="50" bestFit="1" customWidth="1"/>
    <col min="4" max="4" width="10.5" style="50" bestFit="1" customWidth="1"/>
    <col min="5" max="5" width="10.5" style="50" customWidth="1"/>
    <col min="6" max="25" width="11.6640625" style="50" customWidth="1"/>
    <col min="26" max="246" width="11.6640625" style="50" hidden="1" customWidth="1"/>
    <col min="247" max="16384" width="9.1640625" style="50" hidden="1"/>
  </cols>
  <sheetData>
    <row r="1" spans="1:16384">
      <c r="A1" s="49">
        <f>'No Waterfall'!D12</f>
        <v>2</v>
      </c>
      <c r="F1" s="51"/>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row>
    <row r="2" spans="1:16384">
      <c r="A2" s="50" t="s">
        <v>23</v>
      </c>
      <c r="F2" s="53">
        <v>1</v>
      </c>
      <c r="G2" s="50">
        <v>2</v>
      </c>
      <c r="H2" s="50">
        <v>3</v>
      </c>
      <c r="I2" s="50">
        <v>4</v>
      </c>
      <c r="J2" s="50">
        <v>5</v>
      </c>
      <c r="K2" s="50">
        <v>6</v>
      </c>
      <c r="L2" s="50">
        <v>7</v>
      </c>
      <c r="M2" s="50">
        <v>8</v>
      </c>
      <c r="N2" s="50">
        <v>9</v>
      </c>
      <c r="O2" s="50">
        <v>10</v>
      </c>
      <c r="P2" s="50">
        <v>11</v>
      </c>
      <c r="Q2" s="50">
        <v>12</v>
      </c>
      <c r="R2" s="50">
        <v>13</v>
      </c>
      <c r="S2" s="50">
        <v>14</v>
      </c>
      <c r="T2" s="50">
        <v>15</v>
      </c>
      <c r="U2" s="50">
        <v>16</v>
      </c>
      <c r="V2" s="50">
        <v>17</v>
      </c>
      <c r="W2" s="50">
        <v>18</v>
      </c>
      <c r="X2" s="50">
        <v>19</v>
      </c>
      <c r="Y2" s="50">
        <v>20</v>
      </c>
    </row>
    <row r="3" spans="1:16384">
      <c r="F3" s="53"/>
    </row>
    <row r="4" spans="1:16384">
      <c r="F4" s="54"/>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row>
    <row r="5" spans="1:16384" s="56" customFormat="1">
      <c r="A5" s="56" t="s">
        <v>65</v>
      </c>
      <c r="F5" s="163">
        <f>'Sample Project'!D26</f>
        <v>35016.678662137827</v>
      </c>
      <c r="G5" s="93">
        <f>'Sample Project'!E26</f>
        <v>55731.2452601025</v>
      </c>
      <c r="H5" s="93">
        <f>'Sample Project'!F26</f>
        <v>59169.746557362145</v>
      </c>
      <c r="I5" s="93">
        <f>'Sample Project'!G26</f>
        <v>62711.402893539518</v>
      </c>
      <c r="J5" s="93">
        <f>'Sample Project'!H26</f>
        <v>66359.308919802221</v>
      </c>
      <c r="K5" s="93">
        <f>'Sample Project'!I26</f>
        <v>70116.65212685283</v>
      </c>
      <c r="L5" s="93">
        <f>'Sample Project'!J26</f>
        <v>73986.715630114952</v>
      </c>
      <c r="M5" s="93">
        <f>'Sample Project'!K26</f>
        <v>77972.881038474952</v>
      </c>
      <c r="N5" s="93">
        <f>'Sample Project'!L26</f>
        <v>82078.631409085763</v>
      </c>
      <c r="O5" s="93">
        <f>'Sample Project'!M26</f>
        <v>86307.554290814849</v>
      </c>
      <c r="P5" s="93">
        <f>'Sample Project'!N26</f>
        <v>90663.344858995872</v>
      </c>
      <c r="Q5" s="93">
        <f>'Sample Project'!O26</f>
        <v>95149.809144222294</v>
      </c>
      <c r="R5" s="93">
        <f>'Sample Project'!P26</f>
        <v>99770.867358005518</v>
      </c>
      <c r="S5" s="93">
        <f>'Sample Project'!Q26</f>
        <v>104530.55731820222</v>
      </c>
      <c r="T5" s="93">
        <f>'Sample Project'!R26</f>
        <v>2391855.303297325</v>
      </c>
      <c r="U5" s="93">
        <f>'Sample Project'!S26</f>
        <v>0</v>
      </c>
      <c r="V5" s="93">
        <f>'Sample Project'!T26</f>
        <v>0</v>
      </c>
      <c r="W5" s="93">
        <f>'Sample Project'!U26</f>
        <v>0</v>
      </c>
      <c r="X5" s="93">
        <f>'Sample Project'!V26</f>
        <v>0</v>
      </c>
      <c r="Y5" s="93">
        <f>'Sample Project'!W26</f>
        <v>0</v>
      </c>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3"/>
      <c r="EW5" s="93"/>
      <c r="EX5" s="93"/>
      <c r="EY5" s="93"/>
      <c r="EZ5" s="93"/>
      <c r="FA5" s="93"/>
      <c r="FB5" s="93"/>
      <c r="FC5" s="93"/>
      <c r="FD5" s="93"/>
      <c r="FE5" s="93"/>
      <c r="FF5" s="93"/>
      <c r="FG5" s="93"/>
      <c r="FH5" s="93"/>
      <c r="FI5" s="93"/>
      <c r="FJ5" s="93"/>
      <c r="FK5" s="93"/>
      <c r="FL5" s="93"/>
      <c r="FM5" s="93"/>
      <c r="FN5" s="93"/>
      <c r="FO5" s="93"/>
      <c r="FP5" s="93"/>
      <c r="FQ5" s="93"/>
      <c r="FR5" s="93"/>
      <c r="FS5" s="93"/>
      <c r="FT5" s="93"/>
      <c r="FU5" s="93"/>
      <c r="FV5" s="93"/>
      <c r="FW5" s="93"/>
      <c r="FX5" s="93"/>
      <c r="FY5" s="93"/>
      <c r="FZ5" s="93"/>
      <c r="GA5" s="93"/>
      <c r="GB5" s="93"/>
      <c r="GC5" s="93"/>
      <c r="GD5" s="93"/>
      <c r="GE5" s="93"/>
      <c r="GF5" s="93"/>
      <c r="GG5" s="93"/>
      <c r="GH5" s="93"/>
      <c r="GI5" s="93"/>
      <c r="GJ5" s="93"/>
      <c r="GK5" s="93"/>
      <c r="GL5" s="93"/>
      <c r="GM5" s="93"/>
      <c r="GN5" s="93"/>
      <c r="GO5" s="93"/>
      <c r="GP5" s="93"/>
      <c r="GQ5" s="93"/>
      <c r="GR5" s="93"/>
      <c r="GS5" s="93"/>
      <c r="GT5" s="93"/>
      <c r="GU5" s="93"/>
      <c r="GV5" s="93"/>
      <c r="GW5" s="93"/>
      <c r="GX5" s="93"/>
      <c r="GY5" s="93"/>
      <c r="GZ5" s="93"/>
      <c r="HA5" s="93"/>
      <c r="HB5" s="93"/>
      <c r="HC5" s="93"/>
      <c r="HD5" s="93"/>
      <c r="HE5" s="93"/>
      <c r="HF5" s="93"/>
      <c r="HG5" s="93"/>
      <c r="HH5" s="93"/>
      <c r="HI5" s="93"/>
      <c r="HJ5" s="93"/>
      <c r="HK5" s="93"/>
      <c r="HL5" s="93"/>
      <c r="HM5" s="93"/>
      <c r="HN5" s="93"/>
      <c r="HO5" s="93"/>
      <c r="HP5" s="93"/>
      <c r="HQ5" s="93"/>
      <c r="HR5" s="93"/>
      <c r="HS5" s="93"/>
      <c r="HT5" s="93"/>
      <c r="HU5" s="93"/>
      <c r="HV5" s="93"/>
      <c r="HW5" s="93"/>
      <c r="HX5" s="93"/>
      <c r="HY5" s="93"/>
      <c r="HZ5" s="93"/>
      <c r="IA5" s="93"/>
      <c r="IB5" s="93"/>
      <c r="IC5" s="93"/>
      <c r="ID5" s="93"/>
      <c r="IE5" s="93"/>
      <c r="IF5" s="93"/>
      <c r="IG5" s="93"/>
      <c r="IH5" s="93"/>
      <c r="II5" s="93"/>
      <c r="IJ5" s="93"/>
      <c r="IK5" s="93"/>
      <c r="IL5" s="58"/>
      <c r="IM5" s="58"/>
      <c r="IN5" s="58"/>
      <c r="IO5" s="58"/>
      <c r="IP5" s="58"/>
      <c r="IQ5" s="58"/>
      <c r="IR5" s="58"/>
      <c r="IS5" s="58"/>
      <c r="IT5" s="58"/>
      <c r="IU5" s="58"/>
      <c r="IV5" s="58"/>
      <c r="IW5" s="58"/>
      <c r="IX5" s="58"/>
      <c r="IY5" s="58"/>
      <c r="IZ5" s="58"/>
      <c r="JA5" s="58"/>
      <c r="JB5" s="58"/>
      <c r="JC5" s="58"/>
      <c r="JD5" s="58"/>
      <c r="JE5" s="58"/>
      <c r="JF5" s="58"/>
      <c r="JG5" s="58"/>
      <c r="JH5" s="58"/>
      <c r="JI5" s="58"/>
      <c r="JJ5" s="58"/>
      <c r="JK5" s="58"/>
      <c r="JL5" s="58"/>
      <c r="JM5" s="58"/>
      <c r="JN5" s="58"/>
      <c r="JO5" s="58"/>
      <c r="JP5" s="58"/>
      <c r="JQ5" s="58"/>
      <c r="JR5" s="58"/>
      <c r="JS5" s="58"/>
      <c r="JT5" s="58"/>
      <c r="JU5" s="58"/>
      <c r="JV5" s="58"/>
      <c r="JW5" s="58"/>
      <c r="JX5" s="58"/>
      <c r="JY5" s="58"/>
      <c r="JZ5" s="58"/>
      <c r="KA5" s="58"/>
      <c r="KB5" s="58"/>
      <c r="KC5" s="58"/>
      <c r="KD5" s="58"/>
      <c r="KE5" s="58"/>
      <c r="KF5" s="58"/>
      <c r="KG5" s="58"/>
      <c r="KH5" s="58"/>
      <c r="KI5" s="58"/>
      <c r="KJ5" s="58"/>
      <c r="KK5" s="58"/>
      <c r="KL5" s="58"/>
      <c r="KM5" s="58"/>
      <c r="KN5" s="58"/>
      <c r="KO5" s="58"/>
      <c r="KP5" s="58"/>
      <c r="KQ5" s="58"/>
      <c r="KR5" s="58"/>
      <c r="KS5" s="58"/>
      <c r="KT5" s="58"/>
      <c r="KU5" s="58"/>
      <c r="KV5" s="58"/>
      <c r="KW5" s="58"/>
      <c r="KX5" s="58"/>
      <c r="KY5" s="58"/>
      <c r="KZ5" s="58"/>
      <c r="LA5" s="58"/>
      <c r="LB5" s="58"/>
      <c r="LC5" s="58"/>
      <c r="LD5" s="58"/>
      <c r="LE5" s="58"/>
      <c r="LF5" s="58"/>
      <c r="LG5" s="58"/>
      <c r="LH5" s="58"/>
      <c r="LI5" s="58"/>
      <c r="LJ5" s="58"/>
      <c r="LK5" s="58"/>
      <c r="LL5" s="58"/>
      <c r="LM5" s="58"/>
      <c r="LN5" s="58"/>
      <c r="LO5" s="58"/>
      <c r="LP5" s="58"/>
      <c r="LQ5" s="58"/>
      <c r="LR5" s="58"/>
      <c r="LS5" s="58"/>
      <c r="LT5" s="58"/>
      <c r="LU5" s="58"/>
      <c r="LV5" s="58"/>
      <c r="LW5" s="58"/>
      <c r="LX5" s="58"/>
      <c r="LY5" s="58"/>
      <c r="LZ5" s="58"/>
      <c r="MA5" s="58"/>
      <c r="MB5" s="58"/>
      <c r="MC5" s="58"/>
      <c r="MD5" s="58"/>
      <c r="ME5" s="58"/>
      <c r="MF5" s="58"/>
      <c r="MG5" s="58"/>
      <c r="MH5" s="58"/>
      <c r="MI5" s="58"/>
      <c r="MJ5" s="58"/>
      <c r="MK5" s="58"/>
      <c r="ML5" s="58"/>
      <c r="MM5" s="58"/>
      <c r="MN5" s="58"/>
      <c r="MO5" s="58"/>
      <c r="MP5" s="58"/>
      <c r="MQ5" s="58"/>
      <c r="MR5" s="58"/>
      <c r="MS5" s="58"/>
      <c r="MT5" s="58"/>
      <c r="MU5" s="58"/>
      <c r="MV5" s="58"/>
      <c r="MW5" s="58"/>
      <c r="MX5" s="58"/>
      <c r="MY5" s="58"/>
      <c r="MZ5" s="58"/>
      <c r="NA5" s="58"/>
      <c r="NB5" s="58"/>
      <c r="NC5" s="58"/>
      <c r="ND5" s="58"/>
      <c r="NE5" s="58"/>
      <c r="NF5" s="58"/>
      <c r="NG5" s="58"/>
      <c r="NH5" s="58"/>
      <c r="NI5" s="58"/>
      <c r="NJ5" s="58"/>
      <c r="NK5" s="58"/>
      <c r="NL5" s="58"/>
      <c r="NM5" s="58"/>
      <c r="NN5" s="58"/>
      <c r="NO5" s="58"/>
      <c r="NP5" s="58"/>
      <c r="NQ5" s="58"/>
      <c r="NR5" s="58"/>
      <c r="NS5" s="58"/>
      <c r="NT5" s="58"/>
      <c r="NU5" s="58"/>
      <c r="NV5" s="58"/>
      <c r="NW5" s="58"/>
      <c r="NX5" s="58"/>
      <c r="NY5" s="58"/>
      <c r="NZ5" s="58"/>
      <c r="OA5" s="58"/>
      <c r="OB5" s="58"/>
      <c r="OC5" s="58"/>
      <c r="OD5" s="58"/>
      <c r="OE5" s="58"/>
      <c r="OF5" s="58"/>
      <c r="OG5" s="58"/>
      <c r="OH5" s="58"/>
      <c r="OI5" s="58"/>
      <c r="OJ5" s="58"/>
      <c r="OK5" s="58"/>
      <c r="OL5" s="58"/>
      <c r="OM5" s="58"/>
      <c r="ON5" s="58"/>
      <c r="OO5" s="58"/>
      <c r="OP5" s="58"/>
      <c r="OQ5" s="58"/>
      <c r="OR5" s="58"/>
      <c r="OS5" s="58"/>
      <c r="OT5" s="58"/>
      <c r="OU5" s="58"/>
      <c r="OV5" s="58"/>
      <c r="OW5" s="58"/>
      <c r="OX5" s="58"/>
      <c r="OY5" s="58"/>
      <c r="OZ5" s="58"/>
      <c r="PA5" s="58"/>
      <c r="PB5" s="58"/>
      <c r="PC5" s="58"/>
      <c r="PD5" s="58"/>
      <c r="PE5" s="58"/>
      <c r="PF5" s="58"/>
      <c r="PG5" s="58"/>
      <c r="PH5" s="58"/>
      <c r="PI5" s="58"/>
      <c r="PJ5" s="58"/>
      <c r="PK5" s="58"/>
      <c r="PL5" s="58"/>
      <c r="PM5" s="58"/>
      <c r="PN5" s="58"/>
      <c r="PO5" s="58"/>
      <c r="PP5" s="58"/>
      <c r="PQ5" s="58"/>
      <c r="PR5" s="58"/>
      <c r="PS5" s="58"/>
      <c r="PT5" s="58"/>
      <c r="PU5" s="58"/>
      <c r="PV5" s="58"/>
      <c r="PW5" s="58"/>
      <c r="PX5" s="58"/>
      <c r="PY5" s="58"/>
      <c r="PZ5" s="58"/>
      <c r="QA5" s="58"/>
      <c r="QB5" s="58"/>
      <c r="QC5" s="58"/>
      <c r="QD5" s="58"/>
      <c r="QE5" s="58"/>
      <c r="QF5" s="58"/>
      <c r="QG5" s="58"/>
      <c r="QH5" s="58"/>
      <c r="QI5" s="58"/>
      <c r="QJ5" s="58"/>
      <c r="QK5" s="58"/>
      <c r="QL5" s="58"/>
      <c r="QM5" s="58"/>
      <c r="QN5" s="58"/>
      <c r="QO5" s="58"/>
      <c r="QP5" s="58"/>
      <c r="QQ5" s="58"/>
      <c r="QR5" s="58"/>
      <c r="QS5" s="58"/>
      <c r="QT5" s="58"/>
      <c r="QU5" s="58"/>
      <c r="QV5" s="58"/>
      <c r="QW5" s="58"/>
      <c r="QX5" s="58"/>
      <c r="QY5" s="58"/>
      <c r="QZ5" s="58"/>
      <c r="RA5" s="58"/>
      <c r="RB5" s="58"/>
      <c r="RC5" s="58"/>
      <c r="RD5" s="58"/>
      <c r="RE5" s="58"/>
      <c r="RF5" s="58"/>
      <c r="RG5" s="58"/>
      <c r="RH5" s="58"/>
      <c r="RI5" s="58"/>
      <c r="RJ5" s="58"/>
      <c r="RK5" s="58"/>
      <c r="RL5" s="58"/>
      <c r="RM5" s="58"/>
      <c r="RN5" s="58"/>
      <c r="RO5" s="58"/>
      <c r="RP5" s="58"/>
      <c r="RQ5" s="58"/>
      <c r="RR5" s="58"/>
      <c r="RS5" s="58"/>
      <c r="RT5" s="58"/>
      <c r="RU5" s="58"/>
      <c r="RV5" s="58"/>
      <c r="RW5" s="58"/>
      <c r="RX5" s="58"/>
      <c r="RY5" s="58"/>
      <c r="RZ5" s="58"/>
      <c r="SA5" s="58"/>
      <c r="SB5" s="58"/>
      <c r="SC5" s="58"/>
      <c r="SD5" s="58"/>
      <c r="SE5" s="58"/>
      <c r="SF5" s="58"/>
      <c r="SG5" s="58"/>
      <c r="SH5" s="58"/>
      <c r="SI5" s="58"/>
      <c r="SJ5" s="58"/>
      <c r="SK5" s="58"/>
      <c r="SL5" s="58"/>
      <c r="SM5" s="58"/>
      <c r="SN5" s="58"/>
      <c r="SO5" s="58"/>
      <c r="SP5" s="58"/>
      <c r="SQ5" s="58"/>
      <c r="SR5" s="58"/>
      <c r="SS5" s="58"/>
      <c r="ST5" s="58"/>
      <c r="SU5" s="58"/>
      <c r="SV5" s="58"/>
      <c r="SW5" s="58"/>
      <c r="SX5" s="58"/>
      <c r="SY5" s="58"/>
      <c r="SZ5" s="58"/>
      <c r="TA5" s="58"/>
      <c r="TB5" s="58"/>
      <c r="TC5" s="58"/>
      <c r="TD5" s="58"/>
      <c r="TE5" s="58"/>
      <c r="TF5" s="58"/>
      <c r="TG5" s="58"/>
      <c r="TH5" s="58"/>
      <c r="TI5" s="58"/>
      <c r="TJ5" s="58"/>
      <c r="TK5" s="58"/>
      <c r="TL5" s="58"/>
      <c r="TM5" s="58"/>
      <c r="TN5" s="58"/>
      <c r="TO5" s="58"/>
      <c r="TP5" s="58"/>
      <c r="TQ5" s="58"/>
      <c r="TR5" s="58"/>
      <c r="TS5" s="58"/>
      <c r="TT5" s="58"/>
      <c r="TU5" s="58"/>
      <c r="TV5" s="58"/>
      <c r="TW5" s="58"/>
      <c r="TX5" s="58"/>
      <c r="TY5" s="58"/>
      <c r="TZ5" s="58"/>
      <c r="UA5" s="58"/>
      <c r="UB5" s="58"/>
      <c r="UC5" s="58"/>
      <c r="UD5" s="58"/>
      <c r="UE5" s="58"/>
      <c r="UF5" s="58"/>
      <c r="UG5" s="58"/>
      <c r="UH5" s="58"/>
      <c r="UI5" s="58"/>
      <c r="UJ5" s="58"/>
      <c r="UK5" s="58"/>
      <c r="UL5" s="58"/>
      <c r="UM5" s="58"/>
      <c r="UN5" s="58"/>
      <c r="UO5" s="58"/>
      <c r="UP5" s="58"/>
      <c r="UQ5" s="58"/>
      <c r="UR5" s="58"/>
      <c r="US5" s="58"/>
      <c r="UT5" s="58"/>
      <c r="UU5" s="58"/>
      <c r="UV5" s="58"/>
      <c r="UW5" s="58"/>
      <c r="UX5" s="58"/>
      <c r="UY5" s="58"/>
      <c r="UZ5" s="58"/>
      <c r="VA5" s="58"/>
      <c r="VB5" s="58"/>
      <c r="VC5" s="58"/>
      <c r="VD5" s="58"/>
      <c r="VE5" s="58"/>
      <c r="VF5" s="58"/>
      <c r="VG5" s="58"/>
      <c r="VH5" s="58"/>
      <c r="VI5" s="58"/>
      <c r="VJ5" s="58"/>
      <c r="VK5" s="58"/>
      <c r="VL5" s="58"/>
      <c r="VM5" s="58"/>
      <c r="VN5" s="58"/>
      <c r="VO5" s="58"/>
      <c r="VP5" s="58"/>
      <c r="VQ5" s="58"/>
      <c r="VR5" s="58"/>
      <c r="VS5" s="58"/>
      <c r="VT5" s="58"/>
      <c r="VU5" s="58"/>
      <c r="VV5" s="58"/>
      <c r="VW5" s="58"/>
      <c r="VX5" s="58"/>
      <c r="VY5" s="58"/>
      <c r="VZ5" s="58"/>
      <c r="WA5" s="58"/>
      <c r="WB5" s="58"/>
      <c r="WC5" s="58"/>
      <c r="WD5" s="58"/>
      <c r="WE5" s="58"/>
      <c r="WF5" s="58"/>
      <c r="WG5" s="58"/>
      <c r="WH5" s="58"/>
      <c r="WI5" s="58"/>
      <c r="WJ5" s="58"/>
      <c r="WK5" s="58"/>
      <c r="WL5" s="58"/>
      <c r="WM5" s="58"/>
      <c r="WN5" s="58"/>
      <c r="WO5" s="58"/>
      <c r="WP5" s="58"/>
      <c r="WQ5" s="58"/>
      <c r="WR5" s="58"/>
      <c r="WS5" s="58"/>
      <c r="WT5" s="58"/>
      <c r="WU5" s="58"/>
      <c r="WV5" s="58"/>
      <c r="WW5" s="58"/>
      <c r="WX5" s="58"/>
      <c r="WY5" s="58"/>
      <c r="WZ5" s="58"/>
      <c r="XA5" s="58"/>
      <c r="XB5" s="58"/>
      <c r="XC5" s="58"/>
      <c r="XD5" s="58"/>
      <c r="XE5" s="58"/>
      <c r="XF5" s="58"/>
      <c r="XG5" s="58"/>
      <c r="XH5" s="58"/>
      <c r="XI5" s="58"/>
      <c r="XJ5" s="58"/>
      <c r="XK5" s="58"/>
      <c r="XL5" s="58"/>
      <c r="XM5" s="58"/>
      <c r="XN5" s="58"/>
      <c r="XO5" s="58"/>
      <c r="XP5" s="58"/>
      <c r="XQ5" s="58"/>
      <c r="XR5" s="58"/>
      <c r="XS5" s="58"/>
      <c r="XT5" s="58"/>
      <c r="XU5" s="58"/>
      <c r="XV5" s="58"/>
      <c r="XW5" s="58"/>
      <c r="XX5" s="58"/>
      <c r="XY5" s="58"/>
      <c r="XZ5" s="58"/>
      <c r="YA5" s="58"/>
      <c r="YB5" s="58"/>
      <c r="YC5" s="58"/>
      <c r="YD5" s="58"/>
      <c r="YE5" s="58"/>
      <c r="YF5" s="58"/>
      <c r="YG5" s="58"/>
      <c r="YH5" s="58"/>
      <c r="YI5" s="58"/>
      <c r="YJ5" s="58"/>
      <c r="YK5" s="58"/>
      <c r="YL5" s="58"/>
      <c r="YM5" s="58"/>
      <c r="YN5" s="58"/>
      <c r="YO5" s="58"/>
      <c r="YP5" s="58"/>
      <c r="YQ5" s="58"/>
      <c r="YR5" s="58"/>
      <c r="YS5" s="58"/>
      <c r="YT5" s="58"/>
      <c r="YU5" s="58"/>
      <c r="YV5" s="58"/>
      <c r="YW5" s="58"/>
      <c r="YX5" s="58"/>
      <c r="YY5" s="58"/>
      <c r="YZ5" s="58"/>
      <c r="ZA5" s="58"/>
      <c r="ZB5" s="58"/>
      <c r="ZC5" s="58"/>
      <c r="ZD5" s="58"/>
      <c r="ZE5" s="58"/>
      <c r="ZF5" s="58"/>
      <c r="ZG5" s="58"/>
      <c r="ZH5" s="58"/>
      <c r="ZI5" s="58"/>
      <c r="ZJ5" s="58"/>
      <c r="ZK5" s="58"/>
      <c r="ZL5" s="58"/>
      <c r="ZM5" s="58"/>
      <c r="ZN5" s="58"/>
      <c r="ZO5" s="58"/>
      <c r="ZP5" s="58"/>
      <c r="ZQ5" s="58"/>
      <c r="ZR5" s="58"/>
      <c r="ZS5" s="58"/>
      <c r="ZT5" s="58"/>
      <c r="ZU5" s="58"/>
      <c r="ZV5" s="58"/>
      <c r="ZW5" s="58"/>
      <c r="ZX5" s="58"/>
      <c r="ZY5" s="58"/>
      <c r="ZZ5" s="58"/>
      <c r="AAA5" s="58"/>
      <c r="AAB5" s="58"/>
      <c r="AAC5" s="58"/>
      <c r="AAD5" s="58"/>
      <c r="AAE5" s="58"/>
      <c r="AAF5" s="58"/>
      <c r="AAG5" s="58"/>
      <c r="AAH5" s="58"/>
      <c r="AAI5" s="58"/>
      <c r="AAJ5" s="58"/>
      <c r="AAK5" s="58"/>
      <c r="AAL5" s="58"/>
      <c r="AAM5" s="58"/>
      <c r="AAN5" s="58"/>
      <c r="AAO5" s="58"/>
      <c r="AAP5" s="58"/>
      <c r="AAQ5" s="58"/>
      <c r="AAR5" s="58"/>
      <c r="AAS5" s="58"/>
      <c r="AAT5" s="58"/>
      <c r="AAU5" s="58"/>
      <c r="AAV5" s="58"/>
      <c r="AAW5" s="58"/>
      <c r="AAX5" s="58"/>
      <c r="AAY5" s="58"/>
      <c r="AAZ5" s="58"/>
      <c r="ABA5" s="58"/>
      <c r="ABB5" s="58"/>
      <c r="ABC5" s="58"/>
      <c r="ABD5" s="58"/>
      <c r="ABE5" s="58"/>
      <c r="ABF5" s="58"/>
      <c r="ABG5" s="58"/>
      <c r="ABH5" s="58"/>
      <c r="ABI5" s="58"/>
      <c r="ABJ5" s="58"/>
      <c r="ABK5" s="58"/>
      <c r="ABL5" s="58"/>
      <c r="ABM5" s="58"/>
      <c r="ABN5" s="58"/>
      <c r="ABO5" s="58"/>
      <c r="ABP5" s="58"/>
      <c r="ABQ5" s="58"/>
      <c r="ABR5" s="58"/>
      <c r="ABS5" s="58"/>
      <c r="ABT5" s="58"/>
      <c r="ABU5" s="58"/>
      <c r="ABV5" s="58"/>
      <c r="ABW5" s="58"/>
      <c r="ABX5" s="58"/>
      <c r="ABY5" s="58"/>
      <c r="ABZ5" s="58"/>
      <c r="ACA5" s="58"/>
      <c r="ACB5" s="58"/>
      <c r="ACC5" s="58"/>
      <c r="ACD5" s="58"/>
      <c r="ACE5" s="58"/>
      <c r="ACF5" s="58"/>
      <c r="ACG5" s="58"/>
      <c r="ACH5" s="58"/>
      <c r="ACI5" s="58"/>
      <c r="ACJ5" s="58"/>
      <c r="ACK5" s="58"/>
      <c r="ACL5" s="58"/>
      <c r="ACM5" s="58"/>
      <c r="ACN5" s="58"/>
      <c r="ACO5" s="58"/>
      <c r="ACP5" s="58"/>
      <c r="ACQ5" s="58"/>
      <c r="ACR5" s="58"/>
      <c r="ACS5" s="58"/>
      <c r="ACT5" s="58"/>
      <c r="ACU5" s="58"/>
      <c r="ACV5" s="58"/>
      <c r="ACW5" s="58"/>
      <c r="ACX5" s="58"/>
      <c r="ACY5" s="58"/>
      <c r="ACZ5" s="58"/>
      <c r="ADA5" s="58"/>
      <c r="ADB5" s="58"/>
      <c r="ADC5" s="58"/>
      <c r="ADD5" s="58"/>
      <c r="ADE5" s="58"/>
      <c r="ADF5" s="58"/>
      <c r="ADG5" s="58"/>
      <c r="ADH5" s="58"/>
      <c r="ADI5" s="58"/>
      <c r="ADJ5" s="58"/>
      <c r="ADK5" s="58"/>
      <c r="ADL5" s="58"/>
      <c r="ADM5" s="58"/>
      <c r="ADN5" s="58"/>
      <c r="ADO5" s="58"/>
      <c r="ADP5" s="58"/>
      <c r="ADQ5" s="58"/>
      <c r="ADR5" s="58"/>
      <c r="ADS5" s="58"/>
      <c r="ADT5" s="58"/>
      <c r="ADU5" s="58"/>
      <c r="ADV5" s="58"/>
      <c r="ADW5" s="58"/>
      <c r="ADX5" s="58"/>
      <c r="ADY5" s="58"/>
      <c r="ADZ5" s="58"/>
      <c r="AEA5" s="58"/>
      <c r="AEB5" s="58"/>
      <c r="AEC5" s="58"/>
      <c r="AED5" s="58"/>
      <c r="AEE5" s="58"/>
      <c r="AEF5" s="58"/>
      <c r="AEG5" s="58"/>
      <c r="AEH5" s="58"/>
      <c r="AEI5" s="58"/>
      <c r="AEJ5" s="58"/>
      <c r="AEK5" s="58"/>
      <c r="AEL5" s="58"/>
      <c r="AEM5" s="58"/>
      <c r="AEN5" s="58"/>
      <c r="AEO5" s="58"/>
      <c r="AEP5" s="58"/>
      <c r="AEQ5" s="58"/>
      <c r="AER5" s="58"/>
      <c r="AES5" s="58"/>
      <c r="AET5" s="58"/>
      <c r="AEU5" s="58"/>
      <c r="AEV5" s="58"/>
      <c r="AEW5" s="58"/>
      <c r="AEX5" s="58"/>
      <c r="AEY5" s="58"/>
      <c r="AEZ5" s="58"/>
      <c r="AFA5" s="58"/>
      <c r="AFB5" s="58"/>
      <c r="AFC5" s="58"/>
      <c r="AFD5" s="58"/>
      <c r="AFE5" s="58"/>
      <c r="AFF5" s="58"/>
      <c r="AFG5" s="58"/>
      <c r="AFH5" s="58"/>
      <c r="AFI5" s="58"/>
      <c r="AFJ5" s="58"/>
      <c r="AFK5" s="58"/>
      <c r="AFL5" s="58"/>
      <c r="AFM5" s="58"/>
      <c r="AFN5" s="58"/>
      <c r="AFO5" s="58"/>
      <c r="AFP5" s="58"/>
      <c r="AFQ5" s="58"/>
      <c r="AFR5" s="58"/>
      <c r="AFS5" s="58"/>
      <c r="AFT5" s="58"/>
      <c r="AFU5" s="58"/>
      <c r="AFV5" s="58"/>
      <c r="AFW5" s="58"/>
      <c r="AFX5" s="58"/>
      <c r="AFY5" s="58"/>
      <c r="AFZ5" s="58"/>
      <c r="AGA5" s="58"/>
      <c r="AGB5" s="58"/>
      <c r="AGC5" s="58"/>
      <c r="AGD5" s="58"/>
      <c r="AGE5" s="58"/>
      <c r="AGF5" s="58"/>
      <c r="AGG5" s="58"/>
      <c r="AGH5" s="58"/>
      <c r="AGI5" s="58"/>
      <c r="AGJ5" s="58"/>
      <c r="AGK5" s="58"/>
      <c r="AGL5" s="58"/>
      <c r="AGM5" s="58"/>
      <c r="AGN5" s="58"/>
      <c r="AGO5" s="58"/>
      <c r="AGP5" s="58"/>
      <c r="AGQ5" s="58"/>
      <c r="AGR5" s="58"/>
      <c r="AGS5" s="58"/>
      <c r="AGT5" s="58"/>
      <c r="AGU5" s="58"/>
      <c r="AGV5" s="58"/>
      <c r="AGW5" s="58"/>
      <c r="AGX5" s="58"/>
      <c r="AGY5" s="58"/>
      <c r="AGZ5" s="58"/>
      <c r="AHA5" s="58"/>
      <c r="AHB5" s="58"/>
      <c r="AHC5" s="58"/>
      <c r="AHD5" s="58"/>
      <c r="AHE5" s="58"/>
      <c r="AHF5" s="58"/>
      <c r="AHG5" s="58"/>
      <c r="AHH5" s="58"/>
      <c r="AHI5" s="58"/>
      <c r="AHJ5" s="58"/>
      <c r="AHK5" s="58"/>
      <c r="AHL5" s="58"/>
      <c r="AHM5" s="58"/>
      <c r="AHN5" s="58"/>
      <c r="AHO5" s="58"/>
      <c r="AHP5" s="58"/>
      <c r="AHQ5" s="58"/>
      <c r="AHR5" s="58"/>
      <c r="AHS5" s="58"/>
      <c r="AHT5" s="58"/>
      <c r="AHU5" s="58"/>
      <c r="AHV5" s="58"/>
      <c r="AHW5" s="58"/>
      <c r="AHX5" s="58"/>
      <c r="AHY5" s="58"/>
      <c r="AHZ5" s="58"/>
      <c r="AIA5" s="58"/>
      <c r="AIB5" s="58"/>
      <c r="AIC5" s="58"/>
      <c r="AID5" s="58"/>
      <c r="AIE5" s="58"/>
      <c r="AIF5" s="58"/>
      <c r="AIG5" s="58"/>
      <c r="AIH5" s="58"/>
      <c r="AII5" s="58"/>
      <c r="AIJ5" s="58"/>
      <c r="AIK5" s="58"/>
      <c r="AIL5" s="58"/>
      <c r="AIM5" s="58"/>
      <c r="AIN5" s="58"/>
      <c r="AIO5" s="58"/>
      <c r="AIP5" s="58"/>
      <c r="AIQ5" s="58"/>
      <c r="AIR5" s="58"/>
      <c r="AIS5" s="58"/>
      <c r="AIT5" s="58"/>
      <c r="AIU5" s="58"/>
      <c r="AIV5" s="58"/>
      <c r="AIW5" s="58"/>
      <c r="AIX5" s="58"/>
      <c r="AIY5" s="58"/>
      <c r="AIZ5" s="58"/>
      <c r="AJA5" s="58"/>
      <c r="AJB5" s="58"/>
      <c r="AJC5" s="58"/>
      <c r="AJD5" s="58"/>
      <c r="AJE5" s="58"/>
      <c r="AJF5" s="58"/>
      <c r="AJG5" s="58"/>
      <c r="AJH5" s="58"/>
      <c r="AJI5" s="58"/>
      <c r="AJJ5" s="58"/>
      <c r="AJK5" s="58"/>
      <c r="AJL5" s="58"/>
      <c r="AJM5" s="58"/>
      <c r="AJN5" s="58"/>
      <c r="AJO5" s="58"/>
      <c r="AJP5" s="58"/>
      <c r="AJQ5" s="58"/>
      <c r="AJR5" s="58"/>
      <c r="AJS5" s="58"/>
      <c r="AJT5" s="58"/>
      <c r="AJU5" s="58"/>
      <c r="AJV5" s="58"/>
      <c r="AJW5" s="58"/>
      <c r="AJX5" s="58"/>
      <c r="AJY5" s="58"/>
      <c r="AJZ5" s="58"/>
      <c r="AKA5" s="58"/>
      <c r="AKB5" s="58"/>
      <c r="AKC5" s="58"/>
      <c r="AKD5" s="58"/>
      <c r="AKE5" s="58"/>
      <c r="AKF5" s="58"/>
      <c r="AKG5" s="58"/>
      <c r="AKH5" s="58"/>
      <c r="AKI5" s="58"/>
      <c r="AKJ5" s="58"/>
      <c r="AKK5" s="58"/>
      <c r="AKL5" s="58"/>
      <c r="AKM5" s="58"/>
      <c r="AKN5" s="58"/>
      <c r="AKO5" s="58"/>
      <c r="AKP5" s="58"/>
      <c r="AKQ5" s="58"/>
      <c r="AKR5" s="58"/>
      <c r="AKS5" s="58"/>
      <c r="AKT5" s="58"/>
      <c r="AKU5" s="58"/>
      <c r="AKV5" s="58"/>
      <c r="AKW5" s="58"/>
      <c r="AKX5" s="58"/>
      <c r="AKY5" s="58"/>
      <c r="AKZ5" s="58"/>
      <c r="ALA5" s="58"/>
      <c r="ALB5" s="58"/>
      <c r="ALC5" s="58"/>
      <c r="ALD5" s="58"/>
      <c r="ALE5" s="58"/>
      <c r="ALF5" s="58"/>
      <c r="ALG5" s="58"/>
      <c r="ALH5" s="58"/>
      <c r="ALI5" s="58"/>
      <c r="ALJ5" s="58"/>
      <c r="ALK5" s="58"/>
      <c r="ALL5" s="58"/>
      <c r="ALM5" s="58"/>
      <c r="ALN5" s="58"/>
      <c r="ALO5" s="58"/>
      <c r="ALP5" s="58"/>
      <c r="ALQ5" s="58"/>
      <c r="ALR5" s="58"/>
      <c r="ALS5" s="58"/>
      <c r="ALT5" s="58"/>
      <c r="ALU5" s="58"/>
      <c r="ALV5" s="58"/>
      <c r="ALW5" s="58"/>
      <c r="ALX5" s="58"/>
      <c r="ALY5" s="58"/>
      <c r="ALZ5" s="58"/>
      <c r="AMA5" s="58"/>
      <c r="AMB5" s="58"/>
      <c r="AMC5" s="58"/>
      <c r="AMD5" s="58"/>
      <c r="AME5" s="58"/>
      <c r="AMF5" s="58"/>
      <c r="AMG5" s="58"/>
      <c r="AMH5" s="58"/>
      <c r="AMI5" s="58"/>
      <c r="AMJ5" s="58"/>
      <c r="AMK5" s="58"/>
      <c r="AML5" s="58"/>
      <c r="AMM5" s="58"/>
      <c r="AMN5" s="58"/>
      <c r="AMO5" s="58"/>
      <c r="AMP5" s="58"/>
      <c r="AMQ5" s="58"/>
      <c r="AMR5" s="58"/>
      <c r="AMS5" s="58"/>
      <c r="AMT5" s="58"/>
      <c r="AMU5" s="58"/>
      <c r="AMV5" s="58"/>
      <c r="AMW5" s="58"/>
      <c r="AMX5" s="58"/>
      <c r="AMY5" s="58"/>
      <c r="AMZ5" s="58"/>
      <c r="ANA5" s="58"/>
      <c r="ANB5" s="58"/>
      <c r="ANC5" s="58"/>
      <c r="AND5" s="58"/>
      <c r="ANE5" s="58"/>
      <c r="ANF5" s="58"/>
      <c r="ANG5" s="58"/>
      <c r="ANH5" s="58"/>
      <c r="ANI5" s="58"/>
      <c r="ANJ5" s="58"/>
      <c r="ANK5" s="58"/>
      <c r="ANL5" s="58"/>
      <c r="ANM5" s="58"/>
      <c r="ANN5" s="58"/>
      <c r="ANO5" s="58"/>
      <c r="ANP5" s="58"/>
      <c r="ANQ5" s="58"/>
      <c r="ANR5" s="58"/>
      <c r="ANS5" s="58"/>
      <c r="ANT5" s="58"/>
      <c r="ANU5" s="58"/>
      <c r="ANV5" s="58"/>
      <c r="ANW5" s="58"/>
      <c r="ANX5" s="58"/>
      <c r="ANY5" s="58"/>
      <c r="ANZ5" s="58"/>
      <c r="AOA5" s="58"/>
      <c r="AOB5" s="58"/>
      <c r="AOC5" s="58"/>
      <c r="AOD5" s="58"/>
      <c r="AOE5" s="58"/>
      <c r="AOF5" s="58"/>
      <c r="AOG5" s="58"/>
      <c r="AOH5" s="58"/>
      <c r="AOI5" s="58"/>
      <c r="AOJ5" s="58"/>
      <c r="AOK5" s="58"/>
      <c r="AOL5" s="58"/>
      <c r="AOM5" s="58"/>
      <c r="AON5" s="58"/>
      <c r="AOO5" s="58"/>
      <c r="AOP5" s="58"/>
      <c r="AOQ5" s="58"/>
      <c r="AOR5" s="58"/>
      <c r="AOS5" s="58"/>
      <c r="AOT5" s="58"/>
      <c r="AOU5" s="58"/>
      <c r="AOV5" s="58"/>
      <c r="AOW5" s="58"/>
      <c r="AOX5" s="58"/>
      <c r="AOY5" s="58"/>
      <c r="AOZ5" s="58"/>
      <c r="APA5" s="58"/>
      <c r="APB5" s="58"/>
      <c r="APC5" s="58"/>
      <c r="APD5" s="58"/>
      <c r="APE5" s="58"/>
      <c r="APF5" s="58"/>
      <c r="APG5" s="58"/>
      <c r="APH5" s="58"/>
      <c r="API5" s="58"/>
      <c r="APJ5" s="58"/>
      <c r="APK5" s="58"/>
      <c r="APL5" s="58"/>
      <c r="APM5" s="58"/>
      <c r="APN5" s="58"/>
      <c r="APO5" s="58"/>
      <c r="APP5" s="58"/>
      <c r="APQ5" s="58"/>
      <c r="APR5" s="58"/>
      <c r="APS5" s="58"/>
      <c r="APT5" s="58"/>
      <c r="APU5" s="58"/>
      <c r="APV5" s="58"/>
      <c r="APW5" s="58"/>
      <c r="APX5" s="58"/>
      <c r="APY5" s="58"/>
      <c r="APZ5" s="58"/>
      <c r="AQA5" s="58"/>
      <c r="AQB5" s="58"/>
      <c r="AQC5" s="58"/>
      <c r="AQD5" s="58"/>
      <c r="AQE5" s="58"/>
      <c r="AQF5" s="58"/>
      <c r="AQG5" s="58"/>
      <c r="AQH5" s="58"/>
      <c r="AQI5" s="58"/>
      <c r="AQJ5" s="58"/>
      <c r="AQK5" s="58"/>
      <c r="AQL5" s="58"/>
      <c r="AQM5" s="58"/>
      <c r="AQN5" s="58"/>
      <c r="AQO5" s="58"/>
      <c r="AQP5" s="58"/>
      <c r="AQQ5" s="58"/>
      <c r="AQR5" s="58"/>
      <c r="AQS5" s="58"/>
      <c r="AQT5" s="58"/>
      <c r="AQU5" s="58"/>
      <c r="AQV5" s="58"/>
      <c r="AQW5" s="58"/>
      <c r="AQX5" s="58"/>
      <c r="AQY5" s="58"/>
      <c r="AQZ5" s="58"/>
      <c r="ARA5" s="58"/>
      <c r="ARB5" s="58"/>
      <c r="ARC5" s="58"/>
      <c r="ARD5" s="58"/>
      <c r="ARE5" s="58"/>
      <c r="ARF5" s="58"/>
      <c r="ARG5" s="58"/>
      <c r="ARH5" s="58"/>
      <c r="ARI5" s="58"/>
      <c r="ARJ5" s="58"/>
      <c r="ARK5" s="58"/>
      <c r="ARL5" s="58"/>
      <c r="ARM5" s="58"/>
      <c r="ARN5" s="58"/>
      <c r="ARO5" s="58"/>
      <c r="ARP5" s="58"/>
      <c r="ARQ5" s="58"/>
      <c r="ARR5" s="58"/>
      <c r="ARS5" s="58"/>
      <c r="ART5" s="58"/>
      <c r="ARU5" s="58"/>
      <c r="ARV5" s="58"/>
      <c r="ARW5" s="58"/>
      <c r="ARX5" s="58"/>
      <c r="ARY5" s="58"/>
      <c r="ARZ5" s="58"/>
      <c r="ASA5" s="58"/>
      <c r="ASB5" s="58"/>
      <c r="ASC5" s="58"/>
      <c r="ASD5" s="58"/>
      <c r="ASE5" s="58"/>
      <c r="ASF5" s="58"/>
      <c r="ASG5" s="58"/>
      <c r="ASH5" s="58"/>
      <c r="ASI5" s="58"/>
      <c r="ASJ5" s="58"/>
      <c r="ASK5" s="58"/>
      <c r="ASL5" s="58"/>
      <c r="ASM5" s="58"/>
      <c r="ASN5" s="58"/>
      <c r="ASO5" s="58"/>
      <c r="ASP5" s="58"/>
      <c r="ASQ5" s="58"/>
      <c r="ASR5" s="58"/>
      <c r="ASS5" s="58"/>
      <c r="AST5" s="58"/>
      <c r="ASU5" s="58"/>
      <c r="ASV5" s="58"/>
      <c r="ASW5" s="58"/>
      <c r="ASX5" s="58"/>
      <c r="ASY5" s="58"/>
      <c r="ASZ5" s="58"/>
      <c r="ATA5" s="58"/>
      <c r="ATB5" s="58"/>
      <c r="ATC5" s="58"/>
      <c r="ATD5" s="58"/>
      <c r="ATE5" s="58"/>
      <c r="ATF5" s="58"/>
      <c r="ATG5" s="58"/>
      <c r="ATH5" s="58"/>
      <c r="ATI5" s="58"/>
      <c r="ATJ5" s="58"/>
      <c r="ATK5" s="58"/>
      <c r="ATL5" s="58"/>
      <c r="ATM5" s="58"/>
      <c r="ATN5" s="58"/>
      <c r="ATO5" s="58"/>
      <c r="ATP5" s="58"/>
      <c r="ATQ5" s="58"/>
      <c r="ATR5" s="58"/>
      <c r="ATS5" s="58"/>
      <c r="ATT5" s="58"/>
      <c r="ATU5" s="58"/>
      <c r="ATV5" s="58"/>
      <c r="ATW5" s="58"/>
      <c r="ATX5" s="58"/>
      <c r="ATY5" s="58"/>
      <c r="ATZ5" s="58"/>
      <c r="AUA5" s="58"/>
      <c r="AUB5" s="58"/>
      <c r="AUC5" s="58"/>
      <c r="AUD5" s="58"/>
      <c r="AUE5" s="58"/>
      <c r="AUF5" s="58"/>
      <c r="AUG5" s="58"/>
      <c r="AUH5" s="58"/>
      <c r="AUI5" s="58"/>
      <c r="AUJ5" s="58"/>
      <c r="AUK5" s="58"/>
      <c r="AUL5" s="58"/>
      <c r="AUM5" s="58"/>
      <c r="AUN5" s="58"/>
      <c r="AUO5" s="58"/>
      <c r="AUP5" s="58"/>
      <c r="AUQ5" s="58"/>
      <c r="AUR5" s="58"/>
      <c r="AUS5" s="58"/>
      <c r="AUT5" s="58"/>
      <c r="AUU5" s="58"/>
      <c r="AUV5" s="58"/>
      <c r="AUW5" s="58"/>
      <c r="AUX5" s="58"/>
      <c r="AUY5" s="58"/>
      <c r="AUZ5" s="58"/>
      <c r="AVA5" s="58"/>
      <c r="AVB5" s="58"/>
      <c r="AVC5" s="58"/>
      <c r="AVD5" s="58"/>
      <c r="AVE5" s="58"/>
      <c r="AVF5" s="58"/>
      <c r="AVG5" s="58"/>
      <c r="AVH5" s="58"/>
      <c r="AVI5" s="58"/>
      <c r="AVJ5" s="58"/>
      <c r="AVK5" s="58"/>
      <c r="AVL5" s="58"/>
      <c r="AVM5" s="58"/>
      <c r="AVN5" s="58"/>
      <c r="AVO5" s="58"/>
      <c r="AVP5" s="58"/>
      <c r="AVQ5" s="58"/>
      <c r="AVR5" s="58"/>
      <c r="AVS5" s="58"/>
      <c r="AVT5" s="58"/>
      <c r="AVU5" s="58"/>
      <c r="AVV5" s="58"/>
      <c r="AVW5" s="58"/>
      <c r="AVX5" s="58"/>
      <c r="AVY5" s="58"/>
      <c r="AVZ5" s="58"/>
      <c r="AWA5" s="58"/>
      <c r="AWB5" s="58"/>
      <c r="AWC5" s="58"/>
      <c r="AWD5" s="58"/>
      <c r="AWE5" s="58"/>
      <c r="AWF5" s="58"/>
      <c r="AWG5" s="58"/>
      <c r="AWH5" s="58"/>
      <c r="AWI5" s="58"/>
      <c r="AWJ5" s="58"/>
      <c r="AWK5" s="58"/>
      <c r="AWL5" s="58"/>
      <c r="AWM5" s="58"/>
      <c r="AWN5" s="58"/>
      <c r="AWO5" s="58"/>
      <c r="AWP5" s="58"/>
      <c r="AWQ5" s="58"/>
      <c r="AWR5" s="58"/>
      <c r="AWS5" s="58"/>
      <c r="AWT5" s="58"/>
      <c r="AWU5" s="58"/>
      <c r="AWV5" s="58"/>
      <c r="AWW5" s="58"/>
      <c r="AWX5" s="58"/>
      <c r="AWY5" s="58"/>
      <c r="AWZ5" s="58"/>
      <c r="AXA5" s="58"/>
      <c r="AXB5" s="58"/>
      <c r="AXC5" s="58"/>
      <c r="AXD5" s="58"/>
      <c r="AXE5" s="58"/>
      <c r="AXF5" s="58"/>
      <c r="AXG5" s="58"/>
      <c r="AXH5" s="58"/>
      <c r="AXI5" s="58"/>
      <c r="AXJ5" s="58"/>
      <c r="AXK5" s="58"/>
      <c r="AXL5" s="58"/>
      <c r="AXM5" s="58"/>
      <c r="AXN5" s="58"/>
      <c r="AXO5" s="58"/>
      <c r="AXP5" s="58"/>
      <c r="AXQ5" s="58"/>
      <c r="AXR5" s="58"/>
      <c r="AXS5" s="58"/>
      <c r="AXT5" s="58"/>
      <c r="AXU5" s="58"/>
      <c r="AXV5" s="58"/>
      <c r="AXW5" s="58"/>
      <c r="AXX5" s="58"/>
      <c r="AXY5" s="58"/>
      <c r="AXZ5" s="58"/>
      <c r="AYA5" s="58"/>
      <c r="AYB5" s="58"/>
      <c r="AYC5" s="58"/>
      <c r="AYD5" s="58"/>
      <c r="AYE5" s="58"/>
      <c r="AYF5" s="58"/>
      <c r="AYG5" s="58"/>
      <c r="AYH5" s="58"/>
      <c r="AYI5" s="58"/>
      <c r="AYJ5" s="58"/>
      <c r="AYK5" s="58"/>
      <c r="AYL5" s="58"/>
      <c r="AYM5" s="58"/>
      <c r="AYN5" s="58"/>
      <c r="AYO5" s="58"/>
      <c r="AYP5" s="58"/>
      <c r="AYQ5" s="58"/>
      <c r="AYR5" s="58"/>
      <c r="AYS5" s="58"/>
      <c r="AYT5" s="58"/>
      <c r="AYU5" s="58"/>
      <c r="AYV5" s="58"/>
      <c r="AYW5" s="58"/>
      <c r="AYX5" s="58"/>
      <c r="AYY5" s="58"/>
      <c r="AYZ5" s="58"/>
      <c r="AZA5" s="58"/>
      <c r="AZB5" s="58"/>
      <c r="AZC5" s="58"/>
      <c r="AZD5" s="58"/>
      <c r="AZE5" s="58"/>
      <c r="AZF5" s="58"/>
      <c r="AZG5" s="58"/>
      <c r="AZH5" s="58"/>
      <c r="AZI5" s="58"/>
      <c r="AZJ5" s="58"/>
      <c r="AZK5" s="58"/>
      <c r="AZL5" s="58"/>
      <c r="AZM5" s="58"/>
      <c r="AZN5" s="58"/>
      <c r="AZO5" s="58"/>
      <c r="AZP5" s="58"/>
      <c r="AZQ5" s="58"/>
      <c r="AZR5" s="58"/>
      <c r="AZS5" s="58"/>
      <c r="AZT5" s="58"/>
      <c r="AZU5" s="58"/>
      <c r="AZV5" s="58"/>
      <c r="AZW5" s="58"/>
      <c r="AZX5" s="58"/>
      <c r="AZY5" s="58"/>
      <c r="AZZ5" s="58"/>
      <c r="BAA5" s="58"/>
      <c r="BAB5" s="58"/>
      <c r="BAC5" s="58"/>
      <c r="BAD5" s="58"/>
      <c r="BAE5" s="58"/>
      <c r="BAF5" s="58"/>
      <c r="BAG5" s="58"/>
      <c r="BAH5" s="58"/>
      <c r="BAI5" s="58"/>
      <c r="BAJ5" s="58"/>
      <c r="BAK5" s="58"/>
      <c r="BAL5" s="58"/>
      <c r="BAM5" s="58"/>
      <c r="BAN5" s="58"/>
      <c r="BAO5" s="58"/>
      <c r="BAP5" s="58"/>
      <c r="BAQ5" s="58"/>
      <c r="BAR5" s="58"/>
      <c r="BAS5" s="58"/>
      <c r="BAT5" s="58"/>
      <c r="BAU5" s="58"/>
      <c r="BAV5" s="58"/>
      <c r="BAW5" s="58"/>
      <c r="BAX5" s="58"/>
      <c r="BAY5" s="58"/>
      <c r="BAZ5" s="58"/>
      <c r="BBA5" s="58"/>
      <c r="BBB5" s="58"/>
      <c r="BBC5" s="58"/>
      <c r="BBD5" s="58"/>
      <c r="BBE5" s="58"/>
      <c r="BBF5" s="58"/>
      <c r="BBG5" s="58"/>
      <c r="BBH5" s="58"/>
      <c r="BBI5" s="58"/>
      <c r="BBJ5" s="58"/>
      <c r="BBK5" s="58"/>
      <c r="BBL5" s="58"/>
      <c r="BBM5" s="58"/>
      <c r="BBN5" s="58"/>
      <c r="BBO5" s="58"/>
      <c r="BBP5" s="58"/>
      <c r="BBQ5" s="58"/>
      <c r="BBR5" s="58"/>
      <c r="BBS5" s="58"/>
      <c r="BBT5" s="58"/>
      <c r="BBU5" s="58"/>
      <c r="BBV5" s="58"/>
      <c r="BBW5" s="58"/>
      <c r="BBX5" s="58"/>
      <c r="BBY5" s="58"/>
      <c r="BBZ5" s="58"/>
      <c r="BCA5" s="58"/>
      <c r="BCB5" s="58"/>
      <c r="BCC5" s="58"/>
      <c r="BCD5" s="58"/>
      <c r="BCE5" s="58"/>
      <c r="BCF5" s="58"/>
      <c r="BCG5" s="58"/>
      <c r="BCH5" s="58"/>
      <c r="BCI5" s="58"/>
      <c r="BCJ5" s="58"/>
      <c r="BCK5" s="58"/>
      <c r="BCL5" s="58"/>
      <c r="BCM5" s="58"/>
      <c r="BCN5" s="58"/>
      <c r="BCO5" s="58"/>
      <c r="BCP5" s="58"/>
      <c r="BCQ5" s="58"/>
      <c r="BCR5" s="58"/>
      <c r="BCS5" s="58"/>
      <c r="BCT5" s="58"/>
      <c r="BCU5" s="58"/>
      <c r="BCV5" s="58"/>
      <c r="BCW5" s="58"/>
      <c r="BCX5" s="58"/>
      <c r="BCY5" s="58"/>
      <c r="BCZ5" s="58"/>
      <c r="BDA5" s="58"/>
      <c r="BDB5" s="58"/>
      <c r="BDC5" s="58"/>
      <c r="BDD5" s="58"/>
      <c r="BDE5" s="58"/>
      <c r="BDF5" s="58"/>
      <c r="BDG5" s="58"/>
      <c r="BDH5" s="58"/>
      <c r="BDI5" s="58"/>
      <c r="BDJ5" s="58"/>
      <c r="BDK5" s="58"/>
      <c r="BDL5" s="58"/>
      <c r="BDM5" s="58"/>
      <c r="BDN5" s="58"/>
      <c r="BDO5" s="58"/>
      <c r="BDP5" s="58"/>
      <c r="BDQ5" s="58"/>
      <c r="BDR5" s="58"/>
      <c r="BDS5" s="58"/>
      <c r="BDT5" s="58"/>
      <c r="BDU5" s="58"/>
      <c r="BDV5" s="58"/>
      <c r="BDW5" s="58"/>
      <c r="BDX5" s="58"/>
      <c r="BDY5" s="58"/>
      <c r="BDZ5" s="58"/>
      <c r="BEA5" s="58"/>
      <c r="BEB5" s="58"/>
      <c r="BEC5" s="58"/>
      <c r="BED5" s="58"/>
      <c r="BEE5" s="58"/>
      <c r="BEF5" s="58"/>
      <c r="BEG5" s="58"/>
      <c r="BEH5" s="58"/>
      <c r="BEI5" s="58"/>
      <c r="BEJ5" s="58"/>
      <c r="BEK5" s="58"/>
      <c r="BEL5" s="58"/>
      <c r="BEM5" s="58"/>
      <c r="BEN5" s="58"/>
      <c r="BEO5" s="58"/>
      <c r="BEP5" s="58"/>
      <c r="BEQ5" s="58"/>
      <c r="BER5" s="58"/>
      <c r="BES5" s="58"/>
      <c r="BET5" s="58"/>
      <c r="BEU5" s="58"/>
      <c r="BEV5" s="58"/>
      <c r="BEW5" s="58"/>
      <c r="BEX5" s="58"/>
      <c r="BEY5" s="58"/>
      <c r="BEZ5" s="58"/>
      <c r="BFA5" s="58"/>
      <c r="BFB5" s="58"/>
      <c r="BFC5" s="58"/>
      <c r="BFD5" s="58"/>
      <c r="BFE5" s="58"/>
      <c r="BFF5" s="58"/>
      <c r="BFG5" s="58"/>
      <c r="BFH5" s="58"/>
      <c r="BFI5" s="58"/>
      <c r="BFJ5" s="58"/>
      <c r="BFK5" s="58"/>
      <c r="BFL5" s="58"/>
      <c r="BFM5" s="58"/>
      <c r="BFN5" s="58"/>
      <c r="BFO5" s="58"/>
      <c r="BFP5" s="58"/>
      <c r="BFQ5" s="58"/>
      <c r="BFR5" s="58"/>
      <c r="BFS5" s="58"/>
      <c r="BFT5" s="58"/>
      <c r="BFU5" s="58"/>
      <c r="BFV5" s="58"/>
      <c r="BFW5" s="58"/>
      <c r="BFX5" s="58"/>
      <c r="BFY5" s="58"/>
      <c r="BFZ5" s="58"/>
      <c r="BGA5" s="58"/>
      <c r="BGB5" s="58"/>
      <c r="BGC5" s="58"/>
      <c r="BGD5" s="58"/>
      <c r="BGE5" s="58"/>
      <c r="BGF5" s="58"/>
      <c r="BGG5" s="58"/>
      <c r="BGH5" s="58"/>
      <c r="BGI5" s="58"/>
      <c r="BGJ5" s="58"/>
      <c r="BGK5" s="58"/>
      <c r="BGL5" s="58"/>
      <c r="BGM5" s="58"/>
      <c r="BGN5" s="58"/>
      <c r="BGO5" s="58"/>
      <c r="BGP5" s="58"/>
      <c r="BGQ5" s="58"/>
      <c r="BGR5" s="58"/>
      <c r="BGS5" s="58"/>
      <c r="BGT5" s="58"/>
      <c r="BGU5" s="58"/>
      <c r="BGV5" s="58"/>
      <c r="BGW5" s="58"/>
      <c r="BGX5" s="58"/>
      <c r="BGY5" s="58"/>
      <c r="BGZ5" s="58"/>
      <c r="BHA5" s="58"/>
      <c r="BHB5" s="58"/>
      <c r="BHC5" s="58"/>
      <c r="BHD5" s="58"/>
      <c r="BHE5" s="58"/>
      <c r="BHF5" s="58"/>
      <c r="BHG5" s="58"/>
      <c r="BHH5" s="58"/>
      <c r="BHI5" s="58"/>
      <c r="BHJ5" s="58"/>
      <c r="BHK5" s="58"/>
      <c r="BHL5" s="58"/>
      <c r="BHM5" s="58"/>
      <c r="BHN5" s="58"/>
      <c r="BHO5" s="58"/>
      <c r="BHP5" s="58"/>
      <c r="BHQ5" s="58"/>
      <c r="BHR5" s="58"/>
      <c r="BHS5" s="58"/>
      <c r="BHT5" s="58"/>
      <c r="BHU5" s="58"/>
      <c r="BHV5" s="58"/>
      <c r="BHW5" s="58"/>
      <c r="BHX5" s="58"/>
      <c r="BHY5" s="58"/>
      <c r="BHZ5" s="58"/>
      <c r="BIA5" s="58"/>
      <c r="BIB5" s="58"/>
      <c r="BIC5" s="58"/>
      <c r="BID5" s="58"/>
      <c r="BIE5" s="58"/>
      <c r="BIF5" s="58"/>
      <c r="BIG5" s="58"/>
      <c r="BIH5" s="58"/>
      <c r="BII5" s="58"/>
      <c r="BIJ5" s="58"/>
      <c r="BIK5" s="58"/>
      <c r="BIL5" s="58"/>
      <c r="BIM5" s="58"/>
      <c r="BIN5" s="58"/>
      <c r="BIO5" s="58"/>
      <c r="BIP5" s="58"/>
      <c r="BIQ5" s="58"/>
      <c r="BIR5" s="58"/>
      <c r="BIS5" s="58"/>
      <c r="BIT5" s="58"/>
      <c r="BIU5" s="58"/>
      <c r="BIV5" s="58"/>
      <c r="BIW5" s="58"/>
      <c r="BIX5" s="58"/>
      <c r="BIY5" s="58"/>
      <c r="BIZ5" s="58"/>
      <c r="BJA5" s="58"/>
      <c r="BJB5" s="58"/>
      <c r="BJC5" s="58"/>
      <c r="BJD5" s="58"/>
      <c r="BJE5" s="58"/>
      <c r="BJF5" s="58"/>
      <c r="BJG5" s="58"/>
      <c r="BJH5" s="58"/>
      <c r="BJI5" s="58"/>
      <c r="BJJ5" s="58"/>
      <c r="BJK5" s="58"/>
      <c r="BJL5" s="58"/>
      <c r="BJM5" s="58"/>
      <c r="BJN5" s="58"/>
      <c r="BJO5" s="58"/>
      <c r="BJP5" s="58"/>
      <c r="BJQ5" s="58"/>
      <c r="BJR5" s="58"/>
      <c r="BJS5" s="58"/>
      <c r="BJT5" s="58"/>
      <c r="BJU5" s="58"/>
      <c r="BJV5" s="58"/>
      <c r="BJW5" s="58"/>
      <c r="BJX5" s="58"/>
      <c r="BJY5" s="58"/>
      <c r="BJZ5" s="58"/>
      <c r="BKA5" s="58"/>
      <c r="BKB5" s="58"/>
      <c r="BKC5" s="58"/>
      <c r="BKD5" s="58"/>
      <c r="BKE5" s="58"/>
      <c r="BKF5" s="58"/>
      <c r="BKG5" s="58"/>
      <c r="BKH5" s="58"/>
      <c r="BKI5" s="58"/>
      <c r="BKJ5" s="58"/>
      <c r="BKK5" s="58"/>
      <c r="BKL5" s="58"/>
      <c r="BKM5" s="58"/>
      <c r="BKN5" s="58"/>
      <c r="BKO5" s="58"/>
      <c r="BKP5" s="58"/>
      <c r="BKQ5" s="58"/>
      <c r="BKR5" s="58"/>
      <c r="BKS5" s="58"/>
      <c r="BKT5" s="58"/>
      <c r="BKU5" s="58"/>
      <c r="BKV5" s="58"/>
      <c r="BKW5" s="58"/>
      <c r="BKX5" s="58"/>
      <c r="BKY5" s="58"/>
      <c r="BKZ5" s="58"/>
      <c r="BLA5" s="58"/>
      <c r="BLB5" s="58"/>
      <c r="BLC5" s="58"/>
      <c r="BLD5" s="58"/>
      <c r="BLE5" s="58"/>
      <c r="BLF5" s="58"/>
      <c r="BLG5" s="58"/>
      <c r="BLH5" s="58"/>
      <c r="BLI5" s="58"/>
      <c r="BLJ5" s="58"/>
      <c r="BLK5" s="58"/>
      <c r="BLL5" s="58"/>
      <c r="BLM5" s="58"/>
      <c r="BLN5" s="58"/>
      <c r="BLO5" s="58"/>
      <c r="BLP5" s="58"/>
      <c r="BLQ5" s="58"/>
      <c r="BLR5" s="58"/>
      <c r="BLS5" s="58"/>
      <c r="BLT5" s="58"/>
      <c r="BLU5" s="58"/>
      <c r="BLV5" s="58"/>
      <c r="BLW5" s="58"/>
      <c r="BLX5" s="58"/>
      <c r="BLY5" s="58"/>
      <c r="BLZ5" s="58"/>
      <c r="BMA5" s="58"/>
      <c r="BMB5" s="58"/>
      <c r="BMC5" s="58"/>
      <c r="BMD5" s="58"/>
      <c r="BME5" s="58"/>
      <c r="BMF5" s="58"/>
      <c r="BMG5" s="58"/>
      <c r="BMH5" s="58"/>
      <c r="BMI5" s="58"/>
      <c r="BMJ5" s="58"/>
      <c r="BMK5" s="58"/>
      <c r="BML5" s="58"/>
      <c r="BMM5" s="58"/>
      <c r="BMN5" s="58"/>
      <c r="BMO5" s="58"/>
      <c r="BMP5" s="58"/>
      <c r="BMQ5" s="58"/>
      <c r="BMR5" s="58"/>
      <c r="BMS5" s="58"/>
      <c r="BMT5" s="58"/>
      <c r="BMU5" s="58"/>
      <c r="BMV5" s="58"/>
      <c r="BMW5" s="58"/>
      <c r="BMX5" s="58"/>
      <c r="BMY5" s="58"/>
      <c r="BMZ5" s="58"/>
      <c r="BNA5" s="58"/>
      <c r="BNB5" s="58"/>
      <c r="BNC5" s="58"/>
      <c r="BND5" s="58"/>
      <c r="BNE5" s="58"/>
      <c r="BNF5" s="58"/>
      <c r="BNG5" s="58"/>
      <c r="BNH5" s="58"/>
      <c r="BNI5" s="58"/>
      <c r="BNJ5" s="58"/>
      <c r="BNK5" s="58"/>
      <c r="BNL5" s="58"/>
      <c r="BNM5" s="58"/>
      <c r="BNN5" s="58"/>
      <c r="BNO5" s="58"/>
      <c r="BNP5" s="58"/>
      <c r="BNQ5" s="58"/>
      <c r="BNR5" s="58"/>
      <c r="BNS5" s="58"/>
      <c r="BNT5" s="58"/>
      <c r="BNU5" s="58"/>
      <c r="BNV5" s="58"/>
      <c r="BNW5" s="58"/>
      <c r="BNX5" s="58"/>
      <c r="BNY5" s="58"/>
      <c r="BNZ5" s="58"/>
      <c r="BOA5" s="58"/>
      <c r="BOB5" s="58"/>
      <c r="BOC5" s="58"/>
      <c r="BOD5" s="58"/>
      <c r="BOE5" s="58"/>
      <c r="BOF5" s="58"/>
      <c r="BOG5" s="58"/>
      <c r="BOH5" s="58"/>
      <c r="BOI5" s="58"/>
      <c r="BOJ5" s="58"/>
      <c r="BOK5" s="58"/>
      <c r="BOL5" s="58"/>
      <c r="BOM5" s="58"/>
      <c r="BON5" s="58"/>
      <c r="BOO5" s="58"/>
      <c r="BOP5" s="58"/>
      <c r="BOQ5" s="58"/>
      <c r="BOR5" s="58"/>
      <c r="BOS5" s="58"/>
      <c r="BOT5" s="58"/>
      <c r="BOU5" s="58"/>
      <c r="BOV5" s="58"/>
      <c r="BOW5" s="58"/>
      <c r="BOX5" s="58"/>
      <c r="BOY5" s="58"/>
      <c r="BOZ5" s="58"/>
      <c r="BPA5" s="58"/>
      <c r="BPB5" s="58"/>
      <c r="BPC5" s="58"/>
      <c r="BPD5" s="58"/>
      <c r="BPE5" s="58"/>
      <c r="BPF5" s="58"/>
      <c r="BPG5" s="58"/>
      <c r="BPH5" s="58"/>
      <c r="BPI5" s="58"/>
      <c r="BPJ5" s="58"/>
      <c r="BPK5" s="58"/>
      <c r="BPL5" s="58"/>
      <c r="BPM5" s="58"/>
      <c r="BPN5" s="58"/>
      <c r="BPO5" s="58"/>
      <c r="BPP5" s="58"/>
      <c r="BPQ5" s="58"/>
      <c r="BPR5" s="58"/>
      <c r="BPS5" s="58"/>
      <c r="BPT5" s="58"/>
      <c r="BPU5" s="58"/>
      <c r="BPV5" s="58"/>
      <c r="BPW5" s="58"/>
      <c r="BPX5" s="58"/>
      <c r="BPY5" s="58"/>
      <c r="BPZ5" s="58"/>
      <c r="BQA5" s="58"/>
      <c r="BQB5" s="58"/>
      <c r="BQC5" s="58"/>
      <c r="BQD5" s="58"/>
      <c r="BQE5" s="58"/>
      <c r="BQF5" s="58"/>
      <c r="BQG5" s="58"/>
      <c r="BQH5" s="58"/>
      <c r="BQI5" s="58"/>
      <c r="BQJ5" s="58"/>
      <c r="BQK5" s="58"/>
      <c r="BQL5" s="58"/>
      <c r="BQM5" s="58"/>
      <c r="BQN5" s="58"/>
      <c r="BQO5" s="58"/>
      <c r="BQP5" s="58"/>
      <c r="BQQ5" s="58"/>
      <c r="BQR5" s="58"/>
      <c r="BQS5" s="58"/>
      <c r="BQT5" s="58"/>
      <c r="BQU5" s="58"/>
      <c r="BQV5" s="58"/>
      <c r="BQW5" s="58"/>
      <c r="BQX5" s="58"/>
      <c r="BQY5" s="58"/>
      <c r="BQZ5" s="58"/>
      <c r="BRA5" s="58"/>
      <c r="BRB5" s="58"/>
      <c r="BRC5" s="58"/>
      <c r="BRD5" s="58"/>
      <c r="BRE5" s="58"/>
      <c r="BRF5" s="58"/>
      <c r="BRG5" s="58"/>
      <c r="BRH5" s="58"/>
      <c r="BRI5" s="58"/>
      <c r="BRJ5" s="58"/>
      <c r="BRK5" s="58"/>
      <c r="BRL5" s="58"/>
      <c r="BRM5" s="58"/>
      <c r="BRN5" s="58"/>
      <c r="BRO5" s="58"/>
      <c r="BRP5" s="58"/>
      <c r="BRQ5" s="58"/>
      <c r="BRR5" s="58"/>
      <c r="BRS5" s="58"/>
      <c r="BRT5" s="58"/>
      <c r="BRU5" s="58"/>
      <c r="BRV5" s="58"/>
      <c r="BRW5" s="58"/>
      <c r="BRX5" s="58"/>
      <c r="BRY5" s="58"/>
      <c r="BRZ5" s="58"/>
      <c r="BSA5" s="58"/>
      <c r="BSB5" s="58"/>
      <c r="BSC5" s="58"/>
      <c r="BSD5" s="58"/>
      <c r="BSE5" s="58"/>
      <c r="BSF5" s="58"/>
      <c r="BSG5" s="58"/>
      <c r="BSH5" s="58"/>
      <c r="BSI5" s="58"/>
      <c r="BSJ5" s="58"/>
      <c r="BSK5" s="58"/>
      <c r="BSL5" s="58"/>
      <c r="BSM5" s="58"/>
      <c r="BSN5" s="58"/>
      <c r="BSO5" s="58"/>
      <c r="BSP5" s="58"/>
      <c r="BSQ5" s="58"/>
      <c r="BSR5" s="58"/>
      <c r="BSS5" s="58"/>
      <c r="BST5" s="58"/>
      <c r="BSU5" s="58"/>
      <c r="BSV5" s="58"/>
      <c r="BSW5" s="58"/>
      <c r="BSX5" s="58"/>
      <c r="BSY5" s="58"/>
      <c r="BSZ5" s="58"/>
      <c r="BTA5" s="58"/>
      <c r="BTB5" s="58"/>
      <c r="BTC5" s="58"/>
      <c r="BTD5" s="58"/>
      <c r="BTE5" s="58"/>
      <c r="BTF5" s="58"/>
      <c r="BTG5" s="58"/>
      <c r="BTH5" s="58"/>
      <c r="BTI5" s="58"/>
      <c r="BTJ5" s="58"/>
      <c r="BTK5" s="58"/>
      <c r="BTL5" s="58"/>
      <c r="BTM5" s="58"/>
      <c r="BTN5" s="58"/>
      <c r="BTO5" s="58"/>
      <c r="BTP5" s="58"/>
      <c r="BTQ5" s="58"/>
      <c r="BTR5" s="58"/>
      <c r="BTS5" s="58"/>
      <c r="BTT5" s="58"/>
      <c r="BTU5" s="58"/>
      <c r="BTV5" s="58"/>
      <c r="BTW5" s="58"/>
      <c r="BTX5" s="58"/>
      <c r="BTY5" s="58"/>
      <c r="BTZ5" s="58"/>
      <c r="BUA5" s="58"/>
      <c r="BUB5" s="58"/>
      <c r="BUC5" s="58"/>
      <c r="BUD5" s="58"/>
      <c r="BUE5" s="58"/>
      <c r="BUF5" s="58"/>
      <c r="BUG5" s="58"/>
      <c r="BUH5" s="58"/>
      <c r="BUI5" s="58"/>
      <c r="BUJ5" s="58"/>
      <c r="BUK5" s="58"/>
      <c r="BUL5" s="58"/>
      <c r="BUM5" s="58"/>
      <c r="BUN5" s="58"/>
      <c r="BUO5" s="58"/>
      <c r="BUP5" s="58"/>
      <c r="BUQ5" s="58"/>
      <c r="BUR5" s="58"/>
      <c r="BUS5" s="58"/>
      <c r="BUT5" s="58"/>
      <c r="BUU5" s="58"/>
      <c r="BUV5" s="58"/>
      <c r="BUW5" s="58"/>
      <c r="BUX5" s="58"/>
      <c r="BUY5" s="58"/>
      <c r="BUZ5" s="58"/>
      <c r="BVA5" s="58"/>
      <c r="BVB5" s="58"/>
      <c r="BVC5" s="58"/>
      <c r="BVD5" s="58"/>
      <c r="BVE5" s="58"/>
      <c r="BVF5" s="58"/>
      <c r="BVG5" s="58"/>
      <c r="BVH5" s="58"/>
      <c r="BVI5" s="58"/>
      <c r="BVJ5" s="58"/>
      <c r="BVK5" s="58"/>
      <c r="BVL5" s="58"/>
      <c r="BVM5" s="58"/>
      <c r="BVN5" s="58"/>
      <c r="BVO5" s="58"/>
      <c r="BVP5" s="58"/>
      <c r="BVQ5" s="58"/>
      <c r="BVR5" s="58"/>
      <c r="BVS5" s="58"/>
      <c r="BVT5" s="58"/>
      <c r="BVU5" s="58"/>
      <c r="BVV5" s="58"/>
      <c r="BVW5" s="58"/>
      <c r="BVX5" s="58"/>
      <c r="BVY5" s="58"/>
      <c r="BVZ5" s="58"/>
      <c r="BWA5" s="58"/>
      <c r="BWB5" s="58"/>
      <c r="BWC5" s="58"/>
      <c r="BWD5" s="58"/>
      <c r="BWE5" s="58"/>
      <c r="BWF5" s="58"/>
      <c r="BWG5" s="58"/>
      <c r="BWH5" s="58"/>
      <c r="BWI5" s="58"/>
      <c r="BWJ5" s="58"/>
      <c r="BWK5" s="58"/>
      <c r="BWL5" s="58"/>
      <c r="BWM5" s="58"/>
      <c r="BWN5" s="58"/>
      <c r="BWO5" s="58"/>
      <c r="BWP5" s="58"/>
      <c r="BWQ5" s="58"/>
      <c r="BWR5" s="58"/>
      <c r="BWS5" s="58"/>
      <c r="BWT5" s="58"/>
      <c r="BWU5" s="58"/>
      <c r="BWV5" s="58"/>
      <c r="BWW5" s="58"/>
      <c r="BWX5" s="58"/>
      <c r="BWY5" s="58"/>
      <c r="BWZ5" s="58"/>
      <c r="BXA5" s="58"/>
      <c r="BXB5" s="58"/>
      <c r="BXC5" s="58"/>
      <c r="BXD5" s="58"/>
      <c r="BXE5" s="58"/>
      <c r="BXF5" s="58"/>
      <c r="BXG5" s="58"/>
      <c r="BXH5" s="58"/>
      <c r="BXI5" s="58"/>
      <c r="BXJ5" s="58"/>
      <c r="BXK5" s="58"/>
      <c r="BXL5" s="58"/>
      <c r="BXM5" s="58"/>
      <c r="BXN5" s="58"/>
      <c r="BXO5" s="58"/>
      <c r="BXP5" s="58"/>
      <c r="BXQ5" s="58"/>
      <c r="BXR5" s="58"/>
      <c r="BXS5" s="58"/>
      <c r="BXT5" s="58"/>
      <c r="BXU5" s="58"/>
      <c r="BXV5" s="58"/>
      <c r="BXW5" s="58"/>
      <c r="BXX5" s="58"/>
      <c r="BXY5" s="58"/>
      <c r="BXZ5" s="58"/>
      <c r="BYA5" s="58"/>
      <c r="BYB5" s="58"/>
      <c r="BYC5" s="58"/>
      <c r="BYD5" s="58"/>
      <c r="BYE5" s="58"/>
      <c r="BYF5" s="58"/>
      <c r="BYG5" s="58"/>
      <c r="BYH5" s="58"/>
      <c r="BYI5" s="58"/>
      <c r="BYJ5" s="58"/>
      <c r="BYK5" s="58"/>
      <c r="BYL5" s="58"/>
      <c r="BYM5" s="58"/>
      <c r="BYN5" s="58"/>
      <c r="BYO5" s="58"/>
      <c r="BYP5" s="58"/>
      <c r="BYQ5" s="58"/>
      <c r="BYR5" s="58"/>
      <c r="BYS5" s="58"/>
      <c r="BYT5" s="58"/>
      <c r="BYU5" s="58"/>
      <c r="BYV5" s="58"/>
      <c r="BYW5" s="58"/>
      <c r="BYX5" s="58"/>
      <c r="BYY5" s="58"/>
      <c r="BYZ5" s="58"/>
      <c r="BZA5" s="58"/>
      <c r="BZB5" s="58"/>
      <c r="BZC5" s="58"/>
      <c r="BZD5" s="58"/>
      <c r="BZE5" s="58"/>
      <c r="BZF5" s="58"/>
      <c r="BZG5" s="58"/>
      <c r="BZH5" s="58"/>
      <c r="BZI5" s="58"/>
      <c r="BZJ5" s="58"/>
      <c r="BZK5" s="58"/>
      <c r="BZL5" s="58"/>
      <c r="BZM5" s="58"/>
      <c r="BZN5" s="58"/>
      <c r="BZO5" s="58"/>
      <c r="BZP5" s="58"/>
      <c r="BZQ5" s="58"/>
      <c r="BZR5" s="58"/>
      <c r="BZS5" s="58"/>
      <c r="BZT5" s="58"/>
      <c r="BZU5" s="58"/>
      <c r="BZV5" s="58"/>
      <c r="BZW5" s="58"/>
      <c r="BZX5" s="58"/>
      <c r="BZY5" s="58"/>
      <c r="BZZ5" s="58"/>
      <c r="CAA5" s="58"/>
      <c r="CAB5" s="58"/>
      <c r="CAC5" s="58"/>
      <c r="CAD5" s="58"/>
      <c r="CAE5" s="58"/>
      <c r="CAF5" s="58"/>
      <c r="CAG5" s="58"/>
      <c r="CAH5" s="58"/>
      <c r="CAI5" s="58"/>
      <c r="CAJ5" s="58"/>
      <c r="CAK5" s="58"/>
      <c r="CAL5" s="58"/>
      <c r="CAM5" s="58"/>
      <c r="CAN5" s="58"/>
      <c r="CAO5" s="58"/>
      <c r="CAP5" s="58"/>
      <c r="CAQ5" s="58"/>
      <c r="CAR5" s="58"/>
      <c r="CAS5" s="58"/>
      <c r="CAT5" s="58"/>
      <c r="CAU5" s="58"/>
      <c r="CAV5" s="58"/>
      <c r="CAW5" s="58"/>
      <c r="CAX5" s="58"/>
      <c r="CAY5" s="58"/>
      <c r="CAZ5" s="58"/>
      <c r="CBA5" s="58"/>
      <c r="CBB5" s="58"/>
      <c r="CBC5" s="58"/>
      <c r="CBD5" s="58"/>
      <c r="CBE5" s="58"/>
      <c r="CBF5" s="58"/>
      <c r="CBG5" s="58"/>
      <c r="CBH5" s="58"/>
      <c r="CBI5" s="58"/>
      <c r="CBJ5" s="58"/>
      <c r="CBK5" s="58"/>
      <c r="CBL5" s="58"/>
      <c r="CBM5" s="58"/>
      <c r="CBN5" s="58"/>
      <c r="CBO5" s="58"/>
      <c r="CBP5" s="58"/>
      <c r="CBQ5" s="58"/>
      <c r="CBR5" s="58"/>
      <c r="CBS5" s="58"/>
      <c r="CBT5" s="58"/>
      <c r="CBU5" s="58"/>
      <c r="CBV5" s="58"/>
      <c r="CBW5" s="58"/>
      <c r="CBX5" s="58"/>
      <c r="CBY5" s="58"/>
      <c r="CBZ5" s="58"/>
      <c r="CCA5" s="58"/>
      <c r="CCB5" s="58"/>
      <c r="CCC5" s="58"/>
      <c r="CCD5" s="58"/>
      <c r="CCE5" s="58"/>
      <c r="CCF5" s="58"/>
      <c r="CCG5" s="58"/>
      <c r="CCH5" s="58"/>
      <c r="CCI5" s="58"/>
      <c r="CCJ5" s="58"/>
      <c r="CCK5" s="58"/>
      <c r="CCL5" s="58"/>
      <c r="CCM5" s="58"/>
      <c r="CCN5" s="58"/>
      <c r="CCO5" s="58"/>
      <c r="CCP5" s="58"/>
      <c r="CCQ5" s="58"/>
      <c r="CCR5" s="58"/>
      <c r="CCS5" s="58"/>
      <c r="CCT5" s="58"/>
      <c r="CCU5" s="58"/>
      <c r="CCV5" s="58"/>
      <c r="CCW5" s="58"/>
      <c r="CCX5" s="58"/>
      <c r="CCY5" s="58"/>
      <c r="CCZ5" s="58"/>
      <c r="CDA5" s="58"/>
      <c r="CDB5" s="58"/>
      <c r="CDC5" s="58"/>
      <c r="CDD5" s="58"/>
      <c r="CDE5" s="58"/>
      <c r="CDF5" s="58"/>
      <c r="CDG5" s="58"/>
      <c r="CDH5" s="58"/>
      <c r="CDI5" s="58"/>
      <c r="CDJ5" s="58"/>
      <c r="CDK5" s="58"/>
      <c r="CDL5" s="58"/>
      <c r="CDM5" s="58"/>
      <c r="CDN5" s="58"/>
      <c r="CDO5" s="58"/>
      <c r="CDP5" s="58"/>
      <c r="CDQ5" s="58"/>
      <c r="CDR5" s="58"/>
      <c r="CDS5" s="58"/>
      <c r="CDT5" s="58"/>
      <c r="CDU5" s="58"/>
      <c r="CDV5" s="58"/>
      <c r="CDW5" s="58"/>
      <c r="CDX5" s="58"/>
      <c r="CDY5" s="58"/>
      <c r="CDZ5" s="58"/>
      <c r="CEA5" s="58"/>
      <c r="CEB5" s="58"/>
      <c r="CEC5" s="58"/>
      <c r="CED5" s="58"/>
      <c r="CEE5" s="58"/>
      <c r="CEF5" s="58"/>
      <c r="CEG5" s="58"/>
      <c r="CEH5" s="58"/>
      <c r="CEI5" s="58"/>
      <c r="CEJ5" s="58"/>
      <c r="CEK5" s="58"/>
      <c r="CEL5" s="58"/>
      <c r="CEM5" s="58"/>
      <c r="CEN5" s="58"/>
      <c r="CEO5" s="58"/>
      <c r="CEP5" s="58"/>
      <c r="CEQ5" s="58"/>
      <c r="CER5" s="58"/>
      <c r="CES5" s="58"/>
      <c r="CET5" s="58"/>
      <c r="CEU5" s="58"/>
      <c r="CEV5" s="58"/>
      <c r="CEW5" s="58"/>
      <c r="CEX5" s="58"/>
      <c r="CEY5" s="58"/>
      <c r="CEZ5" s="58"/>
      <c r="CFA5" s="58"/>
      <c r="CFB5" s="58"/>
      <c r="CFC5" s="58"/>
      <c r="CFD5" s="58"/>
      <c r="CFE5" s="58"/>
      <c r="CFF5" s="58"/>
      <c r="CFG5" s="58"/>
      <c r="CFH5" s="58"/>
      <c r="CFI5" s="58"/>
      <c r="CFJ5" s="58"/>
      <c r="CFK5" s="58"/>
      <c r="CFL5" s="58"/>
      <c r="CFM5" s="58"/>
      <c r="CFN5" s="58"/>
      <c r="CFO5" s="58"/>
      <c r="CFP5" s="58"/>
      <c r="CFQ5" s="58"/>
      <c r="CFR5" s="58"/>
      <c r="CFS5" s="58"/>
      <c r="CFT5" s="58"/>
      <c r="CFU5" s="58"/>
      <c r="CFV5" s="58"/>
      <c r="CFW5" s="58"/>
      <c r="CFX5" s="58"/>
      <c r="CFY5" s="58"/>
      <c r="CFZ5" s="58"/>
      <c r="CGA5" s="58"/>
      <c r="CGB5" s="58"/>
      <c r="CGC5" s="58"/>
      <c r="CGD5" s="58"/>
      <c r="CGE5" s="58"/>
      <c r="CGF5" s="58"/>
      <c r="CGG5" s="58"/>
      <c r="CGH5" s="58"/>
      <c r="CGI5" s="58"/>
      <c r="CGJ5" s="58"/>
      <c r="CGK5" s="58"/>
      <c r="CGL5" s="58"/>
      <c r="CGM5" s="58"/>
      <c r="CGN5" s="58"/>
      <c r="CGO5" s="58"/>
      <c r="CGP5" s="58"/>
      <c r="CGQ5" s="58"/>
      <c r="CGR5" s="58"/>
      <c r="CGS5" s="58"/>
      <c r="CGT5" s="58"/>
      <c r="CGU5" s="58"/>
      <c r="CGV5" s="58"/>
      <c r="CGW5" s="58"/>
      <c r="CGX5" s="58"/>
      <c r="CGY5" s="58"/>
      <c r="CGZ5" s="58"/>
      <c r="CHA5" s="58"/>
      <c r="CHB5" s="58"/>
      <c r="CHC5" s="58"/>
      <c r="CHD5" s="58"/>
      <c r="CHE5" s="58"/>
      <c r="CHF5" s="58"/>
      <c r="CHG5" s="58"/>
      <c r="CHH5" s="58"/>
      <c r="CHI5" s="58"/>
      <c r="CHJ5" s="58"/>
      <c r="CHK5" s="58"/>
      <c r="CHL5" s="58"/>
      <c r="CHM5" s="58"/>
      <c r="CHN5" s="58"/>
      <c r="CHO5" s="58"/>
      <c r="CHP5" s="58"/>
      <c r="CHQ5" s="58"/>
      <c r="CHR5" s="58"/>
      <c r="CHS5" s="58"/>
      <c r="CHT5" s="58"/>
      <c r="CHU5" s="58"/>
      <c r="CHV5" s="58"/>
      <c r="CHW5" s="58"/>
      <c r="CHX5" s="58"/>
      <c r="CHY5" s="58"/>
      <c r="CHZ5" s="58"/>
      <c r="CIA5" s="58"/>
      <c r="CIB5" s="58"/>
      <c r="CIC5" s="58"/>
      <c r="CID5" s="58"/>
      <c r="CIE5" s="58"/>
      <c r="CIF5" s="58"/>
      <c r="CIG5" s="58"/>
      <c r="CIH5" s="58"/>
      <c r="CII5" s="58"/>
      <c r="CIJ5" s="58"/>
      <c r="CIK5" s="58"/>
      <c r="CIL5" s="58"/>
      <c r="CIM5" s="58"/>
      <c r="CIN5" s="58"/>
      <c r="CIO5" s="58"/>
      <c r="CIP5" s="58"/>
      <c r="CIQ5" s="58"/>
      <c r="CIR5" s="58"/>
      <c r="CIS5" s="58"/>
      <c r="CIT5" s="58"/>
      <c r="CIU5" s="58"/>
      <c r="CIV5" s="58"/>
      <c r="CIW5" s="58"/>
      <c r="CIX5" s="58"/>
      <c r="CIY5" s="58"/>
      <c r="CIZ5" s="58"/>
      <c r="CJA5" s="58"/>
      <c r="CJB5" s="58"/>
      <c r="CJC5" s="58"/>
      <c r="CJD5" s="58"/>
      <c r="CJE5" s="58"/>
      <c r="CJF5" s="58"/>
      <c r="CJG5" s="58"/>
      <c r="CJH5" s="58"/>
      <c r="CJI5" s="58"/>
      <c r="CJJ5" s="58"/>
      <c r="CJK5" s="58"/>
      <c r="CJL5" s="58"/>
      <c r="CJM5" s="58"/>
      <c r="CJN5" s="58"/>
      <c r="CJO5" s="58"/>
      <c r="CJP5" s="58"/>
      <c r="CJQ5" s="58"/>
      <c r="CJR5" s="58"/>
      <c r="CJS5" s="58"/>
      <c r="CJT5" s="58"/>
      <c r="CJU5" s="58"/>
      <c r="CJV5" s="58"/>
      <c r="CJW5" s="58"/>
      <c r="CJX5" s="58"/>
      <c r="CJY5" s="58"/>
      <c r="CJZ5" s="58"/>
      <c r="CKA5" s="58"/>
      <c r="CKB5" s="58"/>
      <c r="CKC5" s="58"/>
      <c r="CKD5" s="58"/>
      <c r="CKE5" s="58"/>
      <c r="CKF5" s="58"/>
      <c r="CKG5" s="58"/>
      <c r="CKH5" s="58"/>
      <c r="CKI5" s="58"/>
      <c r="CKJ5" s="58"/>
      <c r="CKK5" s="58"/>
      <c r="CKL5" s="58"/>
      <c r="CKM5" s="58"/>
      <c r="CKN5" s="58"/>
      <c r="CKO5" s="58"/>
      <c r="CKP5" s="58"/>
      <c r="CKQ5" s="58"/>
      <c r="CKR5" s="58"/>
      <c r="CKS5" s="58"/>
      <c r="CKT5" s="58"/>
      <c r="CKU5" s="58"/>
      <c r="CKV5" s="58"/>
      <c r="CKW5" s="58"/>
      <c r="CKX5" s="58"/>
      <c r="CKY5" s="58"/>
      <c r="CKZ5" s="58"/>
      <c r="CLA5" s="58"/>
      <c r="CLB5" s="58"/>
      <c r="CLC5" s="58"/>
      <c r="CLD5" s="58"/>
      <c r="CLE5" s="58"/>
      <c r="CLF5" s="58"/>
      <c r="CLG5" s="58"/>
      <c r="CLH5" s="58"/>
      <c r="CLI5" s="58"/>
      <c r="CLJ5" s="58"/>
      <c r="CLK5" s="58"/>
      <c r="CLL5" s="58"/>
      <c r="CLM5" s="58"/>
      <c r="CLN5" s="58"/>
      <c r="CLO5" s="58"/>
      <c r="CLP5" s="58"/>
      <c r="CLQ5" s="58"/>
      <c r="CLR5" s="58"/>
      <c r="CLS5" s="58"/>
      <c r="CLT5" s="58"/>
      <c r="CLU5" s="58"/>
      <c r="CLV5" s="58"/>
      <c r="CLW5" s="58"/>
      <c r="CLX5" s="58"/>
      <c r="CLY5" s="58"/>
      <c r="CLZ5" s="58"/>
      <c r="CMA5" s="58"/>
      <c r="CMB5" s="58"/>
      <c r="CMC5" s="58"/>
      <c r="CMD5" s="58"/>
      <c r="CME5" s="58"/>
      <c r="CMF5" s="58"/>
      <c r="CMG5" s="58"/>
      <c r="CMH5" s="58"/>
      <c r="CMI5" s="58"/>
      <c r="CMJ5" s="58"/>
      <c r="CMK5" s="58"/>
      <c r="CML5" s="58"/>
      <c r="CMM5" s="58"/>
      <c r="CMN5" s="58"/>
      <c r="CMO5" s="58"/>
      <c r="CMP5" s="58"/>
      <c r="CMQ5" s="58"/>
      <c r="CMR5" s="58"/>
      <c r="CMS5" s="58"/>
      <c r="CMT5" s="58"/>
      <c r="CMU5" s="58"/>
      <c r="CMV5" s="58"/>
      <c r="CMW5" s="58"/>
      <c r="CMX5" s="58"/>
      <c r="CMY5" s="58"/>
      <c r="CMZ5" s="58"/>
      <c r="CNA5" s="58"/>
      <c r="CNB5" s="58"/>
      <c r="CNC5" s="58"/>
      <c r="CND5" s="58"/>
      <c r="CNE5" s="58"/>
      <c r="CNF5" s="58"/>
      <c r="CNG5" s="58"/>
      <c r="CNH5" s="58"/>
      <c r="CNI5" s="58"/>
      <c r="CNJ5" s="58"/>
      <c r="CNK5" s="58"/>
      <c r="CNL5" s="58"/>
      <c r="CNM5" s="58"/>
      <c r="CNN5" s="58"/>
      <c r="CNO5" s="58"/>
      <c r="CNP5" s="58"/>
      <c r="CNQ5" s="58"/>
      <c r="CNR5" s="58"/>
      <c r="CNS5" s="58"/>
      <c r="CNT5" s="58"/>
      <c r="CNU5" s="58"/>
      <c r="CNV5" s="58"/>
      <c r="CNW5" s="58"/>
      <c r="CNX5" s="58"/>
      <c r="CNY5" s="58"/>
      <c r="CNZ5" s="58"/>
      <c r="COA5" s="58"/>
      <c r="COB5" s="58"/>
      <c r="COC5" s="58"/>
      <c r="COD5" s="58"/>
      <c r="COE5" s="58"/>
      <c r="COF5" s="58"/>
      <c r="COG5" s="58"/>
      <c r="COH5" s="58"/>
      <c r="COI5" s="58"/>
      <c r="COJ5" s="58"/>
      <c r="COK5" s="58"/>
      <c r="COL5" s="58"/>
      <c r="COM5" s="58"/>
      <c r="CON5" s="58"/>
      <c r="COO5" s="58"/>
      <c r="COP5" s="58"/>
      <c r="COQ5" s="58"/>
      <c r="COR5" s="58"/>
      <c r="COS5" s="58"/>
      <c r="COT5" s="58"/>
      <c r="COU5" s="58"/>
      <c r="COV5" s="58"/>
      <c r="COW5" s="58"/>
      <c r="COX5" s="58"/>
      <c r="COY5" s="58"/>
      <c r="COZ5" s="58"/>
      <c r="CPA5" s="58"/>
      <c r="CPB5" s="58"/>
      <c r="CPC5" s="58"/>
      <c r="CPD5" s="58"/>
      <c r="CPE5" s="58"/>
      <c r="CPF5" s="58"/>
      <c r="CPG5" s="58"/>
      <c r="CPH5" s="58"/>
      <c r="CPI5" s="58"/>
      <c r="CPJ5" s="58"/>
      <c r="CPK5" s="58"/>
      <c r="CPL5" s="58"/>
      <c r="CPM5" s="58"/>
      <c r="CPN5" s="58"/>
      <c r="CPO5" s="58"/>
      <c r="CPP5" s="58"/>
      <c r="CPQ5" s="58"/>
      <c r="CPR5" s="58"/>
      <c r="CPS5" s="58"/>
      <c r="CPT5" s="58"/>
      <c r="CPU5" s="58"/>
      <c r="CPV5" s="58"/>
      <c r="CPW5" s="58"/>
      <c r="CPX5" s="58"/>
      <c r="CPY5" s="58"/>
      <c r="CPZ5" s="58"/>
      <c r="CQA5" s="58"/>
      <c r="CQB5" s="58"/>
      <c r="CQC5" s="58"/>
      <c r="CQD5" s="58"/>
      <c r="CQE5" s="58"/>
      <c r="CQF5" s="58"/>
      <c r="CQG5" s="58"/>
      <c r="CQH5" s="58"/>
      <c r="CQI5" s="58"/>
      <c r="CQJ5" s="58"/>
      <c r="CQK5" s="58"/>
      <c r="CQL5" s="58"/>
      <c r="CQM5" s="58"/>
      <c r="CQN5" s="58"/>
      <c r="CQO5" s="58"/>
      <c r="CQP5" s="58"/>
      <c r="CQQ5" s="58"/>
      <c r="CQR5" s="58"/>
      <c r="CQS5" s="58"/>
      <c r="CQT5" s="58"/>
      <c r="CQU5" s="58"/>
      <c r="CQV5" s="58"/>
      <c r="CQW5" s="58"/>
      <c r="CQX5" s="58"/>
      <c r="CQY5" s="58"/>
      <c r="CQZ5" s="58"/>
      <c r="CRA5" s="58"/>
      <c r="CRB5" s="58"/>
      <c r="CRC5" s="58"/>
      <c r="CRD5" s="58"/>
      <c r="CRE5" s="58"/>
      <c r="CRF5" s="58"/>
      <c r="CRG5" s="58"/>
      <c r="CRH5" s="58"/>
      <c r="CRI5" s="58"/>
      <c r="CRJ5" s="58"/>
      <c r="CRK5" s="58"/>
      <c r="CRL5" s="58"/>
      <c r="CRM5" s="58"/>
      <c r="CRN5" s="58"/>
      <c r="CRO5" s="58"/>
      <c r="CRP5" s="58"/>
      <c r="CRQ5" s="58"/>
      <c r="CRR5" s="58"/>
      <c r="CRS5" s="58"/>
      <c r="CRT5" s="58"/>
      <c r="CRU5" s="58"/>
      <c r="CRV5" s="58"/>
      <c r="CRW5" s="58"/>
      <c r="CRX5" s="58"/>
      <c r="CRY5" s="58"/>
      <c r="CRZ5" s="58"/>
      <c r="CSA5" s="58"/>
      <c r="CSB5" s="58"/>
      <c r="CSC5" s="58"/>
      <c r="CSD5" s="58"/>
      <c r="CSE5" s="58"/>
      <c r="CSF5" s="58"/>
      <c r="CSG5" s="58"/>
      <c r="CSH5" s="58"/>
      <c r="CSI5" s="58"/>
      <c r="CSJ5" s="58"/>
      <c r="CSK5" s="58"/>
      <c r="CSL5" s="58"/>
      <c r="CSM5" s="58"/>
      <c r="CSN5" s="58"/>
      <c r="CSO5" s="58"/>
      <c r="CSP5" s="58"/>
      <c r="CSQ5" s="58"/>
      <c r="CSR5" s="58"/>
      <c r="CSS5" s="58"/>
      <c r="CST5" s="58"/>
      <c r="CSU5" s="58"/>
      <c r="CSV5" s="58"/>
      <c r="CSW5" s="58"/>
      <c r="CSX5" s="58"/>
      <c r="CSY5" s="58"/>
      <c r="CSZ5" s="58"/>
      <c r="CTA5" s="58"/>
      <c r="CTB5" s="58"/>
      <c r="CTC5" s="58"/>
      <c r="CTD5" s="58"/>
      <c r="CTE5" s="58"/>
      <c r="CTF5" s="58"/>
      <c r="CTG5" s="58"/>
      <c r="CTH5" s="58"/>
      <c r="CTI5" s="58"/>
      <c r="CTJ5" s="58"/>
      <c r="CTK5" s="58"/>
      <c r="CTL5" s="58"/>
      <c r="CTM5" s="58"/>
      <c r="CTN5" s="58"/>
      <c r="CTO5" s="58"/>
      <c r="CTP5" s="58"/>
      <c r="CTQ5" s="58"/>
      <c r="CTR5" s="58"/>
      <c r="CTS5" s="58"/>
      <c r="CTT5" s="58"/>
      <c r="CTU5" s="58"/>
      <c r="CTV5" s="58"/>
      <c r="CTW5" s="58"/>
      <c r="CTX5" s="58"/>
      <c r="CTY5" s="58"/>
      <c r="CTZ5" s="58"/>
      <c r="CUA5" s="58"/>
      <c r="CUB5" s="58"/>
      <c r="CUC5" s="58"/>
      <c r="CUD5" s="58"/>
      <c r="CUE5" s="58"/>
      <c r="CUF5" s="58"/>
      <c r="CUG5" s="58"/>
      <c r="CUH5" s="58"/>
      <c r="CUI5" s="58"/>
      <c r="CUJ5" s="58"/>
      <c r="CUK5" s="58"/>
      <c r="CUL5" s="58"/>
      <c r="CUM5" s="58"/>
      <c r="CUN5" s="58"/>
      <c r="CUO5" s="58"/>
      <c r="CUP5" s="58"/>
      <c r="CUQ5" s="58"/>
      <c r="CUR5" s="58"/>
      <c r="CUS5" s="58"/>
      <c r="CUT5" s="58"/>
      <c r="CUU5" s="58"/>
      <c r="CUV5" s="58"/>
      <c r="CUW5" s="58"/>
      <c r="CUX5" s="58"/>
      <c r="CUY5" s="58"/>
      <c r="CUZ5" s="58"/>
      <c r="CVA5" s="58"/>
      <c r="CVB5" s="58"/>
      <c r="CVC5" s="58"/>
      <c r="CVD5" s="58"/>
      <c r="CVE5" s="58"/>
      <c r="CVF5" s="58"/>
      <c r="CVG5" s="58"/>
      <c r="CVH5" s="58"/>
      <c r="CVI5" s="58"/>
      <c r="CVJ5" s="58"/>
      <c r="CVK5" s="58"/>
      <c r="CVL5" s="58"/>
      <c r="CVM5" s="58"/>
      <c r="CVN5" s="58"/>
      <c r="CVO5" s="58"/>
      <c r="CVP5" s="58"/>
      <c r="CVQ5" s="58"/>
      <c r="CVR5" s="58"/>
      <c r="CVS5" s="58"/>
      <c r="CVT5" s="58"/>
      <c r="CVU5" s="58"/>
      <c r="CVV5" s="58"/>
      <c r="CVW5" s="58"/>
      <c r="CVX5" s="58"/>
      <c r="CVY5" s="58"/>
      <c r="CVZ5" s="58"/>
      <c r="CWA5" s="58"/>
      <c r="CWB5" s="58"/>
      <c r="CWC5" s="58"/>
      <c r="CWD5" s="58"/>
      <c r="CWE5" s="58"/>
      <c r="CWF5" s="58"/>
      <c r="CWG5" s="58"/>
      <c r="CWH5" s="58"/>
      <c r="CWI5" s="58"/>
      <c r="CWJ5" s="58"/>
      <c r="CWK5" s="58"/>
      <c r="CWL5" s="58"/>
      <c r="CWM5" s="58"/>
      <c r="CWN5" s="58"/>
      <c r="CWO5" s="58"/>
      <c r="CWP5" s="58"/>
      <c r="CWQ5" s="58"/>
      <c r="CWR5" s="58"/>
      <c r="CWS5" s="58"/>
      <c r="CWT5" s="58"/>
      <c r="CWU5" s="58"/>
      <c r="CWV5" s="58"/>
      <c r="CWW5" s="58"/>
      <c r="CWX5" s="58"/>
      <c r="CWY5" s="58"/>
      <c r="CWZ5" s="58"/>
      <c r="CXA5" s="58"/>
      <c r="CXB5" s="58"/>
      <c r="CXC5" s="58"/>
      <c r="CXD5" s="58"/>
      <c r="CXE5" s="58"/>
      <c r="CXF5" s="58"/>
      <c r="CXG5" s="58"/>
      <c r="CXH5" s="58"/>
      <c r="CXI5" s="58"/>
      <c r="CXJ5" s="58"/>
      <c r="CXK5" s="58"/>
      <c r="CXL5" s="58"/>
      <c r="CXM5" s="58"/>
      <c r="CXN5" s="58"/>
      <c r="CXO5" s="58"/>
      <c r="CXP5" s="58"/>
      <c r="CXQ5" s="58"/>
      <c r="CXR5" s="58"/>
      <c r="CXS5" s="58"/>
      <c r="CXT5" s="58"/>
      <c r="CXU5" s="58"/>
      <c r="CXV5" s="58"/>
      <c r="CXW5" s="58"/>
      <c r="CXX5" s="58"/>
      <c r="CXY5" s="58"/>
      <c r="CXZ5" s="58"/>
      <c r="CYA5" s="58"/>
      <c r="CYB5" s="58"/>
      <c r="CYC5" s="58"/>
      <c r="CYD5" s="58"/>
      <c r="CYE5" s="58"/>
      <c r="CYF5" s="58"/>
      <c r="CYG5" s="58"/>
      <c r="CYH5" s="58"/>
      <c r="CYI5" s="58"/>
      <c r="CYJ5" s="58"/>
      <c r="CYK5" s="58"/>
      <c r="CYL5" s="58"/>
      <c r="CYM5" s="58"/>
      <c r="CYN5" s="58"/>
      <c r="CYO5" s="58"/>
      <c r="CYP5" s="58"/>
      <c r="CYQ5" s="58"/>
      <c r="CYR5" s="58"/>
      <c r="CYS5" s="58"/>
      <c r="CYT5" s="58"/>
      <c r="CYU5" s="58"/>
      <c r="CYV5" s="58"/>
      <c r="CYW5" s="58"/>
      <c r="CYX5" s="58"/>
      <c r="CYY5" s="58"/>
      <c r="CYZ5" s="58"/>
      <c r="CZA5" s="58"/>
      <c r="CZB5" s="58"/>
      <c r="CZC5" s="58"/>
      <c r="CZD5" s="58"/>
      <c r="CZE5" s="58"/>
      <c r="CZF5" s="58"/>
      <c r="CZG5" s="58"/>
      <c r="CZH5" s="58"/>
      <c r="CZI5" s="58"/>
      <c r="CZJ5" s="58"/>
      <c r="CZK5" s="58"/>
      <c r="CZL5" s="58"/>
      <c r="CZM5" s="58"/>
      <c r="CZN5" s="58"/>
      <c r="CZO5" s="58"/>
      <c r="CZP5" s="58"/>
      <c r="CZQ5" s="58"/>
      <c r="CZR5" s="58"/>
      <c r="CZS5" s="58"/>
      <c r="CZT5" s="58"/>
      <c r="CZU5" s="58"/>
      <c r="CZV5" s="58"/>
      <c r="CZW5" s="58"/>
      <c r="CZX5" s="58"/>
      <c r="CZY5" s="58"/>
      <c r="CZZ5" s="58"/>
      <c r="DAA5" s="58"/>
      <c r="DAB5" s="58"/>
      <c r="DAC5" s="58"/>
      <c r="DAD5" s="58"/>
      <c r="DAE5" s="58"/>
      <c r="DAF5" s="58"/>
      <c r="DAG5" s="58"/>
      <c r="DAH5" s="58"/>
      <c r="DAI5" s="58"/>
      <c r="DAJ5" s="58"/>
      <c r="DAK5" s="58"/>
      <c r="DAL5" s="58"/>
      <c r="DAM5" s="58"/>
      <c r="DAN5" s="58"/>
      <c r="DAO5" s="58"/>
      <c r="DAP5" s="58"/>
      <c r="DAQ5" s="58"/>
      <c r="DAR5" s="58"/>
      <c r="DAS5" s="58"/>
      <c r="DAT5" s="58"/>
      <c r="DAU5" s="58"/>
      <c r="DAV5" s="58"/>
      <c r="DAW5" s="58"/>
      <c r="DAX5" s="58"/>
      <c r="DAY5" s="58"/>
      <c r="DAZ5" s="58"/>
      <c r="DBA5" s="58"/>
      <c r="DBB5" s="58"/>
      <c r="DBC5" s="58"/>
      <c r="DBD5" s="58"/>
      <c r="DBE5" s="58"/>
      <c r="DBF5" s="58"/>
      <c r="DBG5" s="58"/>
      <c r="DBH5" s="58"/>
      <c r="DBI5" s="58"/>
      <c r="DBJ5" s="58"/>
      <c r="DBK5" s="58"/>
      <c r="DBL5" s="58"/>
      <c r="DBM5" s="58"/>
      <c r="DBN5" s="58"/>
      <c r="DBO5" s="58"/>
      <c r="DBP5" s="58"/>
      <c r="DBQ5" s="58"/>
      <c r="DBR5" s="58"/>
      <c r="DBS5" s="58"/>
      <c r="DBT5" s="58"/>
      <c r="DBU5" s="58"/>
      <c r="DBV5" s="58"/>
      <c r="DBW5" s="58"/>
      <c r="DBX5" s="58"/>
      <c r="DBY5" s="58"/>
      <c r="DBZ5" s="58"/>
      <c r="DCA5" s="58"/>
      <c r="DCB5" s="58"/>
      <c r="DCC5" s="58"/>
      <c r="DCD5" s="58"/>
      <c r="DCE5" s="58"/>
      <c r="DCF5" s="58"/>
      <c r="DCG5" s="58"/>
      <c r="DCH5" s="58"/>
      <c r="DCI5" s="58"/>
      <c r="DCJ5" s="58"/>
      <c r="DCK5" s="58"/>
      <c r="DCL5" s="58"/>
      <c r="DCM5" s="58"/>
      <c r="DCN5" s="58"/>
      <c r="DCO5" s="58"/>
      <c r="DCP5" s="58"/>
      <c r="DCQ5" s="58"/>
      <c r="DCR5" s="58"/>
      <c r="DCS5" s="58"/>
      <c r="DCT5" s="58"/>
      <c r="DCU5" s="58"/>
      <c r="DCV5" s="58"/>
      <c r="DCW5" s="58"/>
      <c r="DCX5" s="58"/>
      <c r="DCY5" s="58"/>
      <c r="DCZ5" s="58"/>
      <c r="DDA5" s="58"/>
      <c r="DDB5" s="58"/>
      <c r="DDC5" s="58"/>
      <c r="DDD5" s="58"/>
      <c r="DDE5" s="58"/>
      <c r="DDF5" s="58"/>
      <c r="DDG5" s="58"/>
      <c r="DDH5" s="58"/>
      <c r="DDI5" s="58"/>
      <c r="DDJ5" s="58"/>
      <c r="DDK5" s="58"/>
      <c r="DDL5" s="58"/>
      <c r="DDM5" s="58"/>
      <c r="DDN5" s="58"/>
      <c r="DDO5" s="58"/>
      <c r="DDP5" s="58"/>
      <c r="DDQ5" s="58"/>
      <c r="DDR5" s="58"/>
      <c r="DDS5" s="58"/>
      <c r="DDT5" s="58"/>
      <c r="DDU5" s="58"/>
      <c r="DDV5" s="58"/>
      <c r="DDW5" s="58"/>
      <c r="DDX5" s="58"/>
      <c r="DDY5" s="58"/>
      <c r="DDZ5" s="58"/>
      <c r="DEA5" s="58"/>
      <c r="DEB5" s="58"/>
      <c r="DEC5" s="58"/>
      <c r="DED5" s="58"/>
      <c r="DEE5" s="58"/>
      <c r="DEF5" s="58"/>
      <c r="DEG5" s="58"/>
      <c r="DEH5" s="58"/>
      <c r="DEI5" s="58"/>
      <c r="DEJ5" s="58"/>
      <c r="DEK5" s="58"/>
      <c r="DEL5" s="58"/>
      <c r="DEM5" s="58"/>
      <c r="DEN5" s="58"/>
      <c r="DEO5" s="58"/>
      <c r="DEP5" s="58"/>
      <c r="DEQ5" s="58"/>
      <c r="DER5" s="58"/>
      <c r="DES5" s="58"/>
      <c r="DET5" s="58"/>
      <c r="DEU5" s="58"/>
      <c r="DEV5" s="58"/>
      <c r="DEW5" s="58"/>
      <c r="DEX5" s="58"/>
      <c r="DEY5" s="58"/>
      <c r="DEZ5" s="58"/>
      <c r="DFA5" s="58"/>
      <c r="DFB5" s="58"/>
      <c r="DFC5" s="58"/>
      <c r="DFD5" s="58"/>
      <c r="DFE5" s="58"/>
      <c r="DFF5" s="58"/>
      <c r="DFG5" s="58"/>
      <c r="DFH5" s="58"/>
      <c r="DFI5" s="58"/>
      <c r="DFJ5" s="58"/>
      <c r="DFK5" s="58"/>
      <c r="DFL5" s="58"/>
      <c r="DFM5" s="58"/>
      <c r="DFN5" s="58"/>
      <c r="DFO5" s="58"/>
      <c r="DFP5" s="58"/>
      <c r="DFQ5" s="58"/>
      <c r="DFR5" s="58"/>
      <c r="DFS5" s="58"/>
      <c r="DFT5" s="58"/>
      <c r="DFU5" s="58"/>
      <c r="DFV5" s="58"/>
      <c r="DFW5" s="58"/>
      <c r="DFX5" s="58"/>
      <c r="DFY5" s="58"/>
      <c r="DFZ5" s="58"/>
      <c r="DGA5" s="58"/>
      <c r="DGB5" s="58"/>
      <c r="DGC5" s="58"/>
      <c r="DGD5" s="58"/>
      <c r="DGE5" s="58"/>
      <c r="DGF5" s="58"/>
      <c r="DGG5" s="58"/>
      <c r="DGH5" s="58"/>
      <c r="DGI5" s="58"/>
      <c r="DGJ5" s="58"/>
      <c r="DGK5" s="58"/>
      <c r="DGL5" s="58"/>
      <c r="DGM5" s="58"/>
      <c r="DGN5" s="58"/>
      <c r="DGO5" s="58"/>
      <c r="DGP5" s="58"/>
      <c r="DGQ5" s="58"/>
      <c r="DGR5" s="58"/>
      <c r="DGS5" s="58"/>
      <c r="DGT5" s="58"/>
      <c r="DGU5" s="58"/>
      <c r="DGV5" s="58"/>
      <c r="DGW5" s="58"/>
      <c r="DGX5" s="58"/>
      <c r="DGY5" s="58"/>
      <c r="DGZ5" s="58"/>
      <c r="DHA5" s="58"/>
      <c r="DHB5" s="58"/>
      <c r="DHC5" s="58"/>
      <c r="DHD5" s="58"/>
      <c r="DHE5" s="58"/>
      <c r="DHF5" s="58"/>
      <c r="DHG5" s="58"/>
      <c r="DHH5" s="58"/>
      <c r="DHI5" s="58"/>
      <c r="DHJ5" s="58"/>
      <c r="DHK5" s="58"/>
      <c r="DHL5" s="58"/>
      <c r="DHM5" s="58"/>
      <c r="DHN5" s="58"/>
      <c r="DHO5" s="58"/>
      <c r="DHP5" s="58"/>
      <c r="DHQ5" s="58"/>
      <c r="DHR5" s="58"/>
      <c r="DHS5" s="58"/>
      <c r="DHT5" s="58"/>
      <c r="DHU5" s="58"/>
      <c r="DHV5" s="58"/>
      <c r="DHW5" s="58"/>
      <c r="DHX5" s="58"/>
      <c r="DHY5" s="58"/>
      <c r="DHZ5" s="58"/>
      <c r="DIA5" s="58"/>
      <c r="DIB5" s="58"/>
      <c r="DIC5" s="58"/>
      <c r="DID5" s="58"/>
      <c r="DIE5" s="58"/>
      <c r="DIF5" s="58"/>
      <c r="DIG5" s="58"/>
      <c r="DIH5" s="58"/>
      <c r="DII5" s="58"/>
      <c r="DIJ5" s="58"/>
      <c r="DIK5" s="58"/>
      <c r="DIL5" s="58"/>
      <c r="DIM5" s="58"/>
      <c r="DIN5" s="58"/>
      <c r="DIO5" s="58"/>
      <c r="DIP5" s="58"/>
      <c r="DIQ5" s="58"/>
      <c r="DIR5" s="58"/>
      <c r="DIS5" s="58"/>
      <c r="DIT5" s="58"/>
      <c r="DIU5" s="58"/>
      <c r="DIV5" s="58"/>
      <c r="DIW5" s="58"/>
      <c r="DIX5" s="58"/>
      <c r="DIY5" s="58"/>
      <c r="DIZ5" s="58"/>
      <c r="DJA5" s="58"/>
      <c r="DJB5" s="58"/>
      <c r="DJC5" s="58"/>
      <c r="DJD5" s="58"/>
      <c r="DJE5" s="58"/>
      <c r="DJF5" s="58"/>
      <c r="DJG5" s="58"/>
      <c r="DJH5" s="58"/>
      <c r="DJI5" s="58"/>
      <c r="DJJ5" s="58"/>
      <c r="DJK5" s="58"/>
      <c r="DJL5" s="58"/>
      <c r="DJM5" s="58"/>
      <c r="DJN5" s="58"/>
      <c r="DJO5" s="58"/>
      <c r="DJP5" s="58"/>
      <c r="DJQ5" s="58"/>
      <c r="DJR5" s="58"/>
      <c r="DJS5" s="58"/>
      <c r="DJT5" s="58"/>
      <c r="DJU5" s="58"/>
      <c r="DJV5" s="58"/>
      <c r="DJW5" s="58"/>
      <c r="DJX5" s="58"/>
      <c r="DJY5" s="58"/>
      <c r="DJZ5" s="58"/>
      <c r="DKA5" s="58"/>
      <c r="DKB5" s="58"/>
      <c r="DKC5" s="58"/>
      <c r="DKD5" s="58"/>
      <c r="DKE5" s="58"/>
      <c r="DKF5" s="58"/>
      <c r="DKG5" s="58"/>
      <c r="DKH5" s="58"/>
      <c r="DKI5" s="58"/>
      <c r="DKJ5" s="58"/>
      <c r="DKK5" s="58"/>
      <c r="DKL5" s="58"/>
      <c r="DKM5" s="58"/>
      <c r="DKN5" s="58"/>
      <c r="DKO5" s="58"/>
      <c r="DKP5" s="58"/>
      <c r="DKQ5" s="58"/>
      <c r="DKR5" s="58"/>
      <c r="DKS5" s="58"/>
      <c r="DKT5" s="58"/>
      <c r="DKU5" s="58"/>
      <c r="DKV5" s="58"/>
      <c r="DKW5" s="58"/>
      <c r="DKX5" s="58"/>
      <c r="DKY5" s="58"/>
      <c r="DKZ5" s="58"/>
      <c r="DLA5" s="58"/>
      <c r="DLB5" s="58"/>
      <c r="DLC5" s="58"/>
      <c r="DLD5" s="58"/>
      <c r="DLE5" s="58"/>
      <c r="DLF5" s="58"/>
      <c r="DLG5" s="58"/>
      <c r="DLH5" s="58"/>
      <c r="DLI5" s="58"/>
      <c r="DLJ5" s="58"/>
      <c r="DLK5" s="58"/>
      <c r="DLL5" s="58"/>
      <c r="DLM5" s="58"/>
      <c r="DLN5" s="58"/>
      <c r="DLO5" s="58"/>
      <c r="DLP5" s="58"/>
      <c r="DLQ5" s="58"/>
      <c r="DLR5" s="58"/>
      <c r="DLS5" s="58"/>
      <c r="DLT5" s="58"/>
      <c r="DLU5" s="58"/>
      <c r="DLV5" s="58"/>
      <c r="DLW5" s="58"/>
      <c r="DLX5" s="58"/>
      <c r="DLY5" s="58"/>
      <c r="DLZ5" s="58"/>
      <c r="DMA5" s="58"/>
      <c r="DMB5" s="58"/>
      <c r="DMC5" s="58"/>
      <c r="DMD5" s="58"/>
      <c r="DME5" s="58"/>
      <c r="DMF5" s="58"/>
      <c r="DMG5" s="58"/>
      <c r="DMH5" s="58"/>
      <c r="DMI5" s="58"/>
      <c r="DMJ5" s="58"/>
      <c r="DMK5" s="58"/>
      <c r="DML5" s="58"/>
      <c r="DMM5" s="58"/>
      <c r="DMN5" s="58"/>
      <c r="DMO5" s="58"/>
      <c r="DMP5" s="58"/>
      <c r="DMQ5" s="58"/>
      <c r="DMR5" s="58"/>
      <c r="DMS5" s="58"/>
      <c r="DMT5" s="58"/>
      <c r="DMU5" s="58"/>
      <c r="DMV5" s="58"/>
      <c r="DMW5" s="58"/>
      <c r="DMX5" s="58"/>
      <c r="DMY5" s="58"/>
      <c r="DMZ5" s="58"/>
      <c r="DNA5" s="58"/>
      <c r="DNB5" s="58"/>
      <c r="DNC5" s="58"/>
      <c r="DND5" s="58"/>
      <c r="DNE5" s="58"/>
      <c r="DNF5" s="58"/>
      <c r="DNG5" s="58"/>
      <c r="DNH5" s="58"/>
      <c r="DNI5" s="58"/>
      <c r="DNJ5" s="58"/>
      <c r="DNK5" s="58"/>
      <c r="DNL5" s="58"/>
      <c r="DNM5" s="58"/>
      <c r="DNN5" s="58"/>
      <c r="DNO5" s="58"/>
      <c r="DNP5" s="58"/>
      <c r="DNQ5" s="58"/>
      <c r="DNR5" s="58"/>
      <c r="DNS5" s="58"/>
      <c r="DNT5" s="58"/>
      <c r="DNU5" s="58"/>
      <c r="DNV5" s="58"/>
      <c r="DNW5" s="58"/>
      <c r="DNX5" s="58"/>
      <c r="DNY5" s="58"/>
      <c r="DNZ5" s="58"/>
      <c r="DOA5" s="58"/>
      <c r="DOB5" s="58"/>
      <c r="DOC5" s="58"/>
      <c r="DOD5" s="58"/>
      <c r="DOE5" s="58"/>
      <c r="DOF5" s="58"/>
      <c r="DOG5" s="58"/>
      <c r="DOH5" s="58"/>
      <c r="DOI5" s="58"/>
      <c r="DOJ5" s="58"/>
      <c r="DOK5" s="58"/>
      <c r="DOL5" s="58"/>
      <c r="DOM5" s="58"/>
      <c r="DON5" s="58"/>
      <c r="DOO5" s="58"/>
      <c r="DOP5" s="58"/>
      <c r="DOQ5" s="58"/>
      <c r="DOR5" s="58"/>
      <c r="DOS5" s="58"/>
      <c r="DOT5" s="58"/>
      <c r="DOU5" s="58"/>
      <c r="DOV5" s="58"/>
      <c r="DOW5" s="58"/>
      <c r="DOX5" s="58"/>
      <c r="DOY5" s="58"/>
      <c r="DOZ5" s="58"/>
      <c r="DPA5" s="58"/>
      <c r="DPB5" s="58"/>
      <c r="DPC5" s="58"/>
      <c r="DPD5" s="58"/>
      <c r="DPE5" s="58"/>
      <c r="DPF5" s="58"/>
      <c r="DPG5" s="58"/>
      <c r="DPH5" s="58"/>
      <c r="DPI5" s="58"/>
      <c r="DPJ5" s="58"/>
      <c r="DPK5" s="58"/>
      <c r="DPL5" s="58"/>
      <c r="DPM5" s="58"/>
      <c r="DPN5" s="58"/>
      <c r="DPO5" s="58"/>
      <c r="DPP5" s="58"/>
      <c r="DPQ5" s="58"/>
      <c r="DPR5" s="58"/>
      <c r="DPS5" s="58"/>
      <c r="DPT5" s="58"/>
      <c r="DPU5" s="58"/>
      <c r="DPV5" s="58"/>
      <c r="DPW5" s="58"/>
      <c r="DPX5" s="58"/>
      <c r="DPY5" s="58"/>
      <c r="DPZ5" s="58"/>
      <c r="DQA5" s="58"/>
      <c r="DQB5" s="58"/>
      <c r="DQC5" s="58"/>
      <c r="DQD5" s="58"/>
      <c r="DQE5" s="58"/>
      <c r="DQF5" s="58"/>
      <c r="DQG5" s="58"/>
      <c r="DQH5" s="58"/>
      <c r="DQI5" s="58"/>
      <c r="DQJ5" s="58"/>
      <c r="DQK5" s="58"/>
      <c r="DQL5" s="58"/>
      <c r="DQM5" s="58"/>
      <c r="DQN5" s="58"/>
      <c r="DQO5" s="58"/>
      <c r="DQP5" s="58"/>
      <c r="DQQ5" s="58"/>
      <c r="DQR5" s="58"/>
      <c r="DQS5" s="58"/>
      <c r="DQT5" s="58"/>
      <c r="DQU5" s="58"/>
      <c r="DQV5" s="58"/>
      <c r="DQW5" s="58"/>
      <c r="DQX5" s="58"/>
      <c r="DQY5" s="58"/>
      <c r="DQZ5" s="58"/>
      <c r="DRA5" s="58"/>
      <c r="DRB5" s="58"/>
      <c r="DRC5" s="58"/>
      <c r="DRD5" s="58"/>
      <c r="DRE5" s="58"/>
      <c r="DRF5" s="58"/>
      <c r="DRG5" s="58"/>
      <c r="DRH5" s="58"/>
      <c r="DRI5" s="58"/>
      <c r="DRJ5" s="58"/>
      <c r="DRK5" s="58"/>
      <c r="DRL5" s="58"/>
      <c r="DRM5" s="58"/>
      <c r="DRN5" s="58"/>
      <c r="DRO5" s="58"/>
      <c r="DRP5" s="58"/>
      <c r="DRQ5" s="58"/>
      <c r="DRR5" s="58"/>
      <c r="DRS5" s="58"/>
      <c r="DRT5" s="58"/>
      <c r="DRU5" s="58"/>
      <c r="DRV5" s="58"/>
      <c r="DRW5" s="58"/>
      <c r="DRX5" s="58"/>
      <c r="DRY5" s="58"/>
      <c r="DRZ5" s="58"/>
      <c r="DSA5" s="58"/>
      <c r="DSB5" s="58"/>
      <c r="DSC5" s="58"/>
      <c r="DSD5" s="58"/>
      <c r="DSE5" s="58"/>
      <c r="DSF5" s="58"/>
      <c r="DSG5" s="58"/>
      <c r="DSH5" s="58"/>
      <c r="DSI5" s="58"/>
      <c r="DSJ5" s="58"/>
      <c r="DSK5" s="58"/>
      <c r="DSL5" s="58"/>
      <c r="DSM5" s="58"/>
      <c r="DSN5" s="58"/>
      <c r="DSO5" s="58"/>
      <c r="DSP5" s="58"/>
      <c r="DSQ5" s="58"/>
      <c r="DSR5" s="58"/>
      <c r="DSS5" s="58"/>
      <c r="DST5" s="58"/>
      <c r="DSU5" s="58"/>
      <c r="DSV5" s="58"/>
      <c r="DSW5" s="58"/>
      <c r="DSX5" s="58"/>
      <c r="DSY5" s="58"/>
      <c r="DSZ5" s="58"/>
      <c r="DTA5" s="58"/>
      <c r="DTB5" s="58"/>
      <c r="DTC5" s="58"/>
      <c r="DTD5" s="58"/>
      <c r="DTE5" s="58"/>
      <c r="DTF5" s="58"/>
      <c r="DTG5" s="58"/>
      <c r="DTH5" s="58"/>
      <c r="DTI5" s="58"/>
      <c r="DTJ5" s="58"/>
      <c r="DTK5" s="58"/>
      <c r="DTL5" s="58"/>
      <c r="DTM5" s="58"/>
      <c r="DTN5" s="58"/>
      <c r="DTO5" s="58"/>
      <c r="DTP5" s="58"/>
      <c r="DTQ5" s="58"/>
      <c r="DTR5" s="58"/>
      <c r="DTS5" s="58"/>
      <c r="DTT5" s="58"/>
      <c r="DTU5" s="58"/>
      <c r="DTV5" s="58"/>
      <c r="DTW5" s="58"/>
      <c r="DTX5" s="58"/>
      <c r="DTY5" s="58"/>
      <c r="DTZ5" s="58"/>
      <c r="DUA5" s="58"/>
      <c r="DUB5" s="58"/>
      <c r="DUC5" s="58"/>
      <c r="DUD5" s="58"/>
      <c r="DUE5" s="58"/>
      <c r="DUF5" s="58"/>
      <c r="DUG5" s="58"/>
      <c r="DUH5" s="58"/>
      <c r="DUI5" s="58"/>
      <c r="DUJ5" s="58"/>
      <c r="DUK5" s="58"/>
      <c r="DUL5" s="58"/>
      <c r="DUM5" s="58"/>
      <c r="DUN5" s="58"/>
      <c r="DUO5" s="58"/>
      <c r="DUP5" s="58"/>
      <c r="DUQ5" s="58"/>
      <c r="DUR5" s="58"/>
      <c r="DUS5" s="58"/>
      <c r="DUT5" s="58"/>
      <c r="DUU5" s="58"/>
      <c r="DUV5" s="58"/>
      <c r="DUW5" s="58"/>
      <c r="DUX5" s="58"/>
      <c r="DUY5" s="58"/>
      <c r="DUZ5" s="58"/>
      <c r="DVA5" s="58"/>
      <c r="DVB5" s="58"/>
      <c r="DVC5" s="58"/>
      <c r="DVD5" s="58"/>
      <c r="DVE5" s="58"/>
      <c r="DVF5" s="58"/>
      <c r="DVG5" s="58"/>
      <c r="DVH5" s="58"/>
      <c r="DVI5" s="58"/>
      <c r="DVJ5" s="58"/>
      <c r="DVK5" s="58"/>
      <c r="DVL5" s="58"/>
      <c r="DVM5" s="58"/>
      <c r="DVN5" s="58"/>
      <c r="DVO5" s="58"/>
      <c r="DVP5" s="58"/>
      <c r="DVQ5" s="58"/>
      <c r="DVR5" s="58"/>
      <c r="DVS5" s="58"/>
      <c r="DVT5" s="58"/>
      <c r="DVU5" s="58"/>
      <c r="DVV5" s="58"/>
      <c r="DVW5" s="58"/>
      <c r="DVX5" s="58"/>
      <c r="DVY5" s="58"/>
      <c r="DVZ5" s="58"/>
      <c r="DWA5" s="58"/>
      <c r="DWB5" s="58"/>
      <c r="DWC5" s="58"/>
      <c r="DWD5" s="58"/>
      <c r="DWE5" s="58"/>
      <c r="DWF5" s="58"/>
      <c r="DWG5" s="58"/>
      <c r="DWH5" s="58"/>
      <c r="DWI5" s="58"/>
      <c r="DWJ5" s="58"/>
      <c r="DWK5" s="58"/>
      <c r="DWL5" s="58"/>
      <c r="DWM5" s="58"/>
      <c r="DWN5" s="58"/>
      <c r="DWO5" s="58"/>
      <c r="DWP5" s="58"/>
      <c r="DWQ5" s="58"/>
      <c r="DWR5" s="58"/>
      <c r="DWS5" s="58"/>
      <c r="DWT5" s="58"/>
      <c r="DWU5" s="58"/>
      <c r="DWV5" s="58"/>
      <c r="DWW5" s="58"/>
      <c r="DWX5" s="58"/>
      <c r="DWY5" s="58"/>
      <c r="DWZ5" s="58"/>
      <c r="DXA5" s="58"/>
      <c r="DXB5" s="58"/>
      <c r="DXC5" s="58"/>
      <c r="DXD5" s="58"/>
      <c r="DXE5" s="58"/>
      <c r="DXF5" s="58"/>
      <c r="DXG5" s="58"/>
      <c r="DXH5" s="58"/>
      <c r="DXI5" s="58"/>
      <c r="DXJ5" s="58"/>
      <c r="DXK5" s="58"/>
      <c r="DXL5" s="58"/>
      <c r="DXM5" s="58"/>
      <c r="DXN5" s="58"/>
      <c r="DXO5" s="58"/>
      <c r="DXP5" s="58"/>
      <c r="DXQ5" s="58"/>
      <c r="DXR5" s="58"/>
      <c r="DXS5" s="58"/>
      <c r="DXT5" s="58"/>
      <c r="DXU5" s="58"/>
      <c r="DXV5" s="58"/>
      <c r="DXW5" s="58"/>
      <c r="DXX5" s="58"/>
      <c r="DXY5" s="58"/>
      <c r="DXZ5" s="58"/>
      <c r="DYA5" s="58"/>
      <c r="DYB5" s="58"/>
      <c r="DYC5" s="58"/>
      <c r="DYD5" s="58"/>
      <c r="DYE5" s="58"/>
      <c r="DYF5" s="58"/>
      <c r="DYG5" s="58"/>
      <c r="DYH5" s="58"/>
      <c r="DYI5" s="58"/>
      <c r="DYJ5" s="58"/>
      <c r="DYK5" s="58"/>
      <c r="DYL5" s="58"/>
      <c r="DYM5" s="58"/>
      <c r="DYN5" s="58"/>
      <c r="DYO5" s="58"/>
      <c r="DYP5" s="58"/>
      <c r="DYQ5" s="58"/>
      <c r="DYR5" s="58"/>
      <c r="DYS5" s="58"/>
      <c r="DYT5" s="58"/>
      <c r="DYU5" s="58"/>
      <c r="DYV5" s="58"/>
      <c r="DYW5" s="58"/>
      <c r="DYX5" s="58"/>
      <c r="DYY5" s="58"/>
      <c r="DYZ5" s="58"/>
      <c r="DZA5" s="58"/>
      <c r="DZB5" s="58"/>
      <c r="DZC5" s="58"/>
      <c r="DZD5" s="58"/>
      <c r="DZE5" s="58"/>
      <c r="DZF5" s="58"/>
      <c r="DZG5" s="58"/>
      <c r="DZH5" s="58"/>
      <c r="DZI5" s="58"/>
      <c r="DZJ5" s="58"/>
      <c r="DZK5" s="58"/>
      <c r="DZL5" s="58"/>
      <c r="DZM5" s="58"/>
      <c r="DZN5" s="58"/>
      <c r="DZO5" s="58"/>
      <c r="DZP5" s="58"/>
      <c r="DZQ5" s="58"/>
      <c r="DZR5" s="58"/>
      <c r="DZS5" s="58"/>
      <c r="DZT5" s="58"/>
      <c r="DZU5" s="58"/>
      <c r="DZV5" s="58"/>
      <c r="DZW5" s="58"/>
      <c r="DZX5" s="58"/>
      <c r="DZY5" s="58"/>
      <c r="DZZ5" s="58"/>
      <c r="EAA5" s="58"/>
      <c r="EAB5" s="58"/>
      <c r="EAC5" s="58"/>
      <c r="EAD5" s="58"/>
      <c r="EAE5" s="58"/>
      <c r="EAF5" s="58"/>
      <c r="EAG5" s="58"/>
      <c r="EAH5" s="58"/>
      <c r="EAI5" s="58"/>
      <c r="EAJ5" s="58"/>
      <c r="EAK5" s="58"/>
      <c r="EAL5" s="58"/>
      <c r="EAM5" s="58"/>
      <c r="EAN5" s="58"/>
      <c r="EAO5" s="58"/>
      <c r="EAP5" s="58"/>
      <c r="EAQ5" s="58"/>
      <c r="EAR5" s="58"/>
      <c r="EAS5" s="58"/>
      <c r="EAT5" s="58"/>
      <c r="EAU5" s="58"/>
      <c r="EAV5" s="58"/>
      <c r="EAW5" s="58"/>
      <c r="EAX5" s="58"/>
      <c r="EAY5" s="58"/>
      <c r="EAZ5" s="58"/>
      <c r="EBA5" s="58"/>
      <c r="EBB5" s="58"/>
      <c r="EBC5" s="58"/>
      <c r="EBD5" s="58"/>
      <c r="EBE5" s="58"/>
      <c r="EBF5" s="58"/>
      <c r="EBG5" s="58"/>
      <c r="EBH5" s="58"/>
      <c r="EBI5" s="58"/>
      <c r="EBJ5" s="58"/>
      <c r="EBK5" s="58"/>
      <c r="EBL5" s="58"/>
      <c r="EBM5" s="58"/>
      <c r="EBN5" s="58"/>
      <c r="EBO5" s="58"/>
      <c r="EBP5" s="58"/>
      <c r="EBQ5" s="58"/>
      <c r="EBR5" s="58"/>
      <c r="EBS5" s="58"/>
      <c r="EBT5" s="58"/>
      <c r="EBU5" s="58"/>
      <c r="EBV5" s="58"/>
      <c r="EBW5" s="58"/>
      <c r="EBX5" s="58"/>
      <c r="EBY5" s="58"/>
      <c r="EBZ5" s="58"/>
      <c r="ECA5" s="58"/>
      <c r="ECB5" s="58"/>
      <c r="ECC5" s="58"/>
      <c r="ECD5" s="58"/>
      <c r="ECE5" s="58"/>
      <c r="ECF5" s="58"/>
      <c r="ECG5" s="58"/>
      <c r="ECH5" s="58"/>
      <c r="ECI5" s="58"/>
      <c r="ECJ5" s="58"/>
      <c r="ECK5" s="58"/>
      <c r="ECL5" s="58"/>
      <c r="ECM5" s="58"/>
      <c r="ECN5" s="58"/>
      <c r="ECO5" s="58"/>
      <c r="ECP5" s="58"/>
      <c r="ECQ5" s="58"/>
      <c r="ECR5" s="58"/>
      <c r="ECS5" s="58"/>
      <c r="ECT5" s="58"/>
      <c r="ECU5" s="58"/>
      <c r="ECV5" s="58"/>
      <c r="ECW5" s="58"/>
      <c r="ECX5" s="58"/>
      <c r="ECY5" s="58"/>
      <c r="ECZ5" s="58"/>
      <c r="EDA5" s="58"/>
      <c r="EDB5" s="58"/>
      <c r="EDC5" s="58"/>
      <c r="EDD5" s="58"/>
      <c r="EDE5" s="58"/>
      <c r="EDF5" s="58"/>
      <c r="EDG5" s="58"/>
      <c r="EDH5" s="58"/>
      <c r="EDI5" s="58"/>
      <c r="EDJ5" s="58"/>
      <c r="EDK5" s="58"/>
      <c r="EDL5" s="58"/>
      <c r="EDM5" s="58"/>
      <c r="EDN5" s="58"/>
      <c r="EDO5" s="58"/>
      <c r="EDP5" s="58"/>
      <c r="EDQ5" s="58"/>
      <c r="EDR5" s="58"/>
      <c r="EDS5" s="58"/>
      <c r="EDT5" s="58"/>
      <c r="EDU5" s="58"/>
      <c r="EDV5" s="58"/>
      <c r="EDW5" s="58"/>
      <c r="EDX5" s="58"/>
      <c r="EDY5" s="58"/>
      <c r="EDZ5" s="58"/>
      <c r="EEA5" s="58"/>
      <c r="EEB5" s="58"/>
      <c r="EEC5" s="58"/>
      <c r="EED5" s="58"/>
      <c r="EEE5" s="58"/>
      <c r="EEF5" s="58"/>
      <c r="EEG5" s="58"/>
      <c r="EEH5" s="58"/>
      <c r="EEI5" s="58"/>
      <c r="EEJ5" s="58"/>
      <c r="EEK5" s="58"/>
      <c r="EEL5" s="58"/>
      <c r="EEM5" s="58"/>
      <c r="EEN5" s="58"/>
      <c r="EEO5" s="58"/>
      <c r="EEP5" s="58"/>
      <c r="EEQ5" s="58"/>
      <c r="EER5" s="58"/>
      <c r="EES5" s="58"/>
      <c r="EET5" s="58"/>
      <c r="EEU5" s="58"/>
      <c r="EEV5" s="58"/>
      <c r="EEW5" s="58"/>
      <c r="EEX5" s="58"/>
      <c r="EEY5" s="58"/>
      <c r="EEZ5" s="58"/>
      <c r="EFA5" s="58"/>
      <c r="EFB5" s="58"/>
      <c r="EFC5" s="58"/>
      <c r="EFD5" s="58"/>
      <c r="EFE5" s="58"/>
      <c r="EFF5" s="58"/>
      <c r="EFG5" s="58"/>
      <c r="EFH5" s="58"/>
      <c r="EFI5" s="58"/>
      <c r="EFJ5" s="58"/>
      <c r="EFK5" s="58"/>
      <c r="EFL5" s="58"/>
      <c r="EFM5" s="58"/>
      <c r="EFN5" s="58"/>
      <c r="EFO5" s="58"/>
      <c r="EFP5" s="58"/>
      <c r="EFQ5" s="58"/>
      <c r="EFR5" s="58"/>
      <c r="EFS5" s="58"/>
      <c r="EFT5" s="58"/>
      <c r="EFU5" s="58"/>
      <c r="EFV5" s="58"/>
      <c r="EFW5" s="58"/>
      <c r="EFX5" s="58"/>
      <c r="EFY5" s="58"/>
      <c r="EFZ5" s="58"/>
      <c r="EGA5" s="58"/>
      <c r="EGB5" s="58"/>
      <c r="EGC5" s="58"/>
      <c r="EGD5" s="58"/>
      <c r="EGE5" s="58"/>
      <c r="EGF5" s="58"/>
      <c r="EGG5" s="58"/>
      <c r="EGH5" s="58"/>
      <c r="EGI5" s="58"/>
      <c r="EGJ5" s="58"/>
      <c r="EGK5" s="58"/>
      <c r="EGL5" s="58"/>
      <c r="EGM5" s="58"/>
      <c r="EGN5" s="58"/>
      <c r="EGO5" s="58"/>
      <c r="EGP5" s="58"/>
      <c r="EGQ5" s="58"/>
      <c r="EGR5" s="58"/>
      <c r="EGS5" s="58"/>
      <c r="EGT5" s="58"/>
      <c r="EGU5" s="58"/>
      <c r="EGV5" s="58"/>
      <c r="EGW5" s="58"/>
      <c r="EGX5" s="58"/>
      <c r="EGY5" s="58"/>
      <c r="EGZ5" s="58"/>
      <c r="EHA5" s="58"/>
      <c r="EHB5" s="58"/>
      <c r="EHC5" s="58"/>
      <c r="EHD5" s="58"/>
      <c r="EHE5" s="58"/>
      <c r="EHF5" s="58"/>
      <c r="EHG5" s="58"/>
      <c r="EHH5" s="58"/>
      <c r="EHI5" s="58"/>
      <c r="EHJ5" s="58"/>
      <c r="EHK5" s="58"/>
      <c r="EHL5" s="58"/>
      <c r="EHM5" s="58"/>
      <c r="EHN5" s="58"/>
      <c r="EHO5" s="58"/>
      <c r="EHP5" s="58"/>
      <c r="EHQ5" s="58"/>
      <c r="EHR5" s="58"/>
      <c r="EHS5" s="58"/>
      <c r="EHT5" s="58"/>
      <c r="EHU5" s="58"/>
      <c r="EHV5" s="58"/>
      <c r="EHW5" s="58"/>
      <c r="EHX5" s="58"/>
      <c r="EHY5" s="58"/>
      <c r="EHZ5" s="58"/>
      <c r="EIA5" s="58"/>
      <c r="EIB5" s="58"/>
      <c r="EIC5" s="58"/>
      <c r="EID5" s="58"/>
      <c r="EIE5" s="58"/>
      <c r="EIF5" s="58"/>
      <c r="EIG5" s="58"/>
      <c r="EIH5" s="58"/>
      <c r="EII5" s="58"/>
      <c r="EIJ5" s="58"/>
      <c r="EIK5" s="58"/>
      <c r="EIL5" s="58"/>
      <c r="EIM5" s="58"/>
      <c r="EIN5" s="58"/>
      <c r="EIO5" s="58"/>
      <c r="EIP5" s="58"/>
      <c r="EIQ5" s="58"/>
      <c r="EIR5" s="58"/>
      <c r="EIS5" s="58"/>
      <c r="EIT5" s="58"/>
      <c r="EIU5" s="58"/>
      <c r="EIV5" s="58"/>
      <c r="EIW5" s="58"/>
      <c r="EIX5" s="58"/>
      <c r="EIY5" s="58"/>
      <c r="EIZ5" s="58"/>
      <c r="EJA5" s="58"/>
      <c r="EJB5" s="58"/>
      <c r="EJC5" s="58"/>
      <c r="EJD5" s="58"/>
      <c r="EJE5" s="58"/>
      <c r="EJF5" s="58"/>
      <c r="EJG5" s="58"/>
      <c r="EJH5" s="58"/>
      <c r="EJI5" s="58"/>
      <c r="EJJ5" s="58"/>
      <c r="EJK5" s="58"/>
      <c r="EJL5" s="58"/>
      <c r="EJM5" s="58"/>
      <c r="EJN5" s="58"/>
      <c r="EJO5" s="58"/>
      <c r="EJP5" s="58"/>
      <c r="EJQ5" s="58"/>
      <c r="EJR5" s="58"/>
      <c r="EJS5" s="58"/>
      <c r="EJT5" s="58"/>
      <c r="EJU5" s="58"/>
      <c r="EJV5" s="58"/>
      <c r="EJW5" s="58"/>
      <c r="EJX5" s="58"/>
      <c r="EJY5" s="58"/>
      <c r="EJZ5" s="58"/>
      <c r="EKA5" s="58"/>
      <c r="EKB5" s="58"/>
      <c r="EKC5" s="58"/>
      <c r="EKD5" s="58"/>
      <c r="EKE5" s="58"/>
      <c r="EKF5" s="58"/>
      <c r="EKG5" s="58"/>
      <c r="EKH5" s="58"/>
      <c r="EKI5" s="58"/>
      <c r="EKJ5" s="58"/>
      <c r="EKK5" s="58"/>
      <c r="EKL5" s="58"/>
      <c r="EKM5" s="58"/>
      <c r="EKN5" s="58"/>
      <c r="EKO5" s="58"/>
      <c r="EKP5" s="58"/>
      <c r="EKQ5" s="58"/>
      <c r="EKR5" s="58"/>
      <c r="EKS5" s="58"/>
      <c r="EKT5" s="58"/>
      <c r="EKU5" s="58"/>
      <c r="EKV5" s="58"/>
      <c r="EKW5" s="58"/>
      <c r="EKX5" s="58"/>
      <c r="EKY5" s="58"/>
      <c r="EKZ5" s="58"/>
      <c r="ELA5" s="58"/>
      <c r="ELB5" s="58"/>
      <c r="ELC5" s="58"/>
      <c r="ELD5" s="58"/>
      <c r="ELE5" s="58"/>
      <c r="ELF5" s="58"/>
      <c r="ELG5" s="58"/>
      <c r="ELH5" s="58"/>
      <c r="ELI5" s="58"/>
      <c r="ELJ5" s="58"/>
      <c r="ELK5" s="58"/>
      <c r="ELL5" s="58"/>
      <c r="ELM5" s="58"/>
      <c r="ELN5" s="58"/>
      <c r="ELO5" s="58"/>
      <c r="ELP5" s="58"/>
      <c r="ELQ5" s="58"/>
      <c r="ELR5" s="58"/>
      <c r="ELS5" s="58"/>
      <c r="ELT5" s="58"/>
      <c r="ELU5" s="58"/>
      <c r="ELV5" s="58"/>
      <c r="ELW5" s="58"/>
      <c r="ELX5" s="58"/>
      <c r="ELY5" s="58"/>
      <c r="ELZ5" s="58"/>
      <c r="EMA5" s="58"/>
      <c r="EMB5" s="58"/>
      <c r="EMC5" s="58"/>
      <c r="EMD5" s="58"/>
      <c r="EME5" s="58"/>
      <c r="EMF5" s="58"/>
      <c r="EMG5" s="58"/>
      <c r="EMH5" s="58"/>
      <c r="EMI5" s="58"/>
      <c r="EMJ5" s="58"/>
      <c r="EMK5" s="58"/>
      <c r="EML5" s="58"/>
      <c r="EMM5" s="58"/>
      <c r="EMN5" s="58"/>
      <c r="EMO5" s="58"/>
      <c r="EMP5" s="58"/>
      <c r="EMQ5" s="58"/>
      <c r="EMR5" s="58"/>
      <c r="EMS5" s="58"/>
      <c r="EMT5" s="58"/>
      <c r="EMU5" s="58"/>
      <c r="EMV5" s="58"/>
      <c r="EMW5" s="58"/>
      <c r="EMX5" s="58"/>
      <c r="EMY5" s="58"/>
      <c r="EMZ5" s="58"/>
      <c r="ENA5" s="58"/>
      <c r="ENB5" s="58"/>
      <c r="ENC5" s="58"/>
      <c r="END5" s="58"/>
      <c r="ENE5" s="58"/>
      <c r="ENF5" s="58"/>
      <c r="ENG5" s="58"/>
      <c r="ENH5" s="58"/>
      <c r="ENI5" s="58"/>
      <c r="ENJ5" s="58"/>
      <c r="ENK5" s="58"/>
      <c r="ENL5" s="58"/>
      <c r="ENM5" s="58"/>
      <c r="ENN5" s="58"/>
      <c r="ENO5" s="58"/>
      <c r="ENP5" s="58"/>
      <c r="ENQ5" s="58"/>
      <c r="ENR5" s="58"/>
      <c r="ENS5" s="58"/>
      <c r="ENT5" s="58"/>
      <c r="ENU5" s="58"/>
      <c r="ENV5" s="58"/>
      <c r="ENW5" s="58"/>
      <c r="ENX5" s="58"/>
      <c r="ENY5" s="58"/>
      <c r="ENZ5" s="58"/>
      <c r="EOA5" s="58"/>
      <c r="EOB5" s="58"/>
      <c r="EOC5" s="58"/>
      <c r="EOD5" s="58"/>
      <c r="EOE5" s="58"/>
      <c r="EOF5" s="58"/>
      <c r="EOG5" s="58"/>
      <c r="EOH5" s="58"/>
      <c r="EOI5" s="58"/>
      <c r="EOJ5" s="58"/>
      <c r="EOK5" s="58"/>
      <c r="EOL5" s="58"/>
      <c r="EOM5" s="58"/>
      <c r="EON5" s="58"/>
      <c r="EOO5" s="58"/>
      <c r="EOP5" s="58"/>
      <c r="EOQ5" s="58"/>
      <c r="EOR5" s="58"/>
      <c r="EOS5" s="58"/>
      <c r="EOT5" s="58"/>
      <c r="EOU5" s="58"/>
      <c r="EOV5" s="58"/>
      <c r="EOW5" s="58"/>
      <c r="EOX5" s="58"/>
      <c r="EOY5" s="58"/>
      <c r="EOZ5" s="58"/>
      <c r="EPA5" s="58"/>
      <c r="EPB5" s="58"/>
      <c r="EPC5" s="58"/>
      <c r="EPD5" s="58"/>
      <c r="EPE5" s="58"/>
      <c r="EPF5" s="58"/>
      <c r="EPG5" s="58"/>
      <c r="EPH5" s="58"/>
      <c r="EPI5" s="58"/>
      <c r="EPJ5" s="58"/>
      <c r="EPK5" s="58"/>
      <c r="EPL5" s="58"/>
      <c r="EPM5" s="58"/>
      <c r="EPN5" s="58"/>
      <c r="EPO5" s="58"/>
      <c r="EPP5" s="58"/>
      <c r="EPQ5" s="58"/>
      <c r="EPR5" s="58"/>
      <c r="EPS5" s="58"/>
      <c r="EPT5" s="58"/>
      <c r="EPU5" s="58"/>
      <c r="EPV5" s="58"/>
      <c r="EPW5" s="58"/>
      <c r="EPX5" s="58"/>
      <c r="EPY5" s="58"/>
      <c r="EPZ5" s="58"/>
      <c r="EQA5" s="58"/>
      <c r="EQB5" s="58"/>
      <c r="EQC5" s="58"/>
      <c r="EQD5" s="58"/>
      <c r="EQE5" s="58"/>
      <c r="EQF5" s="58"/>
      <c r="EQG5" s="58"/>
      <c r="EQH5" s="58"/>
      <c r="EQI5" s="58"/>
      <c r="EQJ5" s="58"/>
      <c r="EQK5" s="58"/>
      <c r="EQL5" s="58"/>
      <c r="EQM5" s="58"/>
      <c r="EQN5" s="58"/>
      <c r="EQO5" s="58"/>
      <c r="EQP5" s="58"/>
      <c r="EQQ5" s="58"/>
      <c r="EQR5" s="58"/>
      <c r="EQS5" s="58"/>
      <c r="EQT5" s="58"/>
      <c r="EQU5" s="58"/>
      <c r="EQV5" s="58"/>
      <c r="EQW5" s="58"/>
      <c r="EQX5" s="58"/>
      <c r="EQY5" s="58"/>
      <c r="EQZ5" s="58"/>
      <c r="ERA5" s="58"/>
      <c r="ERB5" s="58"/>
      <c r="ERC5" s="58"/>
      <c r="ERD5" s="58"/>
      <c r="ERE5" s="58"/>
      <c r="ERF5" s="58"/>
      <c r="ERG5" s="58"/>
      <c r="ERH5" s="58"/>
      <c r="ERI5" s="58"/>
      <c r="ERJ5" s="58"/>
      <c r="ERK5" s="58"/>
      <c r="ERL5" s="58"/>
      <c r="ERM5" s="58"/>
      <c r="ERN5" s="58"/>
      <c r="ERO5" s="58"/>
      <c r="ERP5" s="58"/>
      <c r="ERQ5" s="58"/>
      <c r="ERR5" s="58"/>
      <c r="ERS5" s="58"/>
      <c r="ERT5" s="58"/>
      <c r="ERU5" s="58"/>
      <c r="ERV5" s="58"/>
      <c r="ERW5" s="58"/>
      <c r="ERX5" s="58"/>
      <c r="ERY5" s="58"/>
      <c r="ERZ5" s="58"/>
      <c r="ESA5" s="58"/>
      <c r="ESB5" s="58"/>
      <c r="ESC5" s="58"/>
      <c r="ESD5" s="58"/>
      <c r="ESE5" s="58"/>
      <c r="ESF5" s="58"/>
      <c r="ESG5" s="58"/>
      <c r="ESH5" s="58"/>
      <c r="ESI5" s="58"/>
      <c r="ESJ5" s="58"/>
      <c r="ESK5" s="58"/>
      <c r="ESL5" s="58"/>
      <c r="ESM5" s="58"/>
      <c r="ESN5" s="58"/>
      <c r="ESO5" s="58"/>
      <c r="ESP5" s="58"/>
      <c r="ESQ5" s="58"/>
      <c r="ESR5" s="58"/>
      <c r="ESS5" s="58"/>
      <c r="EST5" s="58"/>
      <c r="ESU5" s="58"/>
      <c r="ESV5" s="58"/>
      <c r="ESW5" s="58"/>
      <c r="ESX5" s="58"/>
      <c r="ESY5" s="58"/>
      <c r="ESZ5" s="58"/>
      <c r="ETA5" s="58"/>
      <c r="ETB5" s="58"/>
      <c r="ETC5" s="58"/>
      <c r="ETD5" s="58"/>
      <c r="ETE5" s="58"/>
      <c r="ETF5" s="58"/>
      <c r="ETG5" s="58"/>
      <c r="ETH5" s="58"/>
      <c r="ETI5" s="58"/>
      <c r="ETJ5" s="58"/>
      <c r="ETK5" s="58"/>
      <c r="ETL5" s="58"/>
      <c r="ETM5" s="58"/>
      <c r="ETN5" s="58"/>
      <c r="ETO5" s="58"/>
      <c r="ETP5" s="58"/>
      <c r="ETQ5" s="58"/>
      <c r="ETR5" s="58"/>
      <c r="ETS5" s="58"/>
      <c r="ETT5" s="58"/>
      <c r="ETU5" s="58"/>
      <c r="ETV5" s="58"/>
      <c r="ETW5" s="58"/>
      <c r="ETX5" s="58"/>
      <c r="ETY5" s="58"/>
      <c r="ETZ5" s="58"/>
      <c r="EUA5" s="58"/>
      <c r="EUB5" s="58"/>
      <c r="EUC5" s="58"/>
      <c r="EUD5" s="58"/>
      <c r="EUE5" s="58"/>
      <c r="EUF5" s="58"/>
      <c r="EUG5" s="58"/>
      <c r="EUH5" s="58"/>
      <c r="EUI5" s="58"/>
      <c r="EUJ5" s="58"/>
      <c r="EUK5" s="58"/>
      <c r="EUL5" s="58"/>
      <c r="EUM5" s="58"/>
      <c r="EUN5" s="58"/>
      <c r="EUO5" s="58"/>
      <c r="EUP5" s="58"/>
      <c r="EUQ5" s="58"/>
      <c r="EUR5" s="58"/>
      <c r="EUS5" s="58"/>
      <c r="EUT5" s="58"/>
      <c r="EUU5" s="58"/>
      <c r="EUV5" s="58"/>
      <c r="EUW5" s="58"/>
      <c r="EUX5" s="58"/>
      <c r="EUY5" s="58"/>
      <c r="EUZ5" s="58"/>
      <c r="EVA5" s="58"/>
      <c r="EVB5" s="58"/>
      <c r="EVC5" s="58"/>
      <c r="EVD5" s="58"/>
      <c r="EVE5" s="58"/>
      <c r="EVF5" s="58"/>
      <c r="EVG5" s="58"/>
      <c r="EVH5" s="58"/>
      <c r="EVI5" s="58"/>
      <c r="EVJ5" s="58"/>
      <c r="EVK5" s="58"/>
      <c r="EVL5" s="58"/>
      <c r="EVM5" s="58"/>
      <c r="EVN5" s="58"/>
      <c r="EVO5" s="58"/>
      <c r="EVP5" s="58"/>
      <c r="EVQ5" s="58"/>
      <c r="EVR5" s="58"/>
      <c r="EVS5" s="58"/>
      <c r="EVT5" s="58"/>
      <c r="EVU5" s="58"/>
      <c r="EVV5" s="58"/>
      <c r="EVW5" s="58"/>
      <c r="EVX5" s="58"/>
      <c r="EVY5" s="58"/>
      <c r="EVZ5" s="58"/>
      <c r="EWA5" s="58"/>
      <c r="EWB5" s="58"/>
      <c r="EWC5" s="58"/>
      <c r="EWD5" s="58"/>
      <c r="EWE5" s="58"/>
      <c r="EWF5" s="58"/>
      <c r="EWG5" s="58"/>
      <c r="EWH5" s="58"/>
      <c r="EWI5" s="58"/>
      <c r="EWJ5" s="58"/>
      <c r="EWK5" s="58"/>
      <c r="EWL5" s="58"/>
      <c r="EWM5" s="58"/>
      <c r="EWN5" s="58"/>
      <c r="EWO5" s="58"/>
      <c r="EWP5" s="58"/>
      <c r="EWQ5" s="58"/>
      <c r="EWR5" s="58"/>
      <c r="EWS5" s="58"/>
      <c r="EWT5" s="58"/>
      <c r="EWU5" s="58"/>
      <c r="EWV5" s="58"/>
      <c r="EWW5" s="58"/>
      <c r="EWX5" s="58"/>
      <c r="EWY5" s="58"/>
      <c r="EWZ5" s="58"/>
      <c r="EXA5" s="58"/>
      <c r="EXB5" s="58"/>
      <c r="EXC5" s="58"/>
      <c r="EXD5" s="58"/>
      <c r="EXE5" s="58"/>
      <c r="EXF5" s="58"/>
      <c r="EXG5" s="58"/>
      <c r="EXH5" s="58"/>
      <c r="EXI5" s="58"/>
      <c r="EXJ5" s="58"/>
      <c r="EXK5" s="58"/>
      <c r="EXL5" s="58"/>
      <c r="EXM5" s="58"/>
      <c r="EXN5" s="58"/>
      <c r="EXO5" s="58"/>
      <c r="EXP5" s="58"/>
      <c r="EXQ5" s="58"/>
      <c r="EXR5" s="58"/>
      <c r="EXS5" s="58"/>
      <c r="EXT5" s="58"/>
      <c r="EXU5" s="58"/>
      <c r="EXV5" s="58"/>
      <c r="EXW5" s="58"/>
      <c r="EXX5" s="58"/>
      <c r="EXY5" s="58"/>
      <c r="EXZ5" s="58"/>
      <c r="EYA5" s="58"/>
      <c r="EYB5" s="58"/>
      <c r="EYC5" s="58"/>
      <c r="EYD5" s="58"/>
      <c r="EYE5" s="58"/>
      <c r="EYF5" s="58"/>
      <c r="EYG5" s="58"/>
      <c r="EYH5" s="58"/>
      <c r="EYI5" s="58"/>
      <c r="EYJ5" s="58"/>
      <c r="EYK5" s="58"/>
      <c r="EYL5" s="58"/>
      <c r="EYM5" s="58"/>
      <c r="EYN5" s="58"/>
      <c r="EYO5" s="58"/>
      <c r="EYP5" s="58"/>
      <c r="EYQ5" s="58"/>
      <c r="EYR5" s="58"/>
      <c r="EYS5" s="58"/>
      <c r="EYT5" s="58"/>
      <c r="EYU5" s="58"/>
      <c r="EYV5" s="58"/>
      <c r="EYW5" s="58"/>
      <c r="EYX5" s="58"/>
      <c r="EYY5" s="58"/>
      <c r="EYZ5" s="58"/>
      <c r="EZA5" s="58"/>
      <c r="EZB5" s="58"/>
      <c r="EZC5" s="58"/>
      <c r="EZD5" s="58"/>
      <c r="EZE5" s="58"/>
      <c r="EZF5" s="58"/>
      <c r="EZG5" s="58"/>
      <c r="EZH5" s="58"/>
      <c r="EZI5" s="58"/>
      <c r="EZJ5" s="58"/>
      <c r="EZK5" s="58"/>
      <c r="EZL5" s="58"/>
      <c r="EZM5" s="58"/>
      <c r="EZN5" s="58"/>
      <c r="EZO5" s="58"/>
      <c r="EZP5" s="58"/>
      <c r="EZQ5" s="58"/>
      <c r="EZR5" s="58"/>
      <c r="EZS5" s="58"/>
      <c r="EZT5" s="58"/>
      <c r="EZU5" s="58"/>
      <c r="EZV5" s="58"/>
      <c r="EZW5" s="58"/>
      <c r="EZX5" s="58"/>
      <c r="EZY5" s="58"/>
      <c r="EZZ5" s="58"/>
      <c r="FAA5" s="58"/>
      <c r="FAB5" s="58"/>
      <c r="FAC5" s="58"/>
      <c r="FAD5" s="58"/>
      <c r="FAE5" s="58"/>
      <c r="FAF5" s="58"/>
      <c r="FAG5" s="58"/>
      <c r="FAH5" s="58"/>
      <c r="FAI5" s="58"/>
      <c r="FAJ5" s="58"/>
      <c r="FAK5" s="58"/>
      <c r="FAL5" s="58"/>
      <c r="FAM5" s="58"/>
      <c r="FAN5" s="58"/>
      <c r="FAO5" s="58"/>
      <c r="FAP5" s="58"/>
      <c r="FAQ5" s="58"/>
      <c r="FAR5" s="58"/>
      <c r="FAS5" s="58"/>
      <c r="FAT5" s="58"/>
      <c r="FAU5" s="58"/>
      <c r="FAV5" s="58"/>
      <c r="FAW5" s="58"/>
      <c r="FAX5" s="58"/>
      <c r="FAY5" s="58"/>
      <c r="FAZ5" s="58"/>
      <c r="FBA5" s="58"/>
      <c r="FBB5" s="58"/>
      <c r="FBC5" s="58"/>
      <c r="FBD5" s="58"/>
      <c r="FBE5" s="58"/>
      <c r="FBF5" s="58"/>
      <c r="FBG5" s="58"/>
      <c r="FBH5" s="58"/>
      <c r="FBI5" s="58"/>
      <c r="FBJ5" s="58"/>
      <c r="FBK5" s="58"/>
      <c r="FBL5" s="58"/>
      <c r="FBM5" s="58"/>
      <c r="FBN5" s="58"/>
      <c r="FBO5" s="58"/>
      <c r="FBP5" s="58"/>
      <c r="FBQ5" s="58"/>
      <c r="FBR5" s="58"/>
      <c r="FBS5" s="58"/>
      <c r="FBT5" s="58"/>
      <c r="FBU5" s="58"/>
      <c r="FBV5" s="58"/>
      <c r="FBW5" s="58"/>
      <c r="FBX5" s="58"/>
      <c r="FBY5" s="58"/>
      <c r="FBZ5" s="58"/>
      <c r="FCA5" s="58"/>
      <c r="FCB5" s="58"/>
      <c r="FCC5" s="58"/>
      <c r="FCD5" s="58"/>
      <c r="FCE5" s="58"/>
      <c r="FCF5" s="58"/>
      <c r="FCG5" s="58"/>
      <c r="FCH5" s="58"/>
      <c r="FCI5" s="58"/>
      <c r="FCJ5" s="58"/>
      <c r="FCK5" s="58"/>
      <c r="FCL5" s="58"/>
      <c r="FCM5" s="58"/>
      <c r="FCN5" s="58"/>
      <c r="FCO5" s="58"/>
      <c r="FCP5" s="58"/>
      <c r="FCQ5" s="58"/>
      <c r="FCR5" s="58"/>
      <c r="FCS5" s="58"/>
      <c r="FCT5" s="58"/>
      <c r="FCU5" s="58"/>
      <c r="FCV5" s="58"/>
      <c r="FCW5" s="58"/>
      <c r="FCX5" s="58"/>
      <c r="FCY5" s="58"/>
      <c r="FCZ5" s="58"/>
      <c r="FDA5" s="58"/>
      <c r="FDB5" s="58"/>
      <c r="FDC5" s="58"/>
      <c r="FDD5" s="58"/>
      <c r="FDE5" s="58"/>
      <c r="FDF5" s="58"/>
      <c r="FDG5" s="58"/>
      <c r="FDH5" s="58"/>
      <c r="FDI5" s="58"/>
      <c r="FDJ5" s="58"/>
      <c r="FDK5" s="58"/>
      <c r="FDL5" s="58"/>
      <c r="FDM5" s="58"/>
      <c r="FDN5" s="58"/>
      <c r="FDO5" s="58"/>
      <c r="FDP5" s="58"/>
      <c r="FDQ5" s="58"/>
      <c r="FDR5" s="58"/>
      <c r="FDS5" s="58"/>
      <c r="FDT5" s="58"/>
      <c r="FDU5" s="58"/>
      <c r="FDV5" s="58"/>
      <c r="FDW5" s="58"/>
      <c r="FDX5" s="58"/>
      <c r="FDY5" s="58"/>
      <c r="FDZ5" s="58"/>
      <c r="FEA5" s="58"/>
      <c r="FEB5" s="58"/>
      <c r="FEC5" s="58"/>
      <c r="FED5" s="58"/>
      <c r="FEE5" s="58"/>
      <c r="FEF5" s="58"/>
      <c r="FEG5" s="58"/>
      <c r="FEH5" s="58"/>
      <c r="FEI5" s="58"/>
      <c r="FEJ5" s="58"/>
      <c r="FEK5" s="58"/>
      <c r="FEL5" s="58"/>
      <c r="FEM5" s="58"/>
      <c r="FEN5" s="58"/>
      <c r="FEO5" s="58"/>
      <c r="FEP5" s="58"/>
      <c r="FEQ5" s="58"/>
      <c r="FER5" s="58"/>
      <c r="FES5" s="58"/>
      <c r="FET5" s="58"/>
      <c r="FEU5" s="58"/>
      <c r="FEV5" s="58"/>
      <c r="FEW5" s="58"/>
      <c r="FEX5" s="58"/>
      <c r="FEY5" s="58"/>
      <c r="FEZ5" s="58"/>
      <c r="FFA5" s="58"/>
      <c r="FFB5" s="58"/>
      <c r="FFC5" s="58"/>
      <c r="FFD5" s="58"/>
      <c r="FFE5" s="58"/>
      <c r="FFF5" s="58"/>
      <c r="FFG5" s="58"/>
      <c r="FFH5" s="58"/>
      <c r="FFI5" s="58"/>
      <c r="FFJ5" s="58"/>
      <c r="FFK5" s="58"/>
      <c r="FFL5" s="58"/>
      <c r="FFM5" s="58"/>
      <c r="FFN5" s="58"/>
      <c r="FFO5" s="58"/>
      <c r="FFP5" s="58"/>
      <c r="FFQ5" s="58"/>
      <c r="FFR5" s="58"/>
      <c r="FFS5" s="58"/>
      <c r="FFT5" s="58"/>
      <c r="FFU5" s="58"/>
      <c r="FFV5" s="58"/>
      <c r="FFW5" s="58"/>
      <c r="FFX5" s="58"/>
      <c r="FFY5" s="58"/>
      <c r="FFZ5" s="58"/>
      <c r="FGA5" s="58"/>
      <c r="FGB5" s="58"/>
      <c r="FGC5" s="58"/>
      <c r="FGD5" s="58"/>
      <c r="FGE5" s="58"/>
      <c r="FGF5" s="58"/>
      <c r="FGG5" s="58"/>
      <c r="FGH5" s="58"/>
      <c r="FGI5" s="58"/>
      <c r="FGJ5" s="58"/>
      <c r="FGK5" s="58"/>
      <c r="FGL5" s="58"/>
      <c r="FGM5" s="58"/>
      <c r="FGN5" s="58"/>
      <c r="FGO5" s="58"/>
      <c r="FGP5" s="58"/>
      <c r="FGQ5" s="58"/>
      <c r="FGR5" s="58"/>
      <c r="FGS5" s="58"/>
      <c r="FGT5" s="58"/>
      <c r="FGU5" s="58"/>
      <c r="FGV5" s="58"/>
      <c r="FGW5" s="58"/>
      <c r="FGX5" s="58"/>
      <c r="FGY5" s="58"/>
      <c r="FGZ5" s="58"/>
      <c r="FHA5" s="58"/>
      <c r="FHB5" s="58"/>
      <c r="FHC5" s="58"/>
      <c r="FHD5" s="58"/>
      <c r="FHE5" s="58"/>
      <c r="FHF5" s="58"/>
      <c r="FHG5" s="58"/>
      <c r="FHH5" s="58"/>
      <c r="FHI5" s="58"/>
      <c r="FHJ5" s="58"/>
      <c r="FHK5" s="58"/>
      <c r="FHL5" s="58"/>
      <c r="FHM5" s="58"/>
      <c r="FHN5" s="58"/>
      <c r="FHO5" s="58"/>
      <c r="FHP5" s="58"/>
      <c r="FHQ5" s="58"/>
      <c r="FHR5" s="58"/>
      <c r="FHS5" s="58"/>
      <c r="FHT5" s="58"/>
      <c r="FHU5" s="58"/>
      <c r="FHV5" s="58"/>
      <c r="FHW5" s="58"/>
      <c r="FHX5" s="58"/>
      <c r="FHY5" s="58"/>
      <c r="FHZ5" s="58"/>
      <c r="FIA5" s="58"/>
      <c r="FIB5" s="58"/>
      <c r="FIC5" s="58"/>
      <c r="FID5" s="58"/>
      <c r="FIE5" s="58"/>
      <c r="FIF5" s="58"/>
      <c r="FIG5" s="58"/>
      <c r="FIH5" s="58"/>
      <c r="FII5" s="58"/>
      <c r="FIJ5" s="58"/>
      <c r="FIK5" s="58"/>
      <c r="FIL5" s="58"/>
      <c r="FIM5" s="58"/>
      <c r="FIN5" s="58"/>
      <c r="FIO5" s="58"/>
      <c r="FIP5" s="58"/>
      <c r="FIQ5" s="58"/>
      <c r="FIR5" s="58"/>
      <c r="FIS5" s="58"/>
      <c r="FIT5" s="58"/>
      <c r="FIU5" s="58"/>
      <c r="FIV5" s="58"/>
      <c r="FIW5" s="58"/>
      <c r="FIX5" s="58"/>
      <c r="FIY5" s="58"/>
      <c r="FIZ5" s="58"/>
      <c r="FJA5" s="58"/>
      <c r="FJB5" s="58"/>
      <c r="FJC5" s="58"/>
      <c r="FJD5" s="58"/>
      <c r="FJE5" s="58"/>
      <c r="FJF5" s="58"/>
      <c r="FJG5" s="58"/>
      <c r="FJH5" s="58"/>
      <c r="FJI5" s="58"/>
      <c r="FJJ5" s="58"/>
      <c r="FJK5" s="58"/>
      <c r="FJL5" s="58"/>
      <c r="FJM5" s="58"/>
      <c r="FJN5" s="58"/>
      <c r="FJO5" s="58"/>
      <c r="FJP5" s="58"/>
      <c r="FJQ5" s="58"/>
      <c r="FJR5" s="58"/>
      <c r="FJS5" s="58"/>
      <c r="FJT5" s="58"/>
      <c r="FJU5" s="58"/>
      <c r="FJV5" s="58"/>
      <c r="FJW5" s="58"/>
      <c r="FJX5" s="58"/>
      <c r="FJY5" s="58"/>
      <c r="FJZ5" s="58"/>
      <c r="FKA5" s="58"/>
      <c r="FKB5" s="58"/>
      <c r="FKC5" s="58"/>
      <c r="FKD5" s="58"/>
      <c r="FKE5" s="58"/>
      <c r="FKF5" s="58"/>
      <c r="FKG5" s="58"/>
      <c r="FKH5" s="58"/>
      <c r="FKI5" s="58"/>
      <c r="FKJ5" s="58"/>
      <c r="FKK5" s="58"/>
      <c r="FKL5" s="58"/>
      <c r="FKM5" s="58"/>
      <c r="FKN5" s="58"/>
      <c r="FKO5" s="58"/>
      <c r="FKP5" s="58"/>
      <c r="FKQ5" s="58"/>
      <c r="FKR5" s="58"/>
      <c r="FKS5" s="58"/>
      <c r="FKT5" s="58"/>
      <c r="FKU5" s="58"/>
      <c r="FKV5" s="58"/>
      <c r="FKW5" s="58"/>
      <c r="FKX5" s="58"/>
      <c r="FKY5" s="58"/>
      <c r="FKZ5" s="58"/>
      <c r="FLA5" s="58"/>
      <c r="FLB5" s="58"/>
      <c r="FLC5" s="58"/>
      <c r="FLD5" s="58"/>
      <c r="FLE5" s="58"/>
      <c r="FLF5" s="58"/>
      <c r="FLG5" s="58"/>
      <c r="FLH5" s="58"/>
      <c r="FLI5" s="58"/>
      <c r="FLJ5" s="58"/>
      <c r="FLK5" s="58"/>
      <c r="FLL5" s="58"/>
      <c r="FLM5" s="58"/>
      <c r="FLN5" s="58"/>
      <c r="FLO5" s="58"/>
      <c r="FLP5" s="58"/>
      <c r="FLQ5" s="58"/>
      <c r="FLR5" s="58"/>
      <c r="FLS5" s="58"/>
      <c r="FLT5" s="58"/>
      <c r="FLU5" s="58"/>
      <c r="FLV5" s="58"/>
      <c r="FLW5" s="58"/>
      <c r="FLX5" s="58"/>
      <c r="FLY5" s="58"/>
      <c r="FLZ5" s="58"/>
      <c r="FMA5" s="58"/>
      <c r="FMB5" s="58"/>
      <c r="FMC5" s="58"/>
      <c r="FMD5" s="58"/>
      <c r="FME5" s="58"/>
      <c r="FMF5" s="58"/>
      <c r="FMG5" s="58"/>
      <c r="FMH5" s="58"/>
      <c r="FMI5" s="58"/>
      <c r="FMJ5" s="58"/>
      <c r="FMK5" s="58"/>
      <c r="FML5" s="58"/>
      <c r="FMM5" s="58"/>
      <c r="FMN5" s="58"/>
      <c r="FMO5" s="58"/>
      <c r="FMP5" s="58"/>
      <c r="FMQ5" s="58"/>
      <c r="FMR5" s="58"/>
      <c r="FMS5" s="58"/>
      <c r="FMT5" s="58"/>
      <c r="FMU5" s="58"/>
      <c r="FMV5" s="58"/>
      <c r="FMW5" s="58"/>
      <c r="FMX5" s="58"/>
      <c r="FMY5" s="58"/>
      <c r="FMZ5" s="58"/>
      <c r="FNA5" s="58"/>
      <c r="FNB5" s="58"/>
      <c r="FNC5" s="58"/>
      <c r="FND5" s="58"/>
      <c r="FNE5" s="58"/>
      <c r="FNF5" s="58"/>
      <c r="FNG5" s="58"/>
      <c r="FNH5" s="58"/>
      <c r="FNI5" s="58"/>
      <c r="FNJ5" s="58"/>
      <c r="FNK5" s="58"/>
      <c r="FNL5" s="58"/>
      <c r="FNM5" s="58"/>
      <c r="FNN5" s="58"/>
      <c r="FNO5" s="58"/>
      <c r="FNP5" s="58"/>
      <c r="FNQ5" s="58"/>
      <c r="FNR5" s="58"/>
      <c r="FNS5" s="58"/>
      <c r="FNT5" s="58"/>
      <c r="FNU5" s="58"/>
      <c r="FNV5" s="58"/>
      <c r="FNW5" s="58"/>
      <c r="FNX5" s="58"/>
      <c r="FNY5" s="58"/>
      <c r="FNZ5" s="58"/>
      <c r="FOA5" s="58"/>
      <c r="FOB5" s="58"/>
      <c r="FOC5" s="58"/>
      <c r="FOD5" s="58"/>
      <c r="FOE5" s="58"/>
      <c r="FOF5" s="58"/>
      <c r="FOG5" s="58"/>
      <c r="FOH5" s="58"/>
      <c r="FOI5" s="58"/>
      <c r="FOJ5" s="58"/>
      <c r="FOK5" s="58"/>
      <c r="FOL5" s="58"/>
      <c r="FOM5" s="58"/>
      <c r="FON5" s="58"/>
      <c r="FOO5" s="58"/>
      <c r="FOP5" s="58"/>
      <c r="FOQ5" s="58"/>
      <c r="FOR5" s="58"/>
      <c r="FOS5" s="58"/>
      <c r="FOT5" s="58"/>
      <c r="FOU5" s="58"/>
      <c r="FOV5" s="58"/>
      <c r="FOW5" s="58"/>
      <c r="FOX5" s="58"/>
      <c r="FOY5" s="58"/>
      <c r="FOZ5" s="58"/>
      <c r="FPA5" s="58"/>
      <c r="FPB5" s="58"/>
      <c r="FPC5" s="58"/>
      <c r="FPD5" s="58"/>
      <c r="FPE5" s="58"/>
      <c r="FPF5" s="58"/>
      <c r="FPG5" s="58"/>
      <c r="FPH5" s="58"/>
      <c r="FPI5" s="58"/>
      <c r="FPJ5" s="58"/>
      <c r="FPK5" s="58"/>
      <c r="FPL5" s="58"/>
      <c r="FPM5" s="58"/>
      <c r="FPN5" s="58"/>
      <c r="FPO5" s="58"/>
      <c r="FPP5" s="58"/>
      <c r="FPQ5" s="58"/>
      <c r="FPR5" s="58"/>
      <c r="FPS5" s="58"/>
      <c r="FPT5" s="58"/>
      <c r="FPU5" s="58"/>
      <c r="FPV5" s="58"/>
      <c r="FPW5" s="58"/>
      <c r="FPX5" s="58"/>
      <c r="FPY5" s="58"/>
      <c r="FPZ5" s="58"/>
      <c r="FQA5" s="58"/>
      <c r="FQB5" s="58"/>
      <c r="FQC5" s="58"/>
      <c r="FQD5" s="58"/>
      <c r="FQE5" s="58"/>
      <c r="FQF5" s="58"/>
      <c r="FQG5" s="58"/>
      <c r="FQH5" s="58"/>
      <c r="FQI5" s="58"/>
      <c r="FQJ5" s="58"/>
      <c r="FQK5" s="58"/>
      <c r="FQL5" s="58"/>
      <c r="FQM5" s="58"/>
      <c r="FQN5" s="58"/>
      <c r="FQO5" s="58"/>
      <c r="FQP5" s="58"/>
      <c r="FQQ5" s="58"/>
      <c r="FQR5" s="58"/>
      <c r="FQS5" s="58"/>
      <c r="FQT5" s="58"/>
      <c r="FQU5" s="58"/>
      <c r="FQV5" s="58"/>
      <c r="FQW5" s="58"/>
      <c r="FQX5" s="58"/>
      <c r="FQY5" s="58"/>
      <c r="FQZ5" s="58"/>
      <c r="FRA5" s="58"/>
      <c r="FRB5" s="58"/>
      <c r="FRC5" s="58"/>
      <c r="FRD5" s="58"/>
      <c r="FRE5" s="58"/>
      <c r="FRF5" s="58"/>
      <c r="FRG5" s="58"/>
      <c r="FRH5" s="58"/>
      <c r="FRI5" s="58"/>
      <c r="FRJ5" s="58"/>
      <c r="FRK5" s="58"/>
      <c r="FRL5" s="58"/>
      <c r="FRM5" s="58"/>
      <c r="FRN5" s="58"/>
      <c r="FRO5" s="58"/>
      <c r="FRP5" s="58"/>
      <c r="FRQ5" s="58"/>
      <c r="FRR5" s="58"/>
      <c r="FRS5" s="58"/>
      <c r="FRT5" s="58"/>
      <c r="FRU5" s="58"/>
      <c r="FRV5" s="58"/>
      <c r="FRW5" s="58"/>
      <c r="FRX5" s="58"/>
      <c r="FRY5" s="58"/>
      <c r="FRZ5" s="58"/>
      <c r="FSA5" s="58"/>
      <c r="FSB5" s="58"/>
      <c r="FSC5" s="58"/>
      <c r="FSD5" s="58"/>
      <c r="FSE5" s="58"/>
      <c r="FSF5" s="58"/>
      <c r="FSG5" s="58"/>
      <c r="FSH5" s="58"/>
      <c r="FSI5" s="58"/>
      <c r="FSJ5" s="58"/>
      <c r="FSK5" s="58"/>
      <c r="FSL5" s="58"/>
      <c r="FSM5" s="58"/>
      <c r="FSN5" s="58"/>
      <c r="FSO5" s="58"/>
      <c r="FSP5" s="58"/>
      <c r="FSQ5" s="58"/>
      <c r="FSR5" s="58"/>
      <c r="FSS5" s="58"/>
      <c r="FST5" s="58"/>
      <c r="FSU5" s="58"/>
      <c r="FSV5" s="58"/>
      <c r="FSW5" s="58"/>
      <c r="FSX5" s="58"/>
      <c r="FSY5" s="58"/>
      <c r="FSZ5" s="58"/>
      <c r="FTA5" s="58"/>
      <c r="FTB5" s="58"/>
      <c r="FTC5" s="58"/>
      <c r="FTD5" s="58"/>
      <c r="FTE5" s="58"/>
      <c r="FTF5" s="58"/>
      <c r="FTG5" s="58"/>
      <c r="FTH5" s="58"/>
      <c r="FTI5" s="58"/>
      <c r="FTJ5" s="58"/>
      <c r="FTK5" s="58"/>
      <c r="FTL5" s="58"/>
      <c r="FTM5" s="58"/>
      <c r="FTN5" s="58"/>
      <c r="FTO5" s="58"/>
      <c r="FTP5" s="58"/>
      <c r="FTQ5" s="58"/>
      <c r="FTR5" s="58"/>
      <c r="FTS5" s="58"/>
      <c r="FTT5" s="58"/>
      <c r="FTU5" s="58"/>
      <c r="FTV5" s="58"/>
      <c r="FTW5" s="58"/>
      <c r="FTX5" s="58"/>
      <c r="FTY5" s="58"/>
      <c r="FTZ5" s="58"/>
      <c r="FUA5" s="58"/>
      <c r="FUB5" s="58"/>
      <c r="FUC5" s="58"/>
      <c r="FUD5" s="58"/>
      <c r="FUE5" s="58"/>
      <c r="FUF5" s="58"/>
      <c r="FUG5" s="58"/>
      <c r="FUH5" s="58"/>
      <c r="FUI5" s="58"/>
      <c r="FUJ5" s="58"/>
      <c r="FUK5" s="58"/>
      <c r="FUL5" s="58"/>
      <c r="FUM5" s="58"/>
      <c r="FUN5" s="58"/>
      <c r="FUO5" s="58"/>
      <c r="FUP5" s="58"/>
      <c r="FUQ5" s="58"/>
      <c r="FUR5" s="58"/>
      <c r="FUS5" s="58"/>
      <c r="FUT5" s="58"/>
      <c r="FUU5" s="58"/>
      <c r="FUV5" s="58"/>
      <c r="FUW5" s="58"/>
      <c r="FUX5" s="58"/>
      <c r="FUY5" s="58"/>
      <c r="FUZ5" s="58"/>
      <c r="FVA5" s="58"/>
      <c r="FVB5" s="58"/>
      <c r="FVC5" s="58"/>
      <c r="FVD5" s="58"/>
      <c r="FVE5" s="58"/>
      <c r="FVF5" s="58"/>
      <c r="FVG5" s="58"/>
      <c r="FVH5" s="58"/>
      <c r="FVI5" s="58"/>
      <c r="FVJ5" s="58"/>
      <c r="FVK5" s="58"/>
      <c r="FVL5" s="58"/>
      <c r="FVM5" s="58"/>
      <c r="FVN5" s="58"/>
      <c r="FVO5" s="58"/>
      <c r="FVP5" s="58"/>
      <c r="FVQ5" s="58"/>
      <c r="FVR5" s="58"/>
      <c r="FVS5" s="58"/>
      <c r="FVT5" s="58"/>
      <c r="FVU5" s="58"/>
      <c r="FVV5" s="58"/>
      <c r="FVW5" s="58"/>
      <c r="FVX5" s="58"/>
      <c r="FVY5" s="58"/>
      <c r="FVZ5" s="58"/>
      <c r="FWA5" s="58"/>
      <c r="FWB5" s="58"/>
      <c r="FWC5" s="58"/>
      <c r="FWD5" s="58"/>
      <c r="FWE5" s="58"/>
      <c r="FWF5" s="58"/>
      <c r="FWG5" s="58"/>
      <c r="FWH5" s="58"/>
      <c r="FWI5" s="58"/>
      <c r="FWJ5" s="58"/>
      <c r="FWK5" s="58"/>
      <c r="FWL5" s="58"/>
      <c r="FWM5" s="58"/>
      <c r="FWN5" s="58"/>
      <c r="FWO5" s="58"/>
      <c r="FWP5" s="58"/>
      <c r="FWQ5" s="58"/>
      <c r="FWR5" s="58"/>
      <c r="FWS5" s="58"/>
      <c r="FWT5" s="58"/>
      <c r="FWU5" s="58"/>
      <c r="FWV5" s="58"/>
      <c r="FWW5" s="58"/>
      <c r="FWX5" s="58"/>
      <c r="FWY5" s="58"/>
      <c r="FWZ5" s="58"/>
      <c r="FXA5" s="58"/>
      <c r="FXB5" s="58"/>
      <c r="FXC5" s="58"/>
      <c r="FXD5" s="58"/>
      <c r="FXE5" s="58"/>
      <c r="FXF5" s="58"/>
      <c r="FXG5" s="58"/>
      <c r="FXH5" s="58"/>
      <c r="FXI5" s="58"/>
      <c r="FXJ5" s="58"/>
      <c r="FXK5" s="58"/>
      <c r="FXL5" s="58"/>
      <c r="FXM5" s="58"/>
      <c r="FXN5" s="58"/>
      <c r="FXO5" s="58"/>
      <c r="FXP5" s="58"/>
      <c r="FXQ5" s="58"/>
      <c r="FXR5" s="58"/>
      <c r="FXS5" s="58"/>
      <c r="FXT5" s="58"/>
      <c r="FXU5" s="58"/>
      <c r="FXV5" s="58"/>
      <c r="FXW5" s="58"/>
      <c r="FXX5" s="58"/>
      <c r="FXY5" s="58"/>
      <c r="FXZ5" s="58"/>
      <c r="FYA5" s="58"/>
      <c r="FYB5" s="58"/>
      <c r="FYC5" s="58"/>
      <c r="FYD5" s="58"/>
      <c r="FYE5" s="58"/>
      <c r="FYF5" s="58"/>
      <c r="FYG5" s="58"/>
      <c r="FYH5" s="58"/>
      <c r="FYI5" s="58"/>
      <c r="FYJ5" s="58"/>
      <c r="FYK5" s="58"/>
      <c r="FYL5" s="58"/>
      <c r="FYM5" s="58"/>
      <c r="FYN5" s="58"/>
      <c r="FYO5" s="58"/>
      <c r="FYP5" s="58"/>
      <c r="FYQ5" s="58"/>
      <c r="FYR5" s="58"/>
      <c r="FYS5" s="58"/>
      <c r="FYT5" s="58"/>
      <c r="FYU5" s="58"/>
      <c r="FYV5" s="58"/>
      <c r="FYW5" s="58"/>
      <c r="FYX5" s="58"/>
      <c r="FYY5" s="58"/>
      <c r="FYZ5" s="58"/>
      <c r="FZA5" s="58"/>
      <c r="FZB5" s="58"/>
      <c r="FZC5" s="58"/>
      <c r="FZD5" s="58"/>
      <c r="FZE5" s="58"/>
      <c r="FZF5" s="58"/>
      <c r="FZG5" s="58"/>
      <c r="FZH5" s="58"/>
      <c r="FZI5" s="58"/>
      <c r="FZJ5" s="58"/>
      <c r="FZK5" s="58"/>
      <c r="FZL5" s="58"/>
      <c r="FZM5" s="58"/>
      <c r="FZN5" s="58"/>
      <c r="FZO5" s="58"/>
      <c r="FZP5" s="58"/>
      <c r="FZQ5" s="58"/>
      <c r="FZR5" s="58"/>
      <c r="FZS5" s="58"/>
      <c r="FZT5" s="58"/>
      <c r="FZU5" s="58"/>
      <c r="FZV5" s="58"/>
      <c r="FZW5" s="58"/>
      <c r="FZX5" s="58"/>
      <c r="FZY5" s="58"/>
      <c r="FZZ5" s="58"/>
      <c r="GAA5" s="58"/>
      <c r="GAB5" s="58"/>
      <c r="GAC5" s="58"/>
      <c r="GAD5" s="58"/>
      <c r="GAE5" s="58"/>
      <c r="GAF5" s="58"/>
      <c r="GAG5" s="58"/>
      <c r="GAH5" s="58"/>
      <c r="GAI5" s="58"/>
      <c r="GAJ5" s="58"/>
      <c r="GAK5" s="58"/>
      <c r="GAL5" s="58"/>
      <c r="GAM5" s="58"/>
      <c r="GAN5" s="58"/>
      <c r="GAO5" s="58"/>
      <c r="GAP5" s="58"/>
      <c r="GAQ5" s="58"/>
      <c r="GAR5" s="58"/>
      <c r="GAS5" s="58"/>
      <c r="GAT5" s="58"/>
      <c r="GAU5" s="58"/>
      <c r="GAV5" s="58"/>
      <c r="GAW5" s="58"/>
      <c r="GAX5" s="58"/>
      <c r="GAY5" s="58"/>
      <c r="GAZ5" s="58"/>
      <c r="GBA5" s="58"/>
      <c r="GBB5" s="58"/>
      <c r="GBC5" s="58"/>
      <c r="GBD5" s="58"/>
      <c r="GBE5" s="58"/>
      <c r="GBF5" s="58"/>
      <c r="GBG5" s="58"/>
      <c r="GBH5" s="58"/>
      <c r="GBI5" s="58"/>
      <c r="GBJ5" s="58"/>
      <c r="GBK5" s="58"/>
      <c r="GBL5" s="58"/>
      <c r="GBM5" s="58"/>
      <c r="GBN5" s="58"/>
      <c r="GBO5" s="58"/>
      <c r="GBP5" s="58"/>
      <c r="GBQ5" s="58"/>
      <c r="GBR5" s="58"/>
      <c r="GBS5" s="58"/>
      <c r="GBT5" s="58"/>
      <c r="GBU5" s="58"/>
      <c r="GBV5" s="58"/>
      <c r="GBW5" s="58"/>
      <c r="GBX5" s="58"/>
      <c r="GBY5" s="58"/>
      <c r="GBZ5" s="58"/>
      <c r="GCA5" s="58"/>
      <c r="GCB5" s="58"/>
      <c r="GCC5" s="58"/>
      <c r="GCD5" s="58"/>
      <c r="GCE5" s="58"/>
      <c r="GCF5" s="58"/>
      <c r="GCG5" s="58"/>
      <c r="GCH5" s="58"/>
      <c r="GCI5" s="58"/>
      <c r="GCJ5" s="58"/>
      <c r="GCK5" s="58"/>
      <c r="GCL5" s="58"/>
      <c r="GCM5" s="58"/>
      <c r="GCN5" s="58"/>
      <c r="GCO5" s="58"/>
      <c r="GCP5" s="58"/>
      <c r="GCQ5" s="58"/>
      <c r="GCR5" s="58"/>
      <c r="GCS5" s="58"/>
      <c r="GCT5" s="58"/>
      <c r="GCU5" s="58"/>
      <c r="GCV5" s="58"/>
      <c r="GCW5" s="58"/>
      <c r="GCX5" s="58"/>
      <c r="GCY5" s="58"/>
      <c r="GCZ5" s="58"/>
      <c r="GDA5" s="58"/>
      <c r="GDB5" s="58"/>
      <c r="GDC5" s="58"/>
      <c r="GDD5" s="58"/>
      <c r="GDE5" s="58"/>
      <c r="GDF5" s="58"/>
      <c r="GDG5" s="58"/>
      <c r="GDH5" s="58"/>
      <c r="GDI5" s="58"/>
      <c r="GDJ5" s="58"/>
      <c r="GDK5" s="58"/>
      <c r="GDL5" s="58"/>
      <c r="GDM5" s="58"/>
      <c r="GDN5" s="58"/>
      <c r="GDO5" s="58"/>
      <c r="GDP5" s="58"/>
      <c r="GDQ5" s="58"/>
      <c r="GDR5" s="58"/>
      <c r="GDS5" s="58"/>
      <c r="GDT5" s="58"/>
      <c r="GDU5" s="58"/>
      <c r="GDV5" s="58"/>
      <c r="GDW5" s="58"/>
      <c r="GDX5" s="58"/>
      <c r="GDY5" s="58"/>
      <c r="GDZ5" s="58"/>
      <c r="GEA5" s="58"/>
      <c r="GEB5" s="58"/>
      <c r="GEC5" s="58"/>
      <c r="GED5" s="58"/>
      <c r="GEE5" s="58"/>
      <c r="GEF5" s="58"/>
      <c r="GEG5" s="58"/>
      <c r="GEH5" s="58"/>
      <c r="GEI5" s="58"/>
      <c r="GEJ5" s="58"/>
      <c r="GEK5" s="58"/>
      <c r="GEL5" s="58"/>
      <c r="GEM5" s="58"/>
      <c r="GEN5" s="58"/>
      <c r="GEO5" s="58"/>
      <c r="GEP5" s="58"/>
      <c r="GEQ5" s="58"/>
      <c r="GER5" s="58"/>
      <c r="GES5" s="58"/>
      <c r="GET5" s="58"/>
      <c r="GEU5" s="58"/>
      <c r="GEV5" s="58"/>
      <c r="GEW5" s="58"/>
      <c r="GEX5" s="58"/>
      <c r="GEY5" s="58"/>
      <c r="GEZ5" s="58"/>
      <c r="GFA5" s="58"/>
      <c r="GFB5" s="58"/>
      <c r="GFC5" s="58"/>
      <c r="GFD5" s="58"/>
      <c r="GFE5" s="58"/>
      <c r="GFF5" s="58"/>
      <c r="GFG5" s="58"/>
      <c r="GFH5" s="58"/>
      <c r="GFI5" s="58"/>
      <c r="GFJ5" s="58"/>
      <c r="GFK5" s="58"/>
      <c r="GFL5" s="58"/>
      <c r="GFM5" s="58"/>
      <c r="GFN5" s="58"/>
      <c r="GFO5" s="58"/>
      <c r="GFP5" s="58"/>
      <c r="GFQ5" s="58"/>
      <c r="GFR5" s="58"/>
      <c r="GFS5" s="58"/>
      <c r="GFT5" s="58"/>
      <c r="GFU5" s="58"/>
      <c r="GFV5" s="58"/>
      <c r="GFW5" s="58"/>
      <c r="GFX5" s="58"/>
      <c r="GFY5" s="58"/>
      <c r="GFZ5" s="58"/>
      <c r="GGA5" s="58"/>
      <c r="GGB5" s="58"/>
      <c r="GGC5" s="58"/>
      <c r="GGD5" s="58"/>
      <c r="GGE5" s="58"/>
      <c r="GGF5" s="58"/>
      <c r="GGG5" s="58"/>
      <c r="GGH5" s="58"/>
      <c r="GGI5" s="58"/>
      <c r="GGJ5" s="58"/>
      <c r="GGK5" s="58"/>
      <c r="GGL5" s="58"/>
      <c r="GGM5" s="58"/>
      <c r="GGN5" s="58"/>
      <c r="GGO5" s="58"/>
      <c r="GGP5" s="58"/>
      <c r="GGQ5" s="58"/>
      <c r="GGR5" s="58"/>
      <c r="GGS5" s="58"/>
      <c r="GGT5" s="58"/>
      <c r="GGU5" s="58"/>
      <c r="GGV5" s="58"/>
      <c r="GGW5" s="58"/>
      <c r="GGX5" s="58"/>
      <c r="GGY5" s="58"/>
      <c r="GGZ5" s="58"/>
      <c r="GHA5" s="58"/>
      <c r="GHB5" s="58"/>
      <c r="GHC5" s="58"/>
      <c r="GHD5" s="58"/>
      <c r="GHE5" s="58"/>
      <c r="GHF5" s="58"/>
      <c r="GHG5" s="58"/>
      <c r="GHH5" s="58"/>
      <c r="GHI5" s="58"/>
      <c r="GHJ5" s="58"/>
      <c r="GHK5" s="58"/>
      <c r="GHL5" s="58"/>
      <c r="GHM5" s="58"/>
      <c r="GHN5" s="58"/>
      <c r="GHO5" s="58"/>
      <c r="GHP5" s="58"/>
      <c r="GHQ5" s="58"/>
      <c r="GHR5" s="58"/>
      <c r="GHS5" s="58"/>
      <c r="GHT5" s="58"/>
      <c r="GHU5" s="58"/>
      <c r="GHV5" s="58"/>
      <c r="GHW5" s="58"/>
      <c r="GHX5" s="58"/>
      <c r="GHY5" s="58"/>
      <c r="GHZ5" s="58"/>
      <c r="GIA5" s="58"/>
      <c r="GIB5" s="58"/>
      <c r="GIC5" s="58"/>
      <c r="GID5" s="58"/>
      <c r="GIE5" s="58"/>
      <c r="GIF5" s="58"/>
      <c r="GIG5" s="58"/>
      <c r="GIH5" s="58"/>
      <c r="GII5" s="58"/>
      <c r="GIJ5" s="58"/>
      <c r="GIK5" s="58"/>
      <c r="GIL5" s="58"/>
      <c r="GIM5" s="58"/>
      <c r="GIN5" s="58"/>
      <c r="GIO5" s="58"/>
      <c r="GIP5" s="58"/>
      <c r="GIQ5" s="58"/>
      <c r="GIR5" s="58"/>
      <c r="GIS5" s="58"/>
      <c r="GIT5" s="58"/>
      <c r="GIU5" s="58"/>
      <c r="GIV5" s="58"/>
      <c r="GIW5" s="58"/>
      <c r="GIX5" s="58"/>
      <c r="GIY5" s="58"/>
      <c r="GIZ5" s="58"/>
      <c r="GJA5" s="58"/>
      <c r="GJB5" s="58"/>
      <c r="GJC5" s="58"/>
      <c r="GJD5" s="58"/>
      <c r="GJE5" s="58"/>
      <c r="GJF5" s="58"/>
      <c r="GJG5" s="58"/>
      <c r="GJH5" s="58"/>
      <c r="GJI5" s="58"/>
      <c r="GJJ5" s="58"/>
      <c r="GJK5" s="58"/>
      <c r="GJL5" s="58"/>
      <c r="GJM5" s="58"/>
      <c r="GJN5" s="58"/>
      <c r="GJO5" s="58"/>
      <c r="GJP5" s="58"/>
      <c r="GJQ5" s="58"/>
      <c r="GJR5" s="58"/>
      <c r="GJS5" s="58"/>
      <c r="GJT5" s="58"/>
      <c r="GJU5" s="58"/>
      <c r="GJV5" s="58"/>
      <c r="GJW5" s="58"/>
      <c r="GJX5" s="58"/>
      <c r="GJY5" s="58"/>
      <c r="GJZ5" s="58"/>
      <c r="GKA5" s="58"/>
      <c r="GKB5" s="58"/>
      <c r="GKC5" s="58"/>
      <c r="GKD5" s="58"/>
      <c r="GKE5" s="58"/>
      <c r="GKF5" s="58"/>
      <c r="GKG5" s="58"/>
      <c r="GKH5" s="58"/>
      <c r="GKI5" s="58"/>
      <c r="GKJ5" s="58"/>
      <c r="GKK5" s="58"/>
      <c r="GKL5" s="58"/>
      <c r="GKM5" s="58"/>
      <c r="GKN5" s="58"/>
      <c r="GKO5" s="58"/>
      <c r="GKP5" s="58"/>
      <c r="GKQ5" s="58"/>
      <c r="GKR5" s="58"/>
      <c r="GKS5" s="58"/>
      <c r="GKT5" s="58"/>
      <c r="GKU5" s="58"/>
      <c r="GKV5" s="58"/>
      <c r="GKW5" s="58"/>
      <c r="GKX5" s="58"/>
      <c r="GKY5" s="58"/>
      <c r="GKZ5" s="58"/>
      <c r="GLA5" s="58"/>
      <c r="GLB5" s="58"/>
      <c r="GLC5" s="58"/>
      <c r="GLD5" s="58"/>
      <c r="GLE5" s="58"/>
      <c r="GLF5" s="58"/>
      <c r="GLG5" s="58"/>
      <c r="GLH5" s="58"/>
      <c r="GLI5" s="58"/>
      <c r="GLJ5" s="58"/>
      <c r="GLK5" s="58"/>
      <c r="GLL5" s="58"/>
      <c r="GLM5" s="58"/>
      <c r="GLN5" s="58"/>
      <c r="GLO5" s="58"/>
      <c r="GLP5" s="58"/>
      <c r="GLQ5" s="58"/>
      <c r="GLR5" s="58"/>
      <c r="GLS5" s="58"/>
      <c r="GLT5" s="58"/>
      <c r="GLU5" s="58"/>
      <c r="GLV5" s="58"/>
      <c r="GLW5" s="58"/>
      <c r="GLX5" s="58"/>
      <c r="GLY5" s="58"/>
      <c r="GLZ5" s="58"/>
      <c r="GMA5" s="58"/>
      <c r="GMB5" s="58"/>
      <c r="GMC5" s="58"/>
      <c r="GMD5" s="58"/>
      <c r="GME5" s="58"/>
      <c r="GMF5" s="58"/>
      <c r="GMG5" s="58"/>
      <c r="GMH5" s="58"/>
      <c r="GMI5" s="58"/>
      <c r="GMJ5" s="58"/>
      <c r="GMK5" s="58"/>
      <c r="GML5" s="58"/>
      <c r="GMM5" s="58"/>
      <c r="GMN5" s="58"/>
      <c r="GMO5" s="58"/>
      <c r="GMP5" s="58"/>
      <c r="GMQ5" s="58"/>
      <c r="GMR5" s="58"/>
      <c r="GMS5" s="58"/>
      <c r="GMT5" s="58"/>
      <c r="GMU5" s="58"/>
      <c r="GMV5" s="58"/>
      <c r="GMW5" s="58"/>
      <c r="GMX5" s="58"/>
      <c r="GMY5" s="58"/>
      <c r="GMZ5" s="58"/>
      <c r="GNA5" s="58"/>
      <c r="GNB5" s="58"/>
      <c r="GNC5" s="58"/>
      <c r="GND5" s="58"/>
      <c r="GNE5" s="58"/>
      <c r="GNF5" s="58"/>
      <c r="GNG5" s="58"/>
      <c r="GNH5" s="58"/>
      <c r="GNI5" s="58"/>
      <c r="GNJ5" s="58"/>
      <c r="GNK5" s="58"/>
      <c r="GNL5" s="58"/>
      <c r="GNM5" s="58"/>
      <c r="GNN5" s="58"/>
      <c r="GNO5" s="58"/>
      <c r="GNP5" s="58"/>
      <c r="GNQ5" s="58"/>
      <c r="GNR5" s="58"/>
      <c r="GNS5" s="58"/>
      <c r="GNT5" s="58"/>
      <c r="GNU5" s="58"/>
      <c r="GNV5" s="58"/>
      <c r="GNW5" s="58"/>
      <c r="GNX5" s="58"/>
      <c r="GNY5" s="58"/>
      <c r="GNZ5" s="58"/>
      <c r="GOA5" s="58"/>
      <c r="GOB5" s="58"/>
      <c r="GOC5" s="58"/>
      <c r="GOD5" s="58"/>
      <c r="GOE5" s="58"/>
      <c r="GOF5" s="58"/>
      <c r="GOG5" s="58"/>
      <c r="GOH5" s="58"/>
      <c r="GOI5" s="58"/>
      <c r="GOJ5" s="58"/>
      <c r="GOK5" s="58"/>
      <c r="GOL5" s="58"/>
      <c r="GOM5" s="58"/>
      <c r="GON5" s="58"/>
      <c r="GOO5" s="58"/>
      <c r="GOP5" s="58"/>
      <c r="GOQ5" s="58"/>
      <c r="GOR5" s="58"/>
      <c r="GOS5" s="58"/>
      <c r="GOT5" s="58"/>
      <c r="GOU5" s="58"/>
      <c r="GOV5" s="58"/>
      <c r="GOW5" s="58"/>
      <c r="GOX5" s="58"/>
      <c r="GOY5" s="58"/>
      <c r="GOZ5" s="58"/>
      <c r="GPA5" s="58"/>
      <c r="GPB5" s="58"/>
      <c r="GPC5" s="58"/>
      <c r="GPD5" s="58"/>
      <c r="GPE5" s="58"/>
      <c r="GPF5" s="58"/>
      <c r="GPG5" s="58"/>
      <c r="GPH5" s="58"/>
      <c r="GPI5" s="58"/>
      <c r="GPJ5" s="58"/>
      <c r="GPK5" s="58"/>
      <c r="GPL5" s="58"/>
      <c r="GPM5" s="58"/>
      <c r="GPN5" s="58"/>
      <c r="GPO5" s="58"/>
      <c r="GPP5" s="58"/>
      <c r="GPQ5" s="58"/>
      <c r="GPR5" s="58"/>
      <c r="GPS5" s="58"/>
      <c r="GPT5" s="58"/>
      <c r="GPU5" s="58"/>
      <c r="GPV5" s="58"/>
      <c r="GPW5" s="58"/>
      <c r="GPX5" s="58"/>
      <c r="GPY5" s="58"/>
      <c r="GPZ5" s="58"/>
      <c r="GQA5" s="58"/>
      <c r="GQB5" s="58"/>
      <c r="GQC5" s="58"/>
      <c r="GQD5" s="58"/>
      <c r="GQE5" s="58"/>
      <c r="GQF5" s="58"/>
      <c r="GQG5" s="58"/>
      <c r="GQH5" s="58"/>
      <c r="GQI5" s="58"/>
      <c r="GQJ5" s="58"/>
      <c r="GQK5" s="58"/>
      <c r="GQL5" s="58"/>
      <c r="GQM5" s="58"/>
      <c r="GQN5" s="58"/>
      <c r="GQO5" s="58"/>
      <c r="GQP5" s="58"/>
      <c r="GQQ5" s="58"/>
      <c r="GQR5" s="58"/>
      <c r="GQS5" s="58"/>
      <c r="GQT5" s="58"/>
      <c r="GQU5" s="58"/>
      <c r="GQV5" s="58"/>
      <c r="GQW5" s="58"/>
      <c r="GQX5" s="58"/>
      <c r="GQY5" s="58"/>
      <c r="GQZ5" s="58"/>
      <c r="GRA5" s="58"/>
      <c r="GRB5" s="58"/>
      <c r="GRC5" s="58"/>
      <c r="GRD5" s="58"/>
      <c r="GRE5" s="58"/>
      <c r="GRF5" s="58"/>
      <c r="GRG5" s="58"/>
      <c r="GRH5" s="58"/>
      <c r="GRI5" s="58"/>
      <c r="GRJ5" s="58"/>
      <c r="GRK5" s="58"/>
      <c r="GRL5" s="58"/>
      <c r="GRM5" s="58"/>
      <c r="GRN5" s="58"/>
      <c r="GRO5" s="58"/>
      <c r="GRP5" s="58"/>
      <c r="GRQ5" s="58"/>
      <c r="GRR5" s="58"/>
      <c r="GRS5" s="58"/>
      <c r="GRT5" s="58"/>
      <c r="GRU5" s="58"/>
      <c r="GRV5" s="58"/>
      <c r="GRW5" s="58"/>
      <c r="GRX5" s="58"/>
      <c r="GRY5" s="58"/>
      <c r="GRZ5" s="58"/>
      <c r="GSA5" s="58"/>
      <c r="GSB5" s="58"/>
      <c r="GSC5" s="58"/>
      <c r="GSD5" s="58"/>
      <c r="GSE5" s="58"/>
      <c r="GSF5" s="58"/>
      <c r="GSG5" s="58"/>
      <c r="GSH5" s="58"/>
      <c r="GSI5" s="58"/>
      <c r="GSJ5" s="58"/>
      <c r="GSK5" s="58"/>
      <c r="GSL5" s="58"/>
      <c r="GSM5" s="58"/>
      <c r="GSN5" s="58"/>
      <c r="GSO5" s="58"/>
      <c r="GSP5" s="58"/>
      <c r="GSQ5" s="58"/>
      <c r="GSR5" s="58"/>
      <c r="GSS5" s="58"/>
      <c r="GST5" s="58"/>
      <c r="GSU5" s="58"/>
      <c r="GSV5" s="58"/>
      <c r="GSW5" s="58"/>
      <c r="GSX5" s="58"/>
      <c r="GSY5" s="58"/>
      <c r="GSZ5" s="58"/>
      <c r="GTA5" s="58"/>
      <c r="GTB5" s="58"/>
      <c r="GTC5" s="58"/>
      <c r="GTD5" s="58"/>
      <c r="GTE5" s="58"/>
      <c r="GTF5" s="58"/>
      <c r="GTG5" s="58"/>
      <c r="GTH5" s="58"/>
      <c r="GTI5" s="58"/>
      <c r="GTJ5" s="58"/>
      <c r="GTK5" s="58"/>
      <c r="GTL5" s="58"/>
      <c r="GTM5" s="58"/>
      <c r="GTN5" s="58"/>
      <c r="GTO5" s="58"/>
      <c r="GTP5" s="58"/>
      <c r="GTQ5" s="58"/>
      <c r="GTR5" s="58"/>
      <c r="GTS5" s="58"/>
      <c r="GTT5" s="58"/>
      <c r="GTU5" s="58"/>
      <c r="GTV5" s="58"/>
      <c r="GTW5" s="58"/>
      <c r="GTX5" s="58"/>
      <c r="GTY5" s="58"/>
      <c r="GTZ5" s="58"/>
      <c r="GUA5" s="58"/>
      <c r="GUB5" s="58"/>
      <c r="GUC5" s="58"/>
      <c r="GUD5" s="58"/>
      <c r="GUE5" s="58"/>
      <c r="GUF5" s="58"/>
      <c r="GUG5" s="58"/>
      <c r="GUH5" s="58"/>
      <c r="GUI5" s="58"/>
      <c r="GUJ5" s="58"/>
      <c r="GUK5" s="58"/>
      <c r="GUL5" s="58"/>
      <c r="GUM5" s="58"/>
      <c r="GUN5" s="58"/>
      <c r="GUO5" s="58"/>
      <c r="GUP5" s="58"/>
      <c r="GUQ5" s="58"/>
      <c r="GUR5" s="58"/>
      <c r="GUS5" s="58"/>
      <c r="GUT5" s="58"/>
      <c r="GUU5" s="58"/>
      <c r="GUV5" s="58"/>
      <c r="GUW5" s="58"/>
      <c r="GUX5" s="58"/>
      <c r="GUY5" s="58"/>
      <c r="GUZ5" s="58"/>
      <c r="GVA5" s="58"/>
      <c r="GVB5" s="58"/>
      <c r="GVC5" s="58"/>
      <c r="GVD5" s="58"/>
      <c r="GVE5" s="58"/>
      <c r="GVF5" s="58"/>
      <c r="GVG5" s="58"/>
      <c r="GVH5" s="58"/>
      <c r="GVI5" s="58"/>
      <c r="GVJ5" s="58"/>
      <c r="GVK5" s="58"/>
      <c r="GVL5" s="58"/>
      <c r="GVM5" s="58"/>
      <c r="GVN5" s="58"/>
      <c r="GVO5" s="58"/>
      <c r="GVP5" s="58"/>
      <c r="GVQ5" s="58"/>
      <c r="GVR5" s="58"/>
      <c r="GVS5" s="58"/>
      <c r="GVT5" s="58"/>
      <c r="GVU5" s="58"/>
      <c r="GVV5" s="58"/>
      <c r="GVW5" s="58"/>
      <c r="GVX5" s="58"/>
      <c r="GVY5" s="58"/>
      <c r="GVZ5" s="58"/>
      <c r="GWA5" s="58"/>
      <c r="GWB5" s="58"/>
      <c r="GWC5" s="58"/>
      <c r="GWD5" s="58"/>
      <c r="GWE5" s="58"/>
      <c r="GWF5" s="58"/>
      <c r="GWG5" s="58"/>
      <c r="GWH5" s="58"/>
      <c r="GWI5" s="58"/>
      <c r="GWJ5" s="58"/>
      <c r="GWK5" s="58"/>
      <c r="GWL5" s="58"/>
      <c r="GWM5" s="58"/>
      <c r="GWN5" s="58"/>
      <c r="GWO5" s="58"/>
      <c r="GWP5" s="58"/>
      <c r="GWQ5" s="58"/>
      <c r="GWR5" s="58"/>
      <c r="GWS5" s="58"/>
      <c r="GWT5" s="58"/>
      <c r="GWU5" s="58"/>
      <c r="GWV5" s="58"/>
      <c r="GWW5" s="58"/>
      <c r="GWX5" s="58"/>
      <c r="GWY5" s="58"/>
      <c r="GWZ5" s="58"/>
      <c r="GXA5" s="58"/>
      <c r="GXB5" s="58"/>
      <c r="GXC5" s="58"/>
      <c r="GXD5" s="58"/>
      <c r="GXE5" s="58"/>
      <c r="GXF5" s="58"/>
      <c r="GXG5" s="58"/>
      <c r="GXH5" s="58"/>
      <c r="GXI5" s="58"/>
      <c r="GXJ5" s="58"/>
      <c r="GXK5" s="58"/>
      <c r="GXL5" s="58"/>
      <c r="GXM5" s="58"/>
      <c r="GXN5" s="58"/>
      <c r="GXO5" s="58"/>
      <c r="GXP5" s="58"/>
      <c r="GXQ5" s="58"/>
      <c r="GXR5" s="58"/>
      <c r="GXS5" s="58"/>
      <c r="GXT5" s="58"/>
      <c r="GXU5" s="58"/>
      <c r="GXV5" s="58"/>
      <c r="GXW5" s="58"/>
      <c r="GXX5" s="58"/>
      <c r="GXY5" s="58"/>
      <c r="GXZ5" s="58"/>
      <c r="GYA5" s="58"/>
      <c r="GYB5" s="58"/>
      <c r="GYC5" s="58"/>
      <c r="GYD5" s="58"/>
      <c r="GYE5" s="58"/>
      <c r="GYF5" s="58"/>
      <c r="GYG5" s="58"/>
      <c r="GYH5" s="58"/>
      <c r="GYI5" s="58"/>
      <c r="GYJ5" s="58"/>
      <c r="GYK5" s="58"/>
      <c r="GYL5" s="58"/>
      <c r="GYM5" s="58"/>
      <c r="GYN5" s="58"/>
      <c r="GYO5" s="58"/>
      <c r="GYP5" s="58"/>
      <c r="GYQ5" s="58"/>
      <c r="GYR5" s="58"/>
      <c r="GYS5" s="58"/>
      <c r="GYT5" s="58"/>
      <c r="GYU5" s="58"/>
      <c r="GYV5" s="58"/>
      <c r="GYW5" s="58"/>
      <c r="GYX5" s="58"/>
      <c r="GYY5" s="58"/>
      <c r="GYZ5" s="58"/>
      <c r="GZA5" s="58"/>
      <c r="GZB5" s="58"/>
      <c r="GZC5" s="58"/>
      <c r="GZD5" s="58"/>
      <c r="GZE5" s="58"/>
      <c r="GZF5" s="58"/>
      <c r="GZG5" s="58"/>
      <c r="GZH5" s="58"/>
      <c r="GZI5" s="58"/>
      <c r="GZJ5" s="58"/>
      <c r="GZK5" s="58"/>
      <c r="GZL5" s="58"/>
      <c r="GZM5" s="58"/>
      <c r="GZN5" s="58"/>
      <c r="GZO5" s="58"/>
      <c r="GZP5" s="58"/>
      <c r="GZQ5" s="58"/>
      <c r="GZR5" s="58"/>
      <c r="GZS5" s="58"/>
      <c r="GZT5" s="58"/>
      <c r="GZU5" s="58"/>
      <c r="GZV5" s="58"/>
      <c r="GZW5" s="58"/>
      <c r="GZX5" s="58"/>
      <c r="GZY5" s="58"/>
      <c r="GZZ5" s="58"/>
      <c r="HAA5" s="58"/>
      <c r="HAB5" s="58"/>
      <c r="HAC5" s="58"/>
      <c r="HAD5" s="58"/>
      <c r="HAE5" s="58"/>
      <c r="HAF5" s="58"/>
      <c r="HAG5" s="58"/>
      <c r="HAH5" s="58"/>
      <c r="HAI5" s="58"/>
      <c r="HAJ5" s="58"/>
      <c r="HAK5" s="58"/>
      <c r="HAL5" s="58"/>
      <c r="HAM5" s="58"/>
      <c r="HAN5" s="58"/>
      <c r="HAO5" s="58"/>
      <c r="HAP5" s="58"/>
      <c r="HAQ5" s="58"/>
      <c r="HAR5" s="58"/>
      <c r="HAS5" s="58"/>
      <c r="HAT5" s="58"/>
      <c r="HAU5" s="58"/>
      <c r="HAV5" s="58"/>
      <c r="HAW5" s="58"/>
      <c r="HAX5" s="58"/>
      <c r="HAY5" s="58"/>
      <c r="HAZ5" s="58"/>
      <c r="HBA5" s="58"/>
      <c r="HBB5" s="58"/>
      <c r="HBC5" s="58"/>
      <c r="HBD5" s="58"/>
      <c r="HBE5" s="58"/>
      <c r="HBF5" s="58"/>
      <c r="HBG5" s="58"/>
      <c r="HBH5" s="58"/>
      <c r="HBI5" s="58"/>
      <c r="HBJ5" s="58"/>
      <c r="HBK5" s="58"/>
      <c r="HBL5" s="58"/>
      <c r="HBM5" s="58"/>
      <c r="HBN5" s="58"/>
      <c r="HBO5" s="58"/>
      <c r="HBP5" s="58"/>
      <c r="HBQ5" s="58"/>
      <c r="HBR5" s="58"/>
      <c r="HBS5" s="58"/>
      <c r="HBT5" s="58"/>
      <c r="HBU5" s="58"/>
      <c r="HBV5" s="58"/>
      <c r="HBW5" s="58"/>
      <c r="HBX5" s="58"/>
      <c r="HBY5" s="58"/>
      <c r="HBZ5" s="58"/>
      <c r="HCA5" s="58"/>
      <c r="HCB5" s="58"/>
      <c r="HCC5" s="58"/>
      <c r="HCD5" s="58"/>
      <c r="HCE5" s="58"/>
      <c r="HCF5" s="58"/>
      <c r="HCG5" s="58"/>
      <c r="HCH5" s="58"/>
      <c r="HCI5" s="58"/>
      <c r="HCJ5" s="58"/>
      <c r="HCK5" s="58"/>
      <c r="HCL5" s="58"/>
      <c r="HCM5" s="58"/>
      <c r="HCN5" s="58"/>
      <c r="HCO5" s="58"/>
      <c r="HCP5" s="58"/>
      <c r="HCQ5" s="58"/>
      <c r="HCR5" s="58"/>
      <c r="HCS5" s="58"/>
      <c r="HCT5" s="58"/>
      <c r="HCU5" s="58"/>
      <c r="HCV5" s="58"/>
      <c r="HCW5" s="58"/>
      <c r="HCX5" s="58"/>
      <c r="HCY5" s="58"/>
      <c r="HCZ5" s="58"/>
      <c r="HDA5" s="58"/>
      <c r="HDB5" s="58"/>
      <c r="HDC5" s="58"/>
      <c r="HDD5" s="58"/>
      <c r="HDE5" s="58"/>
      <c r="HDF5" s="58"/>
      <c r="HDG5" s="58"/>
      <c r="HDH5" s="58"/>
      <c r="HDI5" s="58"/>
      <c r="HDJ5" s="58"/>
      <c r="HDK5" s="58"/>
      <c r="HDL5" s="58"/>
      <c r="HDM5" s="58"/>
      <c r="HDN5" s="58"/>
      <c r="HDO5" s="58"/>
      <c r="HDP5" s="58"/>
      <c r="HDQ5" s="58"/>
      <c r="HDR5" s="58"/>
      <c r="HDS5" s="58"/>
      <c r="HDT5" s="58"/>
      <c r="HDU5" s="58"/>
      <c r="HDV5" s="58"/>
      <c r="HDW5" s="58"/>
      <c r="HDX5" s="58"/>
      <c r="HDY5" s="58"/>
      <c r="HDZ5" s="58"/>
      <c r="HEA5" s="58"/>
      <c r="HEB5" s="58"/>
      <c r="HEC5" s="58"/>
      <c r="HED5" s="58"/>
      <c r="HEE5" s="58"/>
      <c r="HEF5" s="58"/>
      <c r="HEG5" s="58"/>
      <c r="HEH5" s="58"/>
      <c r="HEI5" s="58"/>
      <c r="HEJ5" s="58"/>
      <c r="HEK5" s="58"/>
      <c r="HEL5" s="58"/>
      <c r="HEM5" s="58"/>
      <c r="HEN5" s="58"/>
      <c r="HEO5" s="58"/>
      <c r="HEP5" s="58"/>
      <c r="HEQ5" s="58"/>
      <c r="HER5" s="58"/>
      <c r="HES5" s="58"/>
      <c r="HET5" s="58"/>
      <c r="HEU5" s="58"/>
      <c r="HEV5" s="58"/>
      <c r="HEW5" s="58"/>
      <c r="HEX5" s="58"/>
      <c r="HEY5" s="58"/>
      <c r="HEZ5" s="58"/>
      <c r="HFA5" s="58"/>
      <c r="HFB5" s="58"/>
      <c r="HFC5" s="58"/>
      <c r="HFD5" s="58"/>
      <c r="HFE5" s="58"/>
      <c r="HFF5" s="58"/>
      <c r="HFG5" s="58"/>
      <c r="HFH5" s="58"/>
      <c r="HFI5" s="58"/>
      <c r="HFJ5" s="58"/>
      <c r="HFK5" s="58"/>
      <c r="HFL5" s="58"/>
      <c r="HFM5" s="58"/>
      <c r="HFN5" s="58"/>
      <c r="HFO5" s="58"/>
      <c r="HFP5" s="58"/>
      <c r="HFQ5" s="58"/>
      <c r="HFR5" s="58"/>
      <c r="HFS5" s="58"/>
      <c r="HFT5" s="58"/>
      <c r="HFU5" s="58"/>
      <c r="HFV5" s="58"/>
      <c r="HFW5" s="58"/>
      <c r="HFX5" s="58"/>
      <c r="HFY5" s="58"/>
      <c r="HFZ5" s="58"/>
      <c r="HGA5" s="58"/>
      <c r="HGB5" s="58"/>
      <c r="HGC5" s="58"/>
      <c r="HGD5" s="58"/>
      <c r="HGE5" s="58"/>
      <c r="HGF5" s="58"/>
      <c r="HGG5" s="58"/>
      <c r="HGH5" s="58"/>
      <c r="HGI5" s="58"/>
      <c r="HGJ5" s="58"/>
      <c r="HGK5" s="58"/>
      <c r="HGL5" s="58"/>
      <c r="HGM5" s="58"/>
      <c r="HGN5" s="58"/>
      <c r="HGO5" s="58"/>
      <c r="HGP5" s="58"/>
      <c r="HGQ5" s="58"/>
      <c r="HGR5" s="58"/>
      <c r="HGS5" s="58"/>
      <c r="HGT5" s="58"/>
      <c r="HGU5" s="58"/>
      <c r="HGV5" s="58"/>
      <c r="HGW5" s="58"/>
      <c r="HGX5" s="58"/>
      <c r="HGY5" s="58"/>
      <c r="HGZ5" s="58"/>
      <c r="HHA5" s="58"/>
      <c r="HHB5" s="58"/>
      <c r="HHC5" s="58"/>
      <c r="HHD5" s="58"/>
      <c r="HHE5" s="58"/>
      <c r="HHF5" s="58"/>
      <c r="HHG5" s="58"/>
      <c r="HHH5" s="58"/>
      <c r="HHI5" s="58"/>
      <c r="HHJ5" s="58"/>
      <c r="HHK5" s="58"/>
      <c r="HHL5" s="58"/>
      <c r="HHM5" s="58"/>
      <c r="HHN5" s="58"/>
      <c r="HHO5" s="58"/>
      <c r="HHP5" s="58"/>
      <c r="HHQ5" s="58"/>
      <c r="HHR5" s="58"/>
      <c r="HHS5" s="58"/>
      <c r="HHT5" s="58"/>
      <c r="HHU5" s="58"/>
      <c r="HHV5" s="58"/>
      <c r="HHW5" s="58"/>
      <c r="HHX5" s="58"/>
      <c r="HHY5" s="58"/>
      <c r="HHZ5" s="58"/>
      <c r="HIA5" s="58"/>
      <c r="HIB5" s="58"/>
      <c r="HIC5" s="58"/>
      <c r="HID5" s="58"/>
      <c r="HIE5" s="58"/>
      <c r="HIF5" s="58"/>
      <c r="HIG5" s="58"/>
      <c r="HIH5" s="58"/>
      <c r="HII5" s="58"/>
      <c r="HIJ5" s="58"/>
      <c r="HIK5" s="58"/>
      <c r="HIL5" s="58"/>
      <c r="HIM5" s="58"/>
      <c r="HIN5" s="58"/>
      <c r="HIO5" s="58"/>
      <c r="HIP5" s="58"/>
      <c r="HIQ5" s="58"/>
      <c r="HIR5" s="58"/>
      <c r="HIS5" s="58"/>
      <c r="HIT5" s="58"/>
      <c r="HIU5" s="58"/>
      <c r="HIV5" s="58"/>
      <c r="HIW5" s="58"/>
      <c r="HIX5" s="58"/>
      <c r="HIY5" s="58"/>
      <c r="HIZ5" s="58"/>
      <c r="HJA5" s="58"/>
      <c r="HJB5" s="58"/>
      <c r="HJC5" s="58"/>
      <c r="HJD5" s="58"/>
      <c r="HJE5" s="58"/>
      <c r="HJF5" s="58"/>
      <c r="HJG5" s="58"/>
      <c r="HJH5" s="58"/>
      <c r="HJI5" s="58"/>
      <c r="HJJ5" s="58"/>
      <c r="HJK5" s="58"/>
      <c r="HJL5" s="58"/>
      <c r="HJM5" s="58"/>
      <c r="HJN5" s="58"/>
      <c r="HJO5" s="58"/>
      <c r="HJP5" s="58"/>
      <c r="HJQ5" s="58"/>
      <c r="HJR5" s="58"/>
      <c r="HJS5" s="58"/>
      <c r="HJT5" s="58"/>
      <c r="HJU5" s="58"/>
      <c r="HJV5" s="58"/>
      <c r="HJW5" s="58"/>
      <c r="HJX5" s="58"/>
      <c r="HJY5" s="58"/>
      <c r="HJZ5" s="58"/>
      <c r="HKA5" s="58"/>
      <c r="HKB5" s="58"/>
      <c r="HKC5" s="58"/>
      <c r="HKD5" s="58"/>
      <c r="HKE5" s="58"/>
      <c r="HKF5" s="58"/>
      <c r="HKG5" s="58"/>
      <c r="HKH5" s="58"/>
      <c r="HKI5" s="58"/>
      <c r="HKJ5" s="58"/>
      <c r="HKK5" s="58"/>
      <c r="HKL5" s="58"/>
      <c r="HKM5" s="58"/>
      <c r="HKN5" s="58"/>
      <c r="HKO5" s="58"/>
      <c r="HKP5" s="58"/>
      <c r="HKQ5" s="58"/>
      <c r="HKR5" s="58"/>
      <c r="HKS5" s="58"/>
      <c r="HKT5" s="58"/>
      <c r="HKU5" s="58"/>
      <c r="HKV5" s="58"/>
      <c r="HKW5" s="58"/>
      <c r="HKX5" s="58"/>
      <c r="HKY5" s="58"/>
      <c r="HKZ5" s="58"/>
      <c r="HLA5" s="58"/>
      <c r="HLB5" s="58"/>
      <c r="HLC5" s="58"/>
      <c r="HLD5" s="58"/>
      <c r="HLE5" s="58"/>
      <c r="HLF5" s="58"/>
      <c r="HLG5" s="58"/>
      <c r="HLH5" s="58"/>
      <c r="HLI5" s="58"/>
      <c r="HLJ5" s="58"/>
      <c r="HLK5" s="58"/>
      <c r="HLL5" s="58"/>
      <c r="HLM5" s="58"/>
      <c r="HLN5" s="58"/>
      <c r="HLO5" s="58"/>
      <c r="HLP5" s="58"/>
      <c r="HLQ5" s="58"/>
      <c r="HLR5" s="58"/>
      <c r="HLS5" s="58"/>
      <c r="HLT5" s="58"/>
      <c r="HLU5" s="58"/>
      <c r="HLV5" s="58"/>
      <c r="HLW5" s="58"/>
      <c r="HLX5" s="58"/>
      <c r="HLY5" s="58"/>
      <c r="HLZ5" s="58"/>
      <c r="HMA5" s="58"/>
      <c r="HMB5" s="58"/>
      <c r="HMC5" s="58"/>
      <c r="HMD5" s="58"/>
      <c r="HME5" s="58"/>
      <c r="HMF5" s="58"/>
      <c r="HMG5" s="58"/>
      <c r="HMH5" s="58"/>
      <c r="HMI5" s="58"/>
      <c r="HMJ5" s="58"/>
      <c r="HMK5" s="58"/>
      <c r="HML5" s="58"/>
      <c r="HMM5" s="58"/>
      <c r="HMN5" s="58"/>
      <c r="HMO5" s="58"/>
      <c r="HMP5" s="58"/>
      <c r="HMQ5" s="58"/>
      <c r="HMR5" s="58"/>
      <c r="HMS5" s="58"/>
      <c r="HMT5" s="58"/>
      <c r="HMU5" s="58"/>
      <c r="HMV5" s="58"/>
      <c r="HMW5" s="58"/>
      <c r="HMX5" s="58"/>
      <c r="HMY5" s="58"/>
      <c r="HMZ5" s="58"/>
      <c r="HNA5" s="58"/>
      <c r="HNB5" s="58"/>
      <c r="HNC5" s="58"/>
      <c r="HND5" s="58"/>
      <c r="HNE5" s="58"/>
      <c r="HNF5" s="58"/>
      <c r="HNG5" s="58"/>
      <c r="HNH5" s="58"/>
      <c r="HNI5" s="58"/>
      <c r="HNJ5" s="58"/>
      <c r="HNK5" s="58"/>
      <c r="HNL5" s="58"/>
      <c r="HNM5" s="58"/>
      <c r="HNN5" s="58"/>
      <c r="HNO5" s="58"/>
      <c r="HNP5" s="58"/>
      <c r="HNQ5" s="58"/>
      <c r="HNR5" s="58"/>
      <c r="HNS5" s="58"/>
      <c r="HNT5" s="58"/>
      <c r="HNU5" s="58"/>
      <c r="HNV5" s="58"/>
      <c r="HNW5" s="58"/>
      <c r="HNX5" s="58"/>
      <c r="HNY5" s="58"/>
      <c r="HNZ5" s="58"/>
      <c r="HOA5" s="58"/>
      <c r="HOB5" s="58"/>
      <c r="HOC5" s="58"/>
      <c r="HOD5" s="58"/>
      <c r="HOE5" s="58"/>
      <c r="HOF5" s="58"/>
      <c r="HOG5" s="58"/>
      <c r="HOH5" s="58"/>
      <c r="HOI5" s="58"/>
      <c r="HOJ5" s="58"/>
      <c r="HOK5" s="58"/>
      <c r="HOL5" s="58"/>
      <c r="HOM5" s="58"/>
      <c r="HON5" s="58"/>
      <c r="HOO5" s="58"/>
      <c r="HOP5" s="58"/>
      <c r="HOQ5" s="58"/>
      <c r="HOR5" s="58"/>
      <c r="HOS5" s="58"/>
      <c r="HOT5" s="58"/>
      <c r="HOU5" s="58"/>
      <c r="HOV5" s="58"/>
      <c r="HOW5" s="58"/>
      <c r="HOX5" s="58"/>
      <c r="HOY5" s="58"/>
      <c r="HOZ5" s="58"/>
      <c r="HPA5" s="58"/>
      <c r="HPB5" s="58"/>
      <c r="HPC5" s="58"/>
      <c r="HPD5" s="58"/>
      <c r="HPE5" s="58"/>
      <c r="HPF5" s="58"/>
      <c r="HPG5" s="58"/>
      <c r="HPH5" s="58"/>
      <c r="HPI5" s="58"/>
      <c r="HPJ5" s="58"/>
      <c r="HPK5" s="58"/>
      <c r="HPL5" s="58"/>
      <c r="HPM5" s="58"/>
      <c r="HPN5" s="58"/>
      <c r="HPO5" s="58"/>
      <c r="HPP5" s="58"/>
      <c r="HPQ5" s="58"/>
      <c r="HPR5" s="58"/>
      <c r="HPS5" s="58"/>
      <c r="HPT5" s="58"/>
      <c r="HPU5" s="58"/>
      <c r="HPV5" s="58"/>
      <c r="HPW5" s="58"/>
      <c r="HPX5" s="58"/>
      <c r="HPY5" s="58"/>
      <c r="HPZ5" s="58"/>
      <c r="HQA5" s="58"/>
      <c r="HQB5" s="58"/>
      <c r="HQC5" s="58"/>
      <c r="HQD5" s="58"/>
      <c r="HQE5" s="58"/>
      <c r="HQF5" s="58"/>
      <c r="HQG5" s="58"/>
      <c r="HQH5" s="58"/>
      <c r="HQI5" s="58"/>
      <c r="HQJ5" s="58"/>
      <c r="HQK5" s="58"/>
      <c r="HQL5" s="58"/>
      <c r="HQM5" s="58"/>
      <c r="HQN5" s="58"/>
      <c r="HQO5" s="58"/>
      <c r="HQP5" s="58"/>
      <c r="HQQ5" s="58"/>
      <c r="HQR5" s="58"/>
      <c r="HQS5" s="58"/>
      <c r="HQT5" s="58"/>
      <c r="HQU5" s="58"/>
      <c r="HQV5" s="58"/>
      <c r="HQW5" s="58"/>
      <c r="HQX5" s="58"/>
      <c r="HQY5" s="58"/>
      <c r="HQZ5" s="58"/>
      <c r="HRA5" s="58"/>
      <c r="HRB5" s="58"/>
      <c r="HRC5" s="58"/>
      <c r="HRD5" s="58"/>
      <c r="HRE5" s="58"/>
      <c r="HRF5" s="58"/>
      <c r="HRG5" s="58"/>
      <c r="HRH5" s="58"/>
      <c r="HRI5" s="58"/>
      <c r="HRJ5" s="58"/>
      <c r="HRK5" s="58"/>
      <c r="HRL5" s="58"/>
      <c r="HRM5" s="58"/>
      <c r="HRN5" s="58"/>
      <c r="HRO5" s="58"/>
      <c r="HRP5" s="58"/>
      <c r="HRQ5" s="58"/>
      <c r="HRR5" s="58"/>
      <c r="HRS5" s="58"/>
      <c r="HRT5" s="58"/>
      <c r="HRU5" s="58"/>
      <c r="HRV5" s="58"/>
      <c r="HRW5" s="58"/>
      <c r="HRX5" s="58"/>
      <c r="HRY5" s="58"/>
      <c r="HRZ5" s="58"/>
      <c r="HSA5" s="58"/>
      <c r="HSB5" s="58"/>
      <c r="HSC5" s="58"/>
      <c r="HSD5" s="58"/>
      <c r="HSE5" s="58"/>
      <c r="HSF5" s="58"/>
      <c r="HSG5" s="58"/>
      <c r="HSH5" s="58"/>
      <c r="HSI5" s="58"/>
      <c r="HSJ5" s="58"/>
      <c r="HSK5" s="58"/>
      <c r="HSL5" s="58"/>
      <c r="HSM5" s="58"/>
      <c r="HSN5" s="58"/>
      <c r="HSO5" s="58"/>
      <c r="HSP5" s="58"/>
      <c r="HSQ5" s="58"/>
      <c r="HSR5" s="58"/>
      <c r="HSS5" s="58"/>
      <c r="HST5" s="58"/>
      <c r="HSU5" s="58"/>
      <c r="HSV5" s="58"/>
      <c r="HSW5" s="58"/>
      <c r="HSX5" s="58"/>
      <c r="HSY5" s="58"/>
      <c r="HSZ5" s="58"/>
      <c r="HTA5" s="58"/>
      <c r="HTB5" s="58"/>
      <c r="HTC5" s="58"/>
      <c r="HTD5" s="58"/>
      <c r="HTE5" s="58"/>
      <c r="HTF5" s="58"/>
      <c r="HTG5" s="58"/>
      <c r="HTH5" s="58"/>
      <c r="HTI5" s="58"/>
      <c r="HTJ5" s="58"/>
      <c r="HTK5" s="58"/>
      <c r="HTL5" s="58"/>
      <c r="HTM5" s="58"/>
      <c r="HTN5" s="58"/>
      <c r="HTO5" s="58"/>
      <c r="HTP5" s="58"/>
      <c r="HTQ5" s="58"/>
      <c r="HTR5" s="58"/>
      <c r="HTS5" s="58"/>
      <c r="HTT5" s="58"/>
      <c r="HTU5" s="58"/>
      <c r="HTV5" s="58"/>
      <c r="HTW5" s="58"/>
      <c r="HTX5" s="58"/>
      <c r="HTY5" s="58"/>
      <c r="HTZ5" s="58"/>
      <c r="HUA5" s="58"/>
      <c r="HUB5" s="58"/>
      <c r="HUC5" s="58"/>
      <c r="HUD5" s="58"/>
      <c r="HUE5" s="58"/>
      <c r="HUF5" s="58"/>
      <c r="HUG5" s="58"/>
      <c r="HUH5" s="58"/>
      <c r="HUI5" s="58"/>
      <c r="HUJ5" s="58"/>
      <c r="HUK5" s="58"/>
      <c r="HUL5" s="58"/>
      <c r="HUM5" s="58"/>
      <c r="HUN5" s="58"/>
      <c r="HUO5" s="58"/>
      <c r="HUP5" s="58"/>
      <c r="HUQ5" s="58"/>
      <c r="HUR5" s="58"/>
      <c r="HUS5" s="58"/>
      <c r="HUT5" s="58"/>
      <c r="HUU5" s="58"/>
      <c r="HUV5" s="58"/>
      <c r="HUW5" s="58"/>
      <c r="HUX5" s="58"/>
      <c r="HUY5" s="58"/>
      <c r="HUZ5" s="58"/>
      <c r="HVA5" s="58"/>
      <c r="HVB5" s="58"/>
      <c r="HVC5" s="58"/>
      <c r="HVD5" s="58"/>
      <c r="HVE5" s="58"/>
      <c r="HVF5" s="58"/>
      <c r="HVG5" s="58"/>
      <c r="HVH5" s="58"/>
      <c r="HVI5" s="58"/>
      <c r="HVJ5" s="58"/>
      <c r="HVK5" s="58"/>
      <c r="HVL5" s="58"/>
      <c r="HVM5" s="58"/>
      <c r="HVN5" s="58"/>
      <c r="HVO5" s="58"/>
      <c r="HVP5" s="58"/>
      <c r="HVQ5" s="58"/>
      <c r="HVR5" s="58"/>
      <c r="HVS5" s="58"/>
      <c r="HVT5" s="58"/>
      <c r="HVU5" s="58"/>
      <c r="HVV5" s="58"/>
      <c r="HVW5" s="58"/>
      <c r="HVX5" s="58"/>
      <c r="HVY5" s="58"/>
      <c r="HVZ5" s="58"/>
      <c r="HWA5" s="58"/>
      <c r="HWB5" s="58"/>
      <c r="HWC5" s="58"/>
      <c r="HWD5" s="58"/>
      <c r="HWE5" s="58"/>
      <c r="HWF5" s="58"/>
      <c r="HWG5" s="58"/>
      <c r="HWH5" s="58"/>
      <c r="HWI5" s="58"/>
      <c r="HWJ5" s="58"/>
      <c r="HWK5" s="58"/>
      <c r="HWL5" s="58"/>
      <c r="HWM5" s="58"/>
      <c r="HWN5" s="58"/>
      <c r="HWO5" s="58"/>
      <c r="HWP5" s="58"/>
      <c r="HWQ5" s="58"/>
      <c r="HWR5" s="58"/>
      <c r="HWS5" s="58"/>
      <c r="HWT5" s="58"/>
      <c r="HWU5" s="58"/>
      <c r="HWV5" s="58"/>
      <c r="HWW5" s="58"/>
      <c r="HWX5" s="58"/>
      <c r="HWY5" s="58"/>
      <c r="HWZ5" s="58"/>
      <c r="HXA5" s="58"/>
      <c r="HXB5" s="58"/>
      <c r="HXC5" s="58"/>
      <c r="HXD5" s="58"/>
      <c r="HXE5" s="58"/>
      <c r="HXF5" s="58"/>
      <c r="HXG5" s="58"/>
      <c r="HXH5" s="58"/>
      <c r="HXI5" s="58"/>
      <c r="HXJ5" s="58"/>
      <c r="HXK5" s="58"/>
      <c r="HXL5" s="58"/>
      <c r="HXM5" s="58"/>
      <c r="HXN5" s="58"/>
      <c r="HXO5" s="58"/>
      <c r="HXP5" s="58"/>
      <c r="HXQ5" s="58"/>
      <c r="HXR5" s="58"/>
      <c r="HXS5" s="58"/>
      <c r="HXT5" s="58"/>
      <c r="HXU5" s="58"/>
      <c r="HXV5" s="58"/>
      <c r="HXW5" s="58"/>
      <c r="HXX5" s="58"/>
      <c r="HXY5" s="58"/>
      <c r="HXZ5" s="58"/>
      <c r="HYA5" s="58"/>
      <c r="HYB5" s="58"/>
      <c r="HYC5" s="58"/>
      <c r="HYD5" s="58"/>
      <c r="HYE5" s="58"/>
      <c r="HYF5" s="58"/>
      <c r="HYG5" s="58"/>
      <c r="HYH5" s="58"/>
      <c r="HYI5" s="58"/>
      <c r="HYJ5" s="58"/>
      <c r="HYK5" s="58"/>
      <c r="HYL5" s="58"/>
      <c r="HYM5" s="58"/>
      <c r="HYN5" s="58"/>
      <c r="HYO5" s="58"/>
      <c r="HYP5" s="58"/>
      <c r="HYQ5" s="58"/>
      <c r="HYR5" s="58"/>
      <c r="HYS5" s="58"/>
      <c r="HYT5" s="58"/>
      <c r="HYU5" s="58"/>
      <c r="HYV5" s="58"/>
      <c r="HYW5" s="58"/>
      <c r="HYX5" s="58"/>
      <c r="HYY5" s="58"/>
      <c r="HYZ5" s="58"/>
      <c r="HZA5" s="58"/>
      <c r="HZB5" s="58"/>
      <c r="HZC5" s="58"/>
      <c r="HZD5" s="58"/>
      <c r="HZE5" s="58"/>
      <c r="HZF5" s="58"/>
      <c r="HZG5" s="58"/>
      <c r="HZH5" s="58"/>
      <c r="HZI5" s="58"/>
      <c r="HZJ5" s="58"/>
      <c r="HZK5" s="58"/>
      <c r="HZL5" s="58"/>
      <c r="HZM5" s="58"/>
      <c r="HZN5" s="58"/>
      <c r="HZO5" s="58"/>
      <c r="HZP5" s="58"/>
      <c r="HZQ5" s="58"/>
      <c r="HZR5" s="58"/>
      <c r="HZS5" s="58"/>
      <c r="HZT5" s="58"/>
      <c r="HZU5" s="58"/>
      <c r="HZV5" s="58"/>
      <c r="HZW5" s="58"/>
      <c r="HZX5" s="58"/>
      <c r="HZY5" s="58"/>
      <c r="HZZ5" s="58"/>
      <c r="IAA5" s="58"/>
      <c r="IAB5" s="58"/>
      <c r="IAC5" s="58"/>
      <c r="IAD5" s="58"/>
      <c r="IAE5" s="58"/>
      <c r="IAF5" s="58"/>
      <c r="IAG5" s="58"/>
      <c r="IAH5" s="58"/>
      <c r="IAI5" s="58"/>
      <c r="IAJ5" s="58"/>
      <c r="IAK5" s="58"/>
      <c r="IAL5" s="58"/>
      <c r="IAM5" s="58"/>
      <c r="IAN5" s="58"/>
      <c r="IAO5" s="58"/>
      <c r="IAP5" s="58"/>
      <c r="IAQ5" s="58"/>
      <c r="IAR5" s="58"/>
      <c r="IAS5" s="58"/>
      <c r="IAT5" s="58"/>
      <c r="IAU5" s="58"/>
      <c r="IAV5" s="58"/>
      <c r="IAW5" s="58"/>
      <c r="IAX5" s="58"/>
      <c r="IAY5" s="58"/>
      <c r="IAZ5" s="58"/>
      <c r="IBA5" s="58"/>
      <c r="IBB5" s="58"/>
      <c r="IBC5" s="58"/>
      <c r="IBD5" s="58"/>
      <c r="IBE5" s="58"/>
      <c r="IBF5" s="58"/>
      <c r="IBG5" s="58"/>
      <c r="IBH5" s="58"/>
      <c r="IBI5" s="58"/>
      <c r="IBJ5" s="58"/>
      <c r="IBK5" s="58"/>
      <c r="IBL5" s="58"/>
      <c r="IBM5" s="58"/>
      <c r="IBN5" s="58"/>
      <c r="IBO5" s="58"/>
      <c r="IBP5" s="58"/>
      <c r="IBQ5" s="58"/>
      <c r="IBR5" s="58"/>
      <c r="IBS5" s="58"/>
      <c r="IBT5" s="58"/>
      <c r="IBU5" s="58"/>
      <c r="IBV5" s="58"/>
      <c r="IBW5" s="58"/>
      <c r="IBX5" s="58"/>
      <c r="IBY5" s="58"/>
      <c r="IBZ5" s="58"/>
      <c r="ICA5" s="58"/>
      <c r="ICB5" s="58"/>
      <c r="ICC5" s="58"/>
      <c r="ICD5" s="58"/>
      <c r="ICE5" s="58"/>
      <c r="ICF5" s="58"/>
      <c r="ICG5" s="58"/>
      <c r="ICH5" s="58"/>
      <c r="ICI5" s="58"/>
      <c r="ICJ5" s="58"/>
      <c r="ICK5" s="58"/>
      <c r="ICL5" s="58"/>
      <c r="ICM5" s="58"/>
      <c r="ICN5" s="58"/>
      <c r="ICO5" s="58"/>
      <c r="ICP5" s="58"/>
      <c r="ICQ5" s="58"/>
      <c r="ICR5" s="58"/>
      <c r="ICS5" s="58"/>
      <c r="ICT5" s="58"/>
      <c r="ICU5" s="58"/>
      <c r="ICV5" s="58"/>
      <c r="ICW5" s="58"/>
      <c r="ICX5" s="58"/>
      <c r="ICY5" s="58"/>
      <c r="ICZ5" s="58"/>
      <c r="IDA5" s="58"/>
      <c r="IDB5" s="58"/>
      <c r="IDC5" s="58"/>
      <c r="IDD5" s="58"/>
      <c r="IDE5" s="58"/>
      <c r="IDF5" s="58"/>
      <c r="IDG5" s="58"/>
      <c r="IDH5" s="58"/>
      <c r="IDI5" s="58"/>
      <c r="IDJ5" s="58"/>
      <c r="IDK5" s="58"/>
      <c r="IDL5" s="58"/>
      <c r="IDM5" s="58"/>
      <c r="IDN5" s="58"/>
      <c r="IDO5" s="58"/>
      <c r="IDP5" s="58"/>
      <c r="IDQ5" s="58"/>
      <c r="IDR5" s="58"/>
      <c r="IDS5" s="58"/>
      <c r="IDT5" s="58"/>
      <c r="IDU5" s="58"/>
      <c r="IDV5" s="58"/>
      <c r="IDW5" s="58"/>
      <c r="IDX5" s="58"/>
      <c r="IDY5" s="58"/>
      <c r="IDZ5" s="58"/>
      <c r="IEA5" s="58"/>
      <c r="IEB5" s="58"/>
      <c r="IEC5" s="58"/>
      <c r="IED5" s="58"/>
      <c r="IEE5" s="58"/>
      <c r="IEF5" s="58"/>
      <c r="IEG5" s="58"/>
      <c r="IEH5" s="58"/>
      <c r="IEI5" s="58"/>
      <c r="IEJ5" s="58"/>
      <c r="IEK5" s="58"/>
      <c r="IEL5" s="58"/>
      <c r="IEM5" s="58"/>
      <c r="IEN5" s="58"/>
      <c r="IEO5" s="58"/>
      <c r="IEP5" s="58"/>
      <c r="IEQ5" s="58"/>
      <c r="IER5" s="58"/>
      <c r="IES5" s="58"/>
      <c r="IET5" s="58"/>
      <c r="IEU5" s="58"/>
      <c r="IEV5" s="58"/>
      <c r="IEW5" s="58"/>
      <c r="IEX5" s="58"/>
      <c r="IEY5" s="58"/>
      <c r="IEZ5" s="58"/>
      <c r="IFA5" s="58"/>
      <c r="IFB5" s="58"/>
      <c r="IFC5" s="58"/>
      <c r="IFD5" s="58"/>
      <c r="IFE5" s="58"/>
      <c r="IFF5" s="58"/>
      <c r="IFG5" s="58"/>
      <c r="IFH5" s="58"/>
      <c r="IFI5" s="58"/>
      <c r="IFJ5" s="58"/>
      <c r="IFK5" s="58"/>
      <c r="IFL5" s="58"/>
      <c r="IFM5" s="58"/>
      <c r="IFN5" s="58"/>
      <c r="IFO5" s="58"/>
      <c r="IFP5" s="58"/>
      <c r="IFQ5" s="58"/>
      <c r="IFR5" s="58"/>
      <c r="IFS5" s="58"/>
      <c r="IFT5" s="58"/>
      <c r="IFU5" s="58"/>
      <c r="IFV5" s="58"/>
      <c r="IFW5" s="58"/>
      <c r="IFX5" s="58"/>
      <c r="IFY5" s="58"/>
      <c r="IFZ5" s="58"/>
      <c r="IGA5" s="58"/>
      <c r="IGB5" s="58"/>
      <c r="IGC5" s="58"/>
      <c r="IGD5" s="58"/>
      <c r="IGE5" s="58"/>
      <c r="IGF5" s="58"/>
      <c r="IGG5" s="58"/>
      <c r="IGH5" s="58"/>
      <c r="IGI5" s="58"/>
      <c r="IGJ5" s="58"/>
      <c r="IGK5" s="58"/>
      <c r="IGL5" s="58"/>
      <c r="IGM5" s="58"/>
      <c r="IGN5" s="58"/>
      <c r="IGO5" s="58"/>
      <c r="IGP5" s="58"/>
      <c r="IGQ5" s="58"/>
      <c r="IGR5" s="58"/>
      <c r="IGS5" s="58"/>
      <c r="IGT5" s="58"/>
      <c r="IGU5" s="58"/>
      <c r="IGV5" s="58"/>
      <c r="IGW5" s="58"/>
      <c r="IGX5" s="58"/>
      <c r="IGY5" s="58"/>
      <c r="IGZ5" s="58"/>
      <c r="IHA5" s="58"/>
      <c r="IHB5" s="58"/>
      <c r="IHC5" s="58"/>
      <c r="IHD5" s="58"/>
      <c r="IHE5" s="58"/>
      <c r="IHF5" s="58"/>
      <c r="IHG5" s="58"/>
      <c r="IHH5" s="58"/>
      <c r="IHI5" s="58"/>
      <c r="IHJ5" s="58"/>
      <c r="IHK5" s="58"/>
      <c r="IHL5" s="58"/>
      <c r="IHM5" s="58"/>
      <c r="IHN5" s="58"/>
      <c r="IHO5" s="58"/>
      <c r="IHP5" s="58"/>
      <c r="IHQ5" s="58"/>
      <c r="IHR5" s="58"/>
      <c r="IHS5" s="58"/>
      <c r="IHT5" s="58"/>
      <c r="IHU5" s="58"/>
      <c r="IHV5" s="58"/>
      <c r="IHW5" s="58"/>
      <c r="IHX5" s="58"/>
      <c r="IHY5" s="58"/>
      <c r="IHZ5" s="58"/>
      <c r="IIA5" s="58"/>
      <c r="IIB5" s="58"/>
      <c r="IIC5" s="58"/>
      <c r="IID5" s="58"/>
      <c r="IIE5" s="58"/>
      <c r="IIF5" s="58"/>
      <c r="IIG5" s="58"/>
      <c r="IIH5" s="58"/>
      <c r="III5" s="58"/>
      <c r="IIJ5" s="58"/>
      <c r="IIK5" s="58"/>
      <c r="IIL5" s="58"/>
      <c r="IIM5" s="58"/>
      <c r="IIN5" s="58"/>
      <c r="IIO5" s="58"/>
      <c r="IIP5" s="58"/>
      <c r="IIQ5" s="58"/>
      <c r="IIR5" s="58"/>
      <c r="IIS5" s="58"/>
      <c r="IIT5" s="58"/>
      <c r="IIU5" s="58"/>
      <c r="IIV5" s="58"/>
      <c r="IIW5" s="58"/>
      <c r="IIX5" s="58"/>
      <c r="IIY5" s="58"/>
      <c r="IIZ5" s="58"/>
      <c r="IJA5" s="58"/>
      <c r="IJB5" s="58"/>
      <c r="IJC5" s="58"/>
      <c r="IJD5" s="58"/>
      <c r="IJE5" s="58"/>
      <c r="IJF5" s="58"/>
      <c r="IJG5" s="58"/>
      <c r="IJH5" s="58"/>
      <c r="IJI5" s="58"/>
      <c r="IJJ5" s="58"/>
      <c r="IJK5" s="58"/>
      <c r="IJL5" s="58"/>
      <c r="IJM5" s="58"/>
      <c r="IJN5" s="58"/>
      <c r="IJO5" s="58"/>
      <c r="IJP5" s="58"/>
      <c r="IJQ5" s="58"/>
      <c r="IJR5" s="58"/>
      <c r="IJS5" s="58"/>
      <c r="IJT5" s="58"/>
      <c r="IJU5" s="58"/>
      <c r="IJV5" s="58"/>
      <c r="IJW5" s="58"/>
      <c r="IJX5" s="58"/>
      <c r="IJY5" s="58"/>
      <c r="IJZ5" s="58"/>
      <c r="IKA5" s="58"/>
      <c r="IKB5" s="58"/>
      <c r="IKC5" s="58"/>
      <c r="IKD5" s="58"/>
      <c r="IKE5" s="58"/>
      <c r="IKF5" s="58"/>
      <c r="IKG5" s="58"/>
      <c r="IKH5" s="58"/>
      <c r="IKI5" s="58"/>
      <c r="IKJ5" s="58"/>
      <c r="IKK5" s="58"/>
      <c r="IKL5" s="58"/>
      <c r="IKM5" s="58"/>
      <c r="IKN5" s="58"/>
      <c r="IKO5" s="58"/>
      <c r="IKP5" s="58"/>
      <c r="IKQ5" s="58"/>
      <c r="IKR5" s="58"/>
      <c r="IKS5" s="58"/>
      <c r="IKT5" s="58"/>
      <c r="IKU5" s="58"/>
      <c r="IKV5" s="58"/>
      <c r="IKW5" s="58"/>
      <c r="IKX5" s="58"/>
      <c r="IKY5" s="58"/>
      <c r="IKZ5" s="58"/>
      <c r="ILA5" s="58"/>
      <c r="ILB5" s="58"/>
      <c r="ILC5" s="58"/>
      <c r="ILD5" s="58"/>
      <c r="ILE5" s="58"/>
      <c r="ILF5" s="58"/>
      <c r="ILG5" s="58"/>
      <c r="ILH5" s="58"/>
      <c r="ILI5" s="58"/>
      <c r="ILJ5" s="58"/>
      <c r="ILK5" s="58"/>
      <c r="ILL5" s="58"/>
      <c r="ILM5" s="58"/>
      <c r="ILN5" s="58"/>
      <c r="ILO5" s="58"/>
      <c r="ILP5" s="58"/>
      <c r="ILQ5" s="58"/>
      <c r="ILR5" s="58"/>
      <c r="ILS5" s="58"/>
      <c r="ILT5" s="58"/>
      <c r="ILU5" s="58"/>
      <c r="ILV5" s="58"/>
      <c r="ILW5" s="58"/>
      <c r="ILX5" s="58"/>
      <c r="ILY5" s="58"/>
      <c r="ILZ5" s="58"/>
      <c r="IMA5" s="58"/>
      <c r="IMB5" s="58"/>
      <c r="IMC5" s="58"/>
      <c r="IMD5" s="58"/>
      <c r="IME5" s="58"/>
      <c r="IMF5" s="58"/>
      <c r="IMG5" s="58"/>
      <c r="IMH5" s="58"/>
      <c r="IMI5" s="58"/>
      <c r="IMJ5" s="58"/>
      <c r="IMK5" s="58"/>
      <c r="IML5" s="58"/>
      <c r="IMM5" s="58"/>
      <c r="IMN5" s="58"/>
      <c r="IMO5" s="58"/>
      <c r="IMP5" s="58"/>
      <c r="IMQ5" s="58"/>
      <c r="IMR5" s="58"/>
      <c r="IMS5" s="58"/>
      <c r="IMT5" s="58"/>
      <c r="IMU5" s="58"/>
      <c r="IMV5" s="58"/>
      <c r="IMW5" s="58"/>
      <c r="IMX5" s="58"/>
      <c r="IMY5" s="58"/>
      <c r="IMZ5" s="58"/>
      <c r="INA5" s="58"/>
      <c r="INB5" s="58"/>
      <c r="INC5" s="58"/>
      <c r="IND5" s="58"/>
      <c r="INE5" s="58"/>
      <c r="INF5" s="58"/>
      <c r="ING5" s="58"/>
      <c r="INH5" s="58"/>
      <c r="INI5" s="58"/>
      <c r="INJ5" s="58"/>
      <c r="INK5" s="58"/>
      <c r="INL5" s="58"/>
      <c r="INM5" s="58"/>
      <c r="INN5" s="58"/>
      <c r="INO5" s="58"/>
      <c r="INP5" s="58"/>
      <c r="INQ5" s="58"/>
      <c r="INR5" s="58"/>
      <c r="INS5" s="58"/>
      <c r="INT5" s="58"/>
      <c r="INU5" s="58"/>
      <c r="INV5" s="58"/>
      <c r="INW5" s="58"/>
      <c r="INX5" s="58"/>
      <c r="INY5" s="58"/>
      <c r="INZ5" s="58"/>
      <c r="IOA5" s="58"/>
      <c r="IOB5" s="58"/>
      <c r="IOC5" s="58"/>
      <c r="IOD5" s="58"/>
      <c r="IOE5" s="58"/>
      <c r="IOF5" s="58"/>
      <c r="IOG5" s="58"/>
      <c r="IOH5" s="58"/>
      <c r="IOI5" s="58"/>
      <c r="IOJ5" s="58"/>
      <c r="IOK5" s="58"/>
      <c r="IOL5" s="58"/>
      <c r="IOM5" s="58"/>
      <c r="ION5" s="58"/>
      <c r="IOO5" s="58"/>
      <c r="IOP5" s="58"/>
      <c r="IOQ5" s="58"/>
      <c r="IOR5" s="58"/>
      <c r="IOS5" s="58"/>
      <c r="IOT5" s="58"/>
      <c r="IOU5" s="58"/>
      <c r="IOV5" s="58"/>
      <c r="IOW5" s="58"/>
      <c r="IOX5" s="58"/>
      <c r="IOY5" s="58"/>
      <c r="IOZ5" s="58"/>
      <c r="IPA5" s="58"/>
      <c r="IPB5" s="58"/>
      <c r="IPC5" s="58"/>
      <c r="IPD5" s="58"/>
      <c r="IPE5" s="58"/>
      <c r="IPF5" s="58"/>
      <c r="IPG5" s="58"/>
      <c r="IPH5" s="58"/>
      <c r="IPI5" s="58"/>
      <c r="IPJ5" s="58"/>
      <c r="IPK5" s="58"/>
      <c r="IPL5" s="58"/>
      <c r="IPM5" s="58"/>
      <c r="IPN5" s="58"/>
      <c r="IPO5" s="58"/>
      <c r="IPP5" s="58"/>
      <c r="IPQ5" s="58"/>
      <c r="IPR5" s="58"/>
      <c r="IPS5" s="58"/>
      <c r="IPT5" s="58"/>
      <c r="IPU5" s="58"/>
      <c r="IPV5" s="58"/>
      <c r="IPW5" s="58"/>
      <c r="IPX5" s="58"/>
      <c r="IPY5" s="58"/>
      <c r="IPZ5" s="58"/>
      <c r="IQA5" s="58"/>
      <c r="IQB5" s="58"/>
      <c r="IQC5" s="58"/>
      <c r="IQD5" s="58"/>
      <c r="IQE5" s="58"/>
      <c r="IQF5" s="58"/>
      <c r="IQG5" s="58"/>
      <c r="IQH5" s="58"/>
      <c r="IQI5" s="58"/>
      <c r="IQJ5" s="58"/>
      <c r="IQK5" s="58"/>
      <c r="IQL5" s="58"/>
      <c r="IQM5" s="58"/>
      <c r="IQN5" s="58"/>
      <c r="IQO5" s="58"/>
      <c r="IQP5" s="58"/>
      <c r="IQQ5" s="58"/>
      <c r="IQR5" s="58"/>
      <c r="IQS5" s="58"/>
      <c r="IQT5" s="58"/>
      <c r="IQU5" s="58"/>
      <c r="IQV5" s="58"/>
      <c r="IQW5" s="58"/>
      <c r="IQX5" s="58"/>
      <c r="IQY5" s="58"/>
      <c r="IQZ5" s="58"/>
      <c r="IRA5" s="58"/>
      <c r="IRB5" s="58"/>
      <c r="IRC5" s="58"/>
      <c r="IRD5" s="58"/>
      <c r="IRE5" s="58"/>
      <c r="IRF5" s="58"/>
      <c r="IRG5" s="58"/>
      <c r="IRH5" s="58"/>
      <c r="IRI5" s="58"/>
      <c r="IRJ5" s="58"/>
      <c r="IRK5" s="58"/>
      <c r="IRL5" s="58"/>
      <c r="IRM5" s="58"/>
      <c r="IRN5" s="58"/>
      <c r="IRO5" s="58"/>
      <c r="IRP5" s="58"/>
      <c r="IRQ5" s="58"/>
      <c r="IRR5" s="58"/>
      <c r="IRS5" s="58"/>
      <c r="IRT5" s="58"/>
      <c r="IRU5" s="58"/>
      <c r="IRV5" s="58"/>
      <c r="IRW5" s="58"/>
      <c r="IRX5" s="58"/>
      <c r="IRY5" s="58"/>
      <c r="IRZ5" s="58"/>
      <c r="ISA5" s="58"/>
      <c r="ISB5" s="58"/>
      <c r="ISC5" s="58"/>
      <c r="ISD5" s="58"/>
      <c r="ISE5" s="58"/>
      <c r="ISF5" s="58"/>
      <c r="ISG5" s="58"/>
      <c r="ISH5" s="58"/>
      <c r="ISI5" s="58"/>
      <c r="ISJ5" s="58"/>
      <c r="ISK5" s="58"/>
      <c r="ISL5" s="58"/>
      <c r="ISM5" s="58"/>
      <c r="ISN5" s="58"/>
      <c r="ISO5" s="58"/>
      <c r="ISP5" s="58"/>
      <c r="ISQ5" s="58"/>
      <c r="ISR5" s="58"/>
      <c r="ISS5" s="58"/>
      <c r="IST5" s="58"/>
      <c r="ISU5" s="58"/>
      <c r="ISV5" s="58"/>
      <c r="ISW5" s="58"/>
      <c r="ISX5" s="58"/>
      <c r="ISY5" s="58"/>
      <c r="ISZ5" s="58"/>
      <c r="ITA5" s="58"/>
      <c r="ITB5" s="58"/>
      <c r="ITC5" s="58"/>
      <c r="ITD5" s="58"/>
      <c r="ITE5" s="58"/>
      <c r="ITF5" s="58"/>
      <c r="ITG5" s="58"/>
      <c r="ITH5" s="58"/>
      <c r="ITI5" s="58"/>
      <c r="ITJ5" s="58"/>
      <c r="ITK5" s="58"/>
      <c r="ITL5" s="58"/>
      <c r="ITM5" s="58"/>
      <c r="ITN5" s="58"/>
      <c r="ITO5" s="58"/>
      <c r="ITP5" s="58"/>
      <c r="ITQ5" s="58"/>
      <c r="ITR5" s="58"/>
      <c r="ITS5" s="58"/>
      <c r="ITT5" s="58"/>
      <c r="ITU5" s="58"/>
      <c r="ITV5" s="58"/>
      <c r="ITW5" s="58"/>
      <c r="ITX5" s="58"/>
      <c r="ITY5" s="58"/>
      <c r="ITZ5" s="58"/>
      <c r="IUA5" s="58"/>
      <c r="IUB5" s="58"/>
      <c r="IUC5" s="58"/>
      <c r="IUD5" s="58"/>
      <c r="IUE5" s="58"/>
      <c r="IUF5" s="58"/>
      <c r="IUG5" s="58"/>
      <c r="IUH5" s="58"/>
      <c r="IUI5" s="58"/>
      <c r="IUJ5" s="58"/>
      <c r="IUK5" s="58"/>
      <c r="IUL5" s="58"/>
      <c r="IUM5" s="58"/>
      <c r="IUN5" s="58"/>
      <c r="IUO5" s="58"/>
      <c r="IUP5" s="58"/>
      <c r="IUQ5" s="58"/>
      <c r="IUR5" s="58"/>
      <c r="IUS5" s="58"/>
      <c r="IUT5" s="58"/>
      <c r="IUU5" s="58"/>
      <c r="IUV5" s="58"/>
      <c r="IUW5" s="58"/>
      <c r="IUX5" s="58"/>
      <c r="IUY5" s="58"/>
      <c r="IUZ5" s="58"/>
      <c r="IVA5" s="58"/>
      <c r="IVB5" s="58"/>
      <c r="IVC5" s="58"/>
      <c r="IVD5" s="58"/>
      <c r="IVE5" s="58"/>
      <c r="IVF5" s="58"/>
      <c r="IVG5" s="58"/>
      <c r="IVH5" s="58"/>
      <c r="IVI5" s="58"/>
      <c r="IVJ5" s="58"/>
      <c r="IVK5" s="58"/>
      <c r="IVL5" s="58"/>
      <c r="IVM5" s="58"/>
      <c r="IVN5" s="58"/>
      <c r="IVO5" s="58"/>
      <c r="IVP5" s="58"/>
      <c r="IVQ5" s="58"/>
      <c r="IVR5" s="58"/>
      <c r="IVS5" s="58"/>
      <c r="IVT5" s="58"/>
      <c r="IVU5" s="58"/>
      <c r="IVV5" s="58"/>
      <c r="IVW5" s="58"/>
      <c r="IVX5" s="58"/>
      <c r="IVY5" s="58"/>
      <c r="IVZ5" s="58"/>
      <c r="IWA5" s="58"/>
      <c r="IWB5" s="58"/>
      <c r="IWC5" s="58"/>
      <c r="IWD5" s="58"/>
      <c r="IWE5" s="58"/>
      <c r="IWF5" s="58"/>
      <c r="IWG5" s="58"/>
      <c r="IWH5" s="58"/>
      <c r="IWI5" s="58"/>
      <c r="IWJ5" s="58"/>
      <c r="IWK5" s="58"/>
      <c r="IWL5" s="58"/>
      <c r="IWM5" s="58"/>
      <c r="IWN5" s="58"/>
      <c r="IWO5" s="58"/>
      <c r="IWP5" s="58"/>
      <c r="IWQ5" s="58"/>
      <c r="IWR5" s="58"/>
      <c r="IWS5" s="58"/>
      <c r="IWT5" s="58"/>
      <c r="IWU5" s="58"/>
      <c r="IWV5" s="58"/>
      <c r="IWW5" s="58"/>
      <c r="IWX5" s="58"/>
      <c r="IWY5" s="58"/>
      <c r="IWZ5" s="58"/>
      <c r="IXA5" s="58"/>
      <c r="IXB5" s="58"/>
      <c r="IXC5" s="58"/>
      <c r="IXD5" s="58"/>
      <c r="IXE5" s="58"/>
      <c r="IXF5" s="58"/>
      <c r="IXG5" s="58"/>
      <c r="IXH5" s="58"/>
      <c r="IXI5" s="58"/>
      <c r="IXJ5" s="58"/>
      <c r="IXK5" s="58"/>
      <c r="IXL5" s="58"/>
      <c r="IXM5" s="58"/>
      <c r="IXN5" s="58"/>
      <c r="IXO5" s="58"/>
      <c r="IXP5" s="58"/>
      <c r="IXQ5" s="58"/>
      <c r="IXR5" s="58"/>
      <c r="IXS5" s="58"/>
      <c r="IXT5" s="58"/>
      <c r="IXU5" s="58"/>
      <c r="IXV5" s="58"/>
      <c r="IXW5" s="58"/>
      <c r="IXX5" s="58"/>
      <c r="IXY5" s="58"/>
      <c r="IXZ5" s="58"/>
      <c r="IYA5" s="58"/>
      <c r="IYB5" s="58"/>
      <c r="IYC5" s="58"/>
      <c r="IYD5" s="58"/>
      <c r="IYE5" s="58"/>
      <c r="IYF5" s="58"/>
      <c r="IYG5" s="58"/>
      <c r="IYH5" s="58"/>
      <c r="IYI5" s="58"/>
      <c r="IYJ5" s="58"/>
      <c r="IYK5" s="58"/>
      <c r="IYL5" s="58"/>
      <c r="IYM5" s="58"/>
      <c r="IYN5" s="58"/>
      <c r="IYO5" s="58"/>
      <c r="IYP5" s="58"/>
      <c r="IYQ5" s="58"/>
      <c r="IYR5" s="58"/>
      <c r="IYS5" s="58"/>
      <c r="IYT5" s="58"/>
      <c r="IYU5" s="58"/>
      <c r="IYV5" s="58"/>
      <c r="IYW5" s="58"/>
      <c r="IYX5" s="58"/>
      <c r="IYY5" s="58"/>
      <c r="IYZ5" s="58"/>
      <c r="IZA5" s="58"/>
      <c r="IZB5" s="58"/>
      <c r="IZC5" s="58"/>
      <c r="IZD5" s="58"/>
      <c r="IZE5" s="58"/>
      <c r="IZF5" s="58"/>
      <c r="IZG5" s="58"/>
      <c r="IZH5" s="58"/>
      <c r="IZI5" s="58"/>
      <c r="IZJ5" s="58"/>
      <c r="IZK5" s="58"/>
      <c r="IZL5" s="58"/>
      <c r="IZM5" s="58"/>
      <c r="IZN5" s="58"/>
      <c r="IZO5" s="58"/>
      <c r="IZP5" s="58"/>
      <c r="IZQ5" s="58"/>
      <c r="IZR5" s="58"/>
      <c r="IZS5" s="58"/>
      <c r="IZT5" s="58"/>
      <c r="IZU5" s="58"/>
      <c r="IZV5" s="58"/>
      <c r="IZW5" s="58"/>
      <c r="IZX5" s="58"/>
      <c r="IZY5" s="58"/>
      <c r="IZZ5" s="58"/>
      <c r="JAA5" s="58"/>
      <c r="JAB5" s="58"/>
      <c r="JAC5" s="58"/>
      <c r="JAD5" s="58"/>
      <c r="JAE5" s="58"/>
      <c r="JAF5" s="58"/>
      <c r="JAG5" s="58"/>
      <c r="JAH5" s="58"/>
      <c r="JAI5" s="58"/>
      <c r="JAJ5" s="58"/>
      <c r="JAK5" s="58"/>
      <c r="JAL5" s="58"/>
      <c r="JAM5" s="58"/>
      <c r="JAN5" s="58"/>
      <c r="JAO5" s="58"/>
      <c r="JAP5" s="58"/>
      <c r="JAQ5" s="58"/>
      <c r="JAR5" s="58"/>
      <c r="JAS5" s="58"/>
      <c r="JAT5" s="58"/>
      <c r="JAU5" s="58"/>
      <c r="JAV5" s="58"/>
      <c r="JAW5" s="58"/>
      <c r="JAX5" s="58"/>
      <c r="JAY5" s="58"/>
      <c r="JAZ5" s="58"/>
      <c r="JBA5" s="58"/>
      <c r="JBB5" s="58"/>
      <c r="JBC5" s="58"/>
      <c r="JBD5" s="58"/>
      <c r="JBE5" s="58"/>
      <c r="JBF5" s="58"/>
      <c r="JBG5" s="58"/>
      <c r="JBH5" s="58"/>
      <c r="JBI5" s="58"/>
      <c r="JBJ5" s="58"/>
      <c r="JBK5" s="58"/>
      <c r="JBL5" s="58"/>
      <c r="JBM5" s="58"/>
      <c r="JBN5" s="58"/>
      <c r="JBO5" s="58"/>
      <c r="JBP5" s="58"/>
      <c r="JBQ5" s="58"/>
      <c r="JBR5" s="58"/>
      <c r="JBS5" s="58"/>
      <c r="JBT5" s="58"/>
      <c r="JBU5" s="58"/>
      <c r="JBV5" s="58"/>
      <c r="JBW5" s="58"/>
      <c r="JBX5" s="58"/>
      <c r="JBY5" s="58"/>
      <c r="JBZ5" s="58"/>
      <c r="JCA5" s="58"/>
      <c r="JCB5" s="58"/>
      <c r="JCC5" s="58"/>
      <c r="JCD5" s="58"/>
      <c r="JCE5" s="58"/>
      <c r="JCF5" s="58"/>
      <c r="JCG5" s="58"/>
      <c r="JCH5" s="58"/>
      <c r="JCI5" s="58"/>
      <c r="JCJ5" s="58"/>
      <c r="JCK5" s="58"/>
      <c r="JCL5" s="58"/>
      <c r="JCM5" s="58"/>
      <c r="JCN5" s="58"/>
      <c r="JCO5" s="58"/>
      <c r="JCP5" s="58"/>
      <c r="JCQ5" s="58"/>
      <c r="JCR5" s="58"/>
      <c r="JCS5" s="58"/>
      <c r="JCT5" s="58"/>
      <c r="JCU5" s="58"/>
      <c r="JCV5" s="58"/>
      <c r="JCW5" s="58"/>
      <c r="JCX5" s="58"/>
      <c r="JCY5" s="58"/>
      <c r="JCZ5" s="58"/>
      <c r="JDA5" s="58"/>
      <c r="JDB5" s="58"/>
      <c r="JDC5" s="58"/>
      <c r="JDD5" s="58"/>
      <c r="JDE5" s="58"/>
      <c r="JDF5" s="58"/>
      <c r="JDG5" s="58"/>
      <c r="JDH5" s="58"/>
      <c r="JDI5" s="58"/>
      <c r="JDJ5" s="58"/>
      <c r="JDK5" s="58"/>
      <c r="JDL5" s="58"/>
      <c r="JDM5" s="58"/>
      <c r="JDN5" s="58"/>
      <c r="JDO5" s="58"/>
      <c r="JDP5" s="58"/>
      <c r="JDQ5" s="58"/>
      <c r="JDR5" s="58"/>
      <c r="JDS5" s="58"/>
      <c r="JDT5" s="58"/>
      <c r="JDU5" s="58"/>
      <c r="JDV5" s="58"/>
      <c r="JDW5" s="58"/>
      <c r="JDX5" s="58"/>
      <c r="JDY5" s="58"/>
      <c r="JDZ5" s="58"/>
      <c r="JEA5" s="58"/>
      <c r="JEB5" s="58"/>
      <c r="JEC5" s="58"/>
      <c r="JED5" s="58"/>
      <c r="JEE5" s="58"/>
      <c r="JEF5" s="58"/>
      <c r="JEG5" s="58"/>
      <c r="JEH5" s="58"/>
      <c r="JEI5" s="58"/>
      <c r="JEJ5" s="58"/>
      <c r="JEK5" s="58"/>
      <c r="JEL5" s="58"/>
      <c r="JEM5" s="58"/>
      <c r="JEN5" s="58"/>
      <c r="JEO5" s="58"/>
      <c r="JEP5" s="58"/>
      <c r="JEQ5" s="58"/>
      <c r="JER5" s="58"/>
      <c r="JES5" s="58"/>
      <c r="JET5" s="58"/>
      <c r="JEU5" s="58"/>
      <c r="JEV5" s="58"/>
      <c r="JEW5" s="58"/>
      <c r="JEX5" s="58"/>
      <c r="JEY5" s="58"/>
      <c r="JEZ5" s="58"/>
      <c r="JFA5" s="58"/>
      <c r="JFB5" s="58"/>
      <c r="JFC5" s="58"/>
      <c r="JFD5" s="58"/>
      <c r="JFE5" s="58"/>
      <c r="JFF5" s="58"/>
      <c r="JFG5" s="58"/>
      <c r="JFH5" s="58"/>
      <c r="JFI5" s="58"/>
      <c r="JFJ5" s="58"/>
      <c r="JFK5" s="58"/>
      <c r="JFL5" s="58"/>
      <c r="JFM5" s="58"/>
      <c r="JFN5" s="58"/>
      <c r="JFO5" s="58"/>
      <c r="JFP5" s="58"/>
      <c r="JFQ5" s="58"/>
      <c r="JFR5" s="58"/>
      <c r="JFS5" s="58"/>
      <c r="JFT5" s="58"/>
      <c r="JFU5" s="58"/>
      <c r="JFV5" s="58"/>
      <c r="JFW5" s="58"/>
      <c r="JFX5" s="58"/>
      <c r="JFY5" s="58"/>
      <c r="JFZ5" s="58"/>
      <c r="JGA5" s="58"/>
      <c r="JGB5" s="58"/>
      <c r="JGC5" s="58"/>
      <c r="JGD5" s="58"/>
      <c r="JGE5" s="58"/>
      <c r="JGF5" s="58"/>
      <c r="JGG5" s="58"/>
      <c r="JGH5" s="58"/>
      <c r="JGI5" s="58"/>
      <c r="JGJ5" s="58"/>
      <c r="JGK5" s="58"/>
      <c r="JGL5" s="58"/>
      <c r="JGM5" s="58"/>
      <c r="JGN5" s="58"/>
      <c r="JGO5" s="58"/>
      <c r="JGP5" s="58"/>
      <c r="JGQ5" s="58"/>
      <c r="JGR5" s="58"/>
      <c r="JGS5" s="58"/>
      <c r="JGT5" s="58"/>
      <c r="JGU5" s="58"/>
      <c r="JGV5" s="58"/>
      <c r="JGW5" s="58"/>
      <c r="JGX5" s="58"/>
      <c r="JGY5" s="58"/>
      <c r="JGZ5" s="58"/>
      <c r="JHA5" s="58"/>
      <c r="JHB5" s="58"/>
      <c r="JHC5" s="58"/>
      <c r="JHD5" s="58"/>
      <c r="JHE5" s="58"/>
      <c r="JHF5" s="58"/>
      <c r="JHG5" s="58"/>
      <c r="JHH5" s="58"/>
      <c r="JHI5" s="58"/>
      <c r="JHJ5" s="58"/>
      <c r="JHK5" s="58"/>
      <c r="JHL5" s="58"/>
      <c r="JHM5" s="58"/>
      <c r="JHN5" s="58"/>
      <c r="JHO5" s="58"/>
      <c r="JHP5" s="58"/>
      <c r="JHQ5" s="58"/>
      <c r="JHR5" s="58"/>
      <c r="JHS5" s="58"/>
      <c r="JHT5" s="58"/>
      <c r="JHU5" s="58"/>
      <c r="JHV5" s="58"/>
      <c r="JHW5" s="58"/>
      <c r="JHX5" s="58"/>
      <c r="JHY5" s="58"/>
      <c r="JHZ5" s="58"/>
      <c r="JIA5" s="58"/>
      <c r="JIB5" s="58"/>
      <c r="JIC5" s="58"/>
      <c r="JID5" s="58"/>
      <c r="JIE5" s="58"/>
      <c r="JIF5" s="58"/>
      <c r="JIG5" s="58"/>
      <c r="JIH5" s="58"/>
      <c r="JII5" s="58"/>
      <c r="JIJ5" s="58"/>
      <c r="JIK5" s="58"/>
      <c r="JIL5" s="58"/>
      <c r="JIM5" s="58"/>
      <c r="JIN5" s="58"/>
      <c r="JIO5" s="58"/>
      <c r="JIP5" s="58"/>
      <c r="JIQ5" s="58"/>
      <c r="JIR5" s="58"/>
      <c r="JIS5" s="58"/>
      <c r="JIT5" s="58"/>
      <c r="JIU5" s="58"/>
      <c r="JIV5" s="58"/>
      <c r="JIW5" s="58"/>
      <c r="JIX5" s="58"/>
      <c r="JIY5" s="58"/>
      <c r="JIZ5" s="58"/>
      <c r="JJA5" s="58"/>
      <c r="JJB5" s="58"/>
      <c r="JJC5" s="58"/>
      <c r="JJD5" s="58"/>
      <c r="JJE5" s="58"/>
      <c r="JJF5" s="58"/>
      <c r="JJG5" s="58"/>
      <c r="JJH5" s="58"/>
      <c r="JJI5" s="58"/>
      <c r="JJJ5" s="58"/>
      <c r="JJK5" s="58"/>
      <c r="JJL5" s="58"/>
      <c r="JJM5" s="58"/>
      <c r="JJN5" s="58"/>
      <c r="JJO5" s="58"/>
      <c r="JJP5" s="58"/>
      <c r="JJQ5" s="58"/>
      <c r="JJR5" s="58"/>
      <c r="JJS5" s="58"/>
      <c r="JJT5" s="58"/>
      <c r="JJU5" s="58"/>
      <c r="JJV5" s="58"/>
      <c r="JJW5" s="58"/>
      <c r="JJX5" s="58"/>
      <c r="JJY5" s="58"/>
      <c r="JJZ5" s="58"/>
      <c r="JKA5" s="58"/>
      <c r="JKB5" s="58"/>
      <c r="JKC5" s="58"/>
      <c r="JKD5" s="58"/>
      <c r="JKE5" s="58"/>
      <c r="JKF5" s="58"/>
      <c r="JKG5" s="58"/>
      <c r="JKH5" s="58"/>
      <c r="JKI5" s="58"/>
      <c r="JKJ5" s="58"/>
      <c r="JKK5" s="58"/>
      <c r="JKL5" s="58"/>
      <c r="JKM5" s="58"/>
      <c r="JKN5" s="58"/>
      <c r="JKO5" s="58"/>
      <c r="JKP5" s="58"/>
      <c r="JKQ5" s="58"/>
      <c r="JKR5" s="58"/>
      <c r="JKS5" s="58"/>
      <c r="JKT5" s="58"/>
      <c r="JKU5" s="58"/>
      <c r="JKV5" s="58"/>
      <c r="JKW5" s="58"/>
      <c r="JKX5" s="58"/>
      <c r="JKY5" s="58"/>
      <c r="JKZ5" s="58"/>
      <c r="JLA5" s="58"/>
      <c r="JLB5" s="58"/>
      <c r="JLC5" s="58"/>
      <c r="JLD5" s="58"/>
      <c r="JLE5" s="58"/>
      <c r="JLF5" s="58"/>
      <c r="JLG5" s="58"/>
      <c r="JLH5" s="58"/>
      <c r="JLI5" s="58"/>
      <c r="JLJ5" s="58"/>
      <c r="JLK5" s="58"/>
      <c r="JLL5" s="58"/>
      <c r="JLM5" s="58"/>
      <c r="JLN5" s="58"/>
      <c r="JLO5" s="58"/>
      <c r="JLP5" s="58"/>
      <c r="JLQ5" s="58"/>
      <c r="JLR5" s="58"/>
      <c r="JLS5" s="58"/>
      <c r="JLT5" s="58"/>
      <c r="JLU5" s="58"/>
      <c r="JLV5" s="58"/>
      <c r="JLW5" s="58"/>
      <c r="JLX5" s="58"/>
      <c r="JLY5" s="58"/>
      <c r="JLZ5" s="58"/>
      <c r="JMA5" s="58"/>
      <c r="JMB5" s="58"/>
      <c r="JMC5" s="58"/>
      <c r="JMD5" s="58"/>
      <c r="JME5" s="58"/>
      <c r="JMF5" s="58"/>
      <c r="JMG5" s="58"/>
      <c r="JMH5" s="58"/>
      <c r="JMI5" s="58"/>
      <c r="JMJ5" s="58"/>
      <c r="JMK5" s="58"/>
      <c r="JML5" s="58"/>
      <c r="JMM5" s="58"/>
      <c r="JMN5" s="58"/>
      <c r="JMO5" s="58"/>
      <c r="JMP5" s="58"/>
      <c r="JMQ5" s="58"/>
      <c r="JMR5" s="58"/>
      <c r="JMS5" s="58"/>
      <c r="JMT5" s="58"/>
      <c r="JMU5" s="58"/>
      <c r="JMV5" s="58"/>
      <c r="JMW5" s="58"/>
      <c r="JMX5" s="58"/>
      <c r="JMY5" s="58"/>
      <c r="JMZ5" s="58"/>
      <c r="JNA5" s="58"/>
      <c r="JNB5" s="58"/>
      <c r="JNC5" s="58"/>
      <c r="JND5" s="58"/>
      <c r="JNE5" s="58"/>
      <c r="JNF5" s="58"/>
      <c r="JNG5" s="58"/>
      <c r="JNH5" s="58"/>
      <c r="JNI5" s="58"/>
      <c r="JNJ5" s="58"/>
      <c r="JNK5" s="58"/>
      <c r="JNL5" s="58"/>
      <c r="JNM5" s="58"/>
      <c r="JNN5" s="58"/>
      <c r="JNO5" s="58"/>
      <c r="JNP5" s="58"/>
      <c r="JNQ5" s="58"/>
      <c r="JNR5" s="58"/>
      <c r="JNS5" s="58"/>
      <c r="JNT5" s="58"/>
      <c r="JNU5" s="58"/>
      <c r="JNV5" s="58"/>
      <c r="JNW5" s="58"/>
      <c r="JNX5" s="58"/>
      <c r="JNY5" s="58"/>
      <c r="JNZ5" s="58"/>
      <c r="JOA5" s="58"/>
      <c r="JOB5" s="58"/>
      <c r="JOC5" s="58"/>
      <c r="JOD5" s="58"/>
      <c r="JOE5" s="58"/>
      <c r="JOF5" s="58"/>
      <c r="JOG5" s="58"/>
      <c r="JOH5" s="58"/>
      <c r="JOI5" s="58"/>
      <c r="JOJ5" s="58"/>
      <c r="JOK5" s="58"/>
      <c r="JOL5" s="58"/>
      <c r="JOM5" s="58"/>
      <c r="JON5" s="58"/>
      <c r="JOO5" s="58"/>
      <c r="JOP5" s="58"/>
      <c r="JOQ5" s="58"/>
      <c r="JOR5" s="58"/>
      <c r="JOS5" s="58"/>
      <c r="JOT5" s="58"/>
      <c r="JOU5" s="58"/>
      <c r="JOV5" s="58"/>
      <c r="JOW5" s="58"/>
      <c r="JOX5" s="58"/>
      <c r="JOY5" s="58"/>
      <c r="JOZ5" s="58"/>
      <c r="JPA5" s="58"/>
      <c r="JPB5" s="58"/>
      <c r="JPC5" s="58"/>
      <c r="JPD5" s="58"/>
      <c r="JPE5" s="58"/>
      <c r="JPF5" s="58"/>
      <c r="JPG5" s="58"/>
      <c r="JPH5" s="58"/>
      <c r="JPI5" s="58"/>
      <c r="JPJ5" s="58"/>
      <c r="JPK5" s="58"/>
      <c r="JPL5" s="58"/>
      <c r="JPM5" s="58"/>
      <c r="JPN5" s="58"/>
      <c r="JPO5" s="58"/>
      <c r="JPP5" s="58"/>
      <c r="JPQ5" s="58"/>
      <c r="JPR5" s="58"/>
      <c r="JPS5" s="58"/>
      <c r="JPT5" s="58"/>
      <c r="JPU5" s="58"/>
      <c r="JPV5" s="58"/>
      <c r="JPW5" s="58"/>
      <c r="JPX5" s="58"/>
      <c r="JPY5" s="58"/>
      <c r="JPZ5" s="58"/>
      <c r="JQA5" s="58"/>
      <c r="JQB5" s="58"/>
      <c r="JQC5" s="58"/>
      <c r="JQD5" s="58"/>
      <c r="JQE5" s="58"/>
      <c r="JQF5" s="58"/>
      <c r="JQG5" s="58"/>
      <c r="JQH5" s="58"/>
      <c r="JQI5" s="58"/>
      <c r="JQJ5" s="58"/>
      <c r="JQK5" s="58"/>
      <c r="JQL5" s="58"/>
      <c r="JQM5" s="58"/>
      <c r="JQN5" s="58"/>
      <c r="JQO5" s="58"/>
      <c r="JQP5" s="58"/>
      <c r="JQQ5" s="58"/>
      <c r="JQR5" s="58"/>
      <c r="JQS5" s="58"/>
      <c r="JQT5" s="58"/>
      <c r="JQU5" s="58"/>
      <c r="JQV5" s="58"/>
      <c r="JQW5" s="58"/>
      <c r="JQX5" s="58"/>
      <c r="JQY5" s="58"/>
      <c r="JQZ5" s="58"/>
      <c r="JRA5" s="58"/>
      <c r="JRB5" s="58"/>
      <c r="JRC5" s="58"/>
      <c r="JRD5" s="58"/>
      <c r="JRE5" s="58"/>
      <c r="JRF5" s="58"/>
      <c r="JRG5" s="58"/>
      <c r="JRH5" s="58"/>
      <c r="JRI5" s="58"/>
      <c r="JRJ5" s="58"/>
      <c r="JRK5" s="58"/>
      <c r="JRL5" s="58"/>
      <c r="JRM5" s="58"/>
      <c r="JRN5" s="58"/>
      <c r="JRO5" s="58"/>
      <c r="JRP5" s="58"/>
      <c r="JRQ5" s="58"/>
      <c r="JRR5" s="58"/>
      <c r="JRS5" s="58"/>
      <c r="JRT5" s="58"/>
      <c r="JRU5" s="58"/>
      <c r="JRV5" s="58"/>
      <c r="JRW5" s="58"/>
      <c r="JRX5" s="58"/>
      <c r="JRY5" s="58"/>
      <c r="JRZ5" s="58"/>
      <c r="JSA5" s="58"/>
      <c r="JSB5" s="58"/>
      <c r="JSC5" s="58"/>
      <c r="JSD5" s="58"/>
      <c r="JSE5" s="58"/>
      <c r="JSF5" s="58"/>
      <c r="JSG5" s="58"/>
      <c r="JSH5" s="58"/>
      <c r="JSI5" s="58"/>
      <c r="JSJ5" s="58"/>
      <c r="JSK5" s="58"/>
      <c r="JSL5" s="58"/>
      <c r="JSM5" s="58"/>
      <c r="JSN5" s="58"/>
      <c r="JSO5" s="58"/>
      <c r="JSP5" s="58"/>
      <c r="JSQ5" s="58"/>
      <c r="JSR5" s="58"/>
      <c r="JSS5" s="58"/>
      <c r="JST5" s="58"/>
      <c r="JSU5" s="58"/>
      <c r="JSV5" s="58"/>
      <c r="JSW5" s="58"/>
      <c r="JSX5" s="58"/>
      <c r="JSY5" s="58"/>
      <c r="JSZ5" s="58"/>
      <c r="JTA5" s="58"/>
      <c r="JTB5" s="58"/>
      <c r="JTC5" s="58"/>
      <c r="JTD5" s="58"/>
      <c r="JTE5" s="58"/>
      <c r="JTF5" s="58"/>
      <c r="JTG5" s="58"/>
      <c r="JTH5" s="58"/>
      <c r="JTI5" s="58"/>
      <c r="JTJ5" s="58"/>
      <c r="JTK5" s="58"/>
      <c r="JTL5" s="58"/>
      <c r="JTM5" s="58"/>
      <c r="JTN5" s="58"/>
      <c r="JTO5" s="58"/>
      <c r="JTP5" s="58"/>
      <c r="JTQ5" s="58"/>
      <c r="JTR5" s="58"/>
      <c r="JTS5" s="58"/>
      <c r="JTT5" s="58"/>
      <c r="JTU5" s="58"/>
      <c r="JTV5" s="58"/>
      <c r="JTW5" s="58"/>
      <c r="JTX5" s="58"/>
      <c r="JTY5" s="58"/>
      <c r="JTZ5" s="58"/>
      <c r="JUA5" s="58"/>
      <c r="JUB5" s="58"/>
      <c r="JUC5" s="58"/>
      <c r="JUD5" s="58"/>
      <c r="JUE5" s="58"/>
      <c r="JUF5" s="58"/>
      <c r="JUG5" s="58"/>
      <c r="JUH5" s="58"/>
      <c r="JUI5" s="58"/>
      <c r="JUJ5" s="58"/>
      <c r="JUK5" s="58"/>
      <c r="JUL5" s="58"/>
      <c r="JUM5" s="58"/>
      <c r="JUN5" s="58"/>
      <c r="JUO5" s="58"/>
      <c r="JUP5" s="58"/>
      <c r="JUQ5" s="58"/>
      <c r="JUR5" s="58"/>
      <c r="JUS5" s="58"/>
      <c r="JUT5" s="58"/>
      <c r="JUU5" s="58"/>
      <c r="JUV5" s="58"/>
      <c r="JUW5" s="58"/>
      <c r="JUX5" s="58"/>
      <c r="JUY5" s="58"/>
      <c r="JUZ5" s="58"/>
      <c r="JVA5" s="58"/>
      <c r="JVB5" s="58"/>
      <c r="JVC5" s="58"/>
      <c r="JVD5" s="58"/>
      <c r="JVE5" s="58"/>
      <c r="JVF5" s="58"/>
      <c r="JVG5" s="58"/>
      <c r="JVH5" s="58"/>
      <c r="JVI5" s="58"/>
      <c r="JVJ5" s="58"/>
      <c r="JVK5" s="58"/>
      <c r="JVL5" s="58"/>
      <c r="JVM5" s="58"/>
      <c r="JVN5" s="58"/>
      <c r="JVO5" s="58"/>
      <c r="JVP5" s="58"/>
      <c r="JVQ5" s="58"/>
      <c r="JVR5" s="58"/>
      <c r="JVS5" s="58"/>
      <c r="JVT5" s="58"/>
      <c r="JVU5" s="58"/>
      <c r="JVV5" s="58"/>
      <c r="JVW5" s="58"/>
      <c r="JVX5" s="58"/>
      <c r="JVY5" s="58"/>
      <c r="JVZ5" s="58"/>
      <c r="JWA5" s="58"/>
      <c r="JWB5" s="58"/>
      <c r="JWC5" s="58"/>
      <c r="JWD5" s="58"/>
      <c r="JWE5" s="58"/>
      <c r="JWF5" s="58"/>
      <c r="JWG5" s="58"/>
      <c r="JWH5" s="58"/>
      <c r="JWI5" s="58"/>
      <c r="JWJ5" s="58"/>
      <c r="JWK5" s="58"/>
      <c r="JWL5" s="58"/>
      <c r="JWM5" s="58"/>
      <c r="JWN5" s="58"/>
      <c r="JWO5" s="58"/>
      <c r="JWP5" s="58"/>
      <c r="JWQ5" s="58"/>
      <c r="JWR5" s="58"/>
      <c r="JWS5" s="58"/>
      <c r="JWT5" s="58"/>
      <c r="JWU5" s="58"/>
      <c r="JWV5" s="58"/>
      <c r="JWW5" s="58"/>
      <c r="JWX5" s="58"/>
      <c r="JWY5" s="58"/>
      <c r="JWZ5" s="58"/>
      <c r="JXA5" s="58"/>
      <c r="JXB5" s="58"/>
      <c r="JXC5" s="58"/>
      <c r="JXD5" s="58"/>
      <c r="JXE5" s="58"/>
      <c r="JXF5" s="58"/>
      <c r="JXG5" s="58"/>
      <c r="JXH5" s="58"/>
      <c r="JXI5" s="58"/>
      <c r="JXJ5" s="58"/>
      <c r="JXK5" s="58"/>
      <c r="JXL5" s="58"/>
      <c r="JXM5" s="58"/>
      <c r="JXN5" s="58"/>
      <c r="JXO5" s="58"/>
      <c r="JXP5" s="58"/>
      <c r="JXQ5" s="58"/>
      <c r="JXR5" s="58"/>
      <c r="JXS5" s="58"/>
      <c r="JXT5" s="58"/>
      <c r="JXU5" s="58"/>
      <c r="JXV5" s="58"/>
      <c r="JXW5" s="58"/>
      <c r="JXX5" s="58"/>
      <c r="JXY5" s="58"/>
      <c r="JXZ5" s="58"/>
      <c r="JYA5" s="58"/>
      <c r="JYB5" s="58"/>
      <c r="JYC5" s="58"/>
      <c r="JYD5" s="58"/>
      <c r="JYE5" s="58"/>
      <c r="JYF5" s="58"/>
      <c r="JYG5" s="58"/>
      <c r="JYH5" s="58"/>
      <c r="JYI5" s="58"/>
      <c r="JYJ5" s="58"/>
      <c r="JYK5" s="58"/>
      <c r="JYL5" s="58"/>
      <c r="JYM5" s="58"/>
      <c r="JYN5" s="58"/>
      <c r="JYO5" s="58"/>
      <c r="JYP5" s="58"/>
      <c r="JYQ5" s="58"/>
      <c r="JYR5" s="58"/>
      <c r="JYS5" s="58"/>
      <c r="JYT5" s="58"/>
      <c r="JYU5" s="58"/>
      <c r="JYV5" s="58"/>
      <c r="JYW5" s="58"/>
      <c r="JYX5" s="58"/>
      <c r="JYY5" s="58"/>
      <c r="JYZ5" s="58"/>
      <c r="JZA5" s="58"/>
      <c r="JZB5" s="58"/>
      <c r="JZC5" s="58"/>
      <c r="JZD5" s="58"/>
      <c r="JZE5" s="58"/>
      <c r="JZF5" s="58"/>
      <c r="JZG5" s="58"/>
      <c r="JZH5" s="58"/>
      <c r="JZI5" s="58"/>
      <c r="JZJ5" s="58"/>
      <c r="JZK5" s="58"/>
      <c r="JZL5" s="58"/>
      <c r="JZM5" s="58"/>
      <c r="JZN5" s="58"/>
      <c r="JZO5" s="58"/>
      <c r="JZP5" s="58"/>
      <c r="JZQ5" s="58"/>
      <c r="JZR5" s="58"/>
      <c r="JZS5" s="58"/>
      <c r="JZT5" s="58"/>
      <c r="JZU5" s="58"/>
      <c r="JZV5" s="58"/>
      <c r="JZW5" s="58"/>
      <c r="JZX5" s="58"/>
      <c r="JZY5" s="58"/>
      <c r="JZZ5" s="58"/>
      <c r="KAA5" s="58"/>
      <c r="KAB5" s="58"/>
      <c r="KAC5" s="58"/>
      <c r="KAD5" s="58"/>
      <c r="KAE5" s="58"/>
      <c r="KAF5" s="58"/>
      <c r="KAG5" s="58"/>
      <c r="KAH5" s="58"/>
      <c r="KAI5" s="58"/>
      <c r="KAJ5" s="58"/>
      <c r="KAK5" s="58"/>
      <c r="KAL5" s="58"/>
      <c r="KAM5" s="58"/>
      <c r="KAN5" s="58"/>
      <c r="KAO5" s="58"/>
      <c r="KAP5" s="58"/>
      <c r="KAQ5" s="58"/>
      <c r="KAR5" s="58"/>
      <c r="KAS5" s="58"/>
      <c r="KAT5" s="58"/>
      <c r="KAU5" s="58"/>
      <c r="KAV5" s="58"/>
      <c r="KAW5" s="58"/>
      <c r="KAX5" s="58"/>
      <c r="KAY5" s="58"/>
      <c r="KAZ5" s="58"/>
      <c r="KBA5" s="58"/>
      <c r="KBB5" s="58"/>
      <c r="KBC5" s="58"/>
      <c r="KBD5" s="58"/>
      <c r="KBE5" s="58"/>
      <c r="KBF5" s="58"/>
      <c r="KBG5" s="58"/>
      <c r="KBH5" s="58"/>
      <c r="KBI5" s="58"/>
      <c r="KBJ5" s="58"/>
      <c r="KBK5" s="58"/>
      <c r="KBL5" s="58"/>
      <c r="KBM5" s="58"/>
      <c r="KBN5" s="58"/>
      <c r="KBO5" s="58"/>
      <c r="KBP5" s="58"/>
      <c r="KBQ5" s="58"/>
      <c r="KBR5" s="58"/>
      <c r="KBS5" s="58"/>
      <c r="KBT5" s="58"/>
      <c r="KBU5" s="58"/>
      <c r="KBV5" s="58"/>
      <c r="KBW5" s="58"/>
      <c r="KBX5" s="58"/>
      <c r="KBY5" s="58"/>
      <c r="KBZ5" s="58"/>
      <c r="KCA5" s="58"/>
      <c r="KCB5" s="58"/>
      <c r="KCC5" s="58"/>
      <c r="KCD5" s="58"/>
      <c r="KCE5" s="58"/>
      <c r="KCF5" s="58"/>
      <c r="KCG5" s="58"/>
      <c r="KCH5" s="58"/>
      <c r="KCI5" s="58"/>
      <c r="KCJ5" s="58"/>
      <c r="KCK5" s="58"/>
      <c r="KCL5" s="58"/>
      <c r="KCM5" s="58"/>
      <c r="KCN5" s="58"/>
      <c r="KCO5" s="58"/>
      <c r="KCP5" s="58"/>
      <c r="KCQ5" s="58"/>
      <c r="KCR5" s="58"/>
      <c r="KCS5" s="58"/>
      <c r="KCT5" s="58"/>
      <c r="KCU5" s="58"/>
      <c r="KCV5" s="58"/>
      <c r="KCW5" s="58"/>
      <c r="KCX5" s="58"/>
      <c r="KCY5" s="58"/>
      <c r="KCZ5" s="58"/>
      <c r="KDA5" s="58"/>
      <c r="KDB5" s="58"/>
      <c r="KDC5" s="58"/>
      <c r="KDD5" s="58"/>
      <c r="KDE5" s="58"/>
      <c r="KDF5" s="58"/>
      <c r="KDG5" s="58"/>
      <c r="KDH5" s="58"/>
      <c r="KDI5" s="58"/>
      <c r="KDJ5" s="58"/>
      <c r="KDK5" s="58"/>
      <c r="KDL5" s="58"/>
      <c r="KDM5" s="58"/>
      <c r="KDN5" s="58"/>
      <c r="KDO5" s="58"/>
      <c r="KDP5" s="58"/>
      <c r="KDQ5" s="58"/>
      <c r="KDR5" s="58"/>
      <c r="KDS5" s="58"/>
      <c r="KDT5" s="58"/>
      <c r="KDU5" s="58"/>
      <c r="KDV5" s="58"/>
      <c r="KDW5" s="58"/>
      <c r="KDX5" s="58"/>
      <c r="KDY5" s="58"/>
      <c r="KDZ5" s="58"/>
      <c r="KEA5" s="58"/>
      <c r="KEB5" s="58"/>
      <c r="KEC5" s="58"/>
      <c r="KED5" s="58"/>
      <c r="KEE5" s="58"/>
      <c r="KEF5" s="58"/>
      <c r="KEG5" s="58"/>
      <c r="KEH5" s="58"/>
      <c r="KEI5" s="58"/>
      <c r="KEJ5" s="58"/>
      <c r="KEK5" s="58"/>
      <c r="KEL5" s="58"/>
      <c r="KEM5" s="58"/>
      <c r="KEN5" s="58"/>
      <c r="KEO5" s="58"/>
      <c r="KEP5" s="58"/>
      <c r="KEQ5" s="58"/>
      <c r="KER5" s="58"/>
      <c r="KES5" s="58"/>
      <c r="KET5" s="58"/>
      <c r="KEU5" s="58"/>
      <c r="KEV5" s="58"/>
      <c r="KEW5" s="58"/>
      <c r="KEX5" s="58"/>
      <c r="KEY5" s="58"/>
      <c r="KEZ5" s="58"/>
      <c r="KFA5" s="58"/>
      <c r="KFB5" s="58"/>
      <c r="KFC5" s="58"/>
      <c r="KFD5" s="58"/>
      <c r="KFE5" s="58"/>
      <c r="KFF5" s="58"/>
      <c r="KFG5" s="58"/>
      <c r="KFH5" s="58"/>
      <c r="KFI5" s="58"/>
      <c r="KFJ5" s="58"/>
      <c r="KFK5" s="58"/>
      <c r="KFL5" s="58"/>
      <c r="KFM5" s="58"/>
      <c r="KFN5" s="58"/>
      <c r="KFO5" s="58"/>
      <c r="KFP5" s="58"/>
      <c r="KFQ5" s="58"/>
      <c r="KFR5" s="58"/>
      <c r="KFS5" s="58"/>
      <c r="KFT5" s="58"/>
      <c r="KFU5" s="58"/>
      <c r="KFV5" s="58"/>
      <c r="KFW5" s="58"/>
      <c r="KFX5" s="58"/>
      <c r="KFY5" s="58"/>
      <c r="KFZ5" s="58"/>
      <c r="KGA5" s="58"/>
      <c r="KGB5" s="58"/>
      <c r="KGC5" s="58"/>
      <c r="KGD5" s="58"/>
      <c r="KGE5" s="58"/>
      <c r="KGF5" s="58"/>
      <c r="KGG5" s="58"/>
      <c r="KGH5" s="58"/>
      <c r="KGI5" s="58"/>
      <c r="KGJ5" s="58"/>
      <c r="KGK5" s="58"/>
      <c r="KGL5" s="58"/>
      <c r="KGM5" s="58"/>
      <c r="KGN5" s="58"/>
      <c r="KGO5" s="58"/>
      <c r="KGP5" s="58"/>
      <c r="KGQ5" s="58"/>
      <c r="KGR5" s="58"/>
      <c r="KGS5" s="58"/>
      <c r="KGT5" s="58"/>
      <c r="KGU5" s="58"/>
      <c r="KGV5" s="58"/>
      <c r="KGW5" s="58"/>
      <c r="KGX5" s="58"/>
      <c r="KGY5" s="58"/>
      <c r="KGZ5" s="58"/>
      <c r="KHA5" s="58"/>
      <c r="KHB5" s="58"/>
      <c r="KHC5" s="58"/>
      <c r="KHD5" s="58"/>
      <c r="KHE5" s="58"/>
      <c r="KHF5" s="58"/>
      <c r="KHG5" s="58"/>
      <c r="KHH5" s="58"/>
      <c r="KHI5" s="58"/>
      <c r="KHJ5" s="58"/>
      <c r="KHK5" s="58"/>
      <c r="KHL5" s="58"/>
      <c r="KHM5" s="58"/>
      <c r="KHN5" s="58"/>
      <c r="KHO5" s="58"/>
      <c r="KHP5" s="58"/>
      <c r="KHQ5" s="58"/>
      <c r="KHR5" s="58"/>
      <c r="KHS5" s="58"/>
      <c r="KHT5" s="58"/>
      <c r="KHU5" s="58"/>
      <c r="KHV5" s="58"/>
      <c r="KHW5" s="58"/>
      <c r="KHX5" s="58"/>
      <c r="KHY5" s="58"/>
      <c r="KHZ5" s="58"/>
      <c r="KIA5" s="58"/>
      <c r="KIB5" s="58"/>
      <c r="KIC5" s="58"/>
      <c r="KID5" s="58"/>
      <c r="KIE5" s="58"/>
      <c r="KIF5" s="58"/>
      <c r="KIG5" s="58"/>
      <c r="KIH5" s="58"/>
      <c r="KII5" s="58"/>
      <c r="KIJ5" s="58"/>
      <c r="KIK5" s="58"/>
      <c r="KIL5" s="58"/>
      <c r="KIM5" s="58"/>
      <c r="KIN5" s="58"/>
      <c r="KIO5" s="58"/>
      <c r="KIP5" s="58"/>
      <c r="KIQ5" s="58"/>
      <c r="KIR5" s="58"/>
      <c r="KIS5" s="58"/>
      <c r="KIT5" s="58"/>
      <c r="KIU5" s="58"/>
      <c r="KIV5" s="58"/>
      <c r="KIW5" s="58"/>
      <c r="KIX5" s="58"/>
      <c r="KIY5" s="58"/>
      <c r="KIZ5" s="58"/>
      <c r="KJA5" s="58"/>
      <c r="KJB5" s="58"/>
      <c r="KJC5" s="58"/>
      <c r="KJD5" s="58"/>
      <c r="KJE5" s="58"/>
      <c r="KJF5" s="58"/>
      <c r="KJG5" s="58"/>
      <c r="KJH5" s="58"/>
      <c r="KJI5" s="58"/>
      <c r="KJJ5" s="58"/>
      <c r="KJK5" s="58"/>
      <c r="KJL5" s="58"/>
      <c r="KJM5" s="58"/>
      <c r="KJN5" s="58"/>
      <c r="KJO5" s="58"/>
      <c r="KJP5" s="58"/>
      <c r="KJQ5" s="58"/>
      <c r="KJR5" s="58"/>
      <c r="KJS5" s="58"/>
      <c r="KJT5" s="58"/>
      <c r="KJU5" s="58"/>
      <c r="KJV5" s="58"/>
      <c r="KJW5" s="58"/>
      <c r="KJX5" s="58"/>
      <c r="KJY5" s="58"/>
      <c r="KJZ5" s="58"/>
      <c r="KKA5" s="58"/>
      <c r="KKB5" s="58"/>
      <c r="KKC5" s="58"/>
      <c r="KKD5" s="58"/>
      <c r="KKE5" s="58"/>
      <c r="KKF5" s="58"/>
      <c r="KKG5" s="58"/>
      <c r="KKH5" s="58"/>
      <c r="KKI5" s="58"/>
      <c r="KKJ5" s="58"/>
      <c r="KKK5" s="58"/>
      <c r="KKL5" s="58"/>
      <c r="KKM5" s="58"/>
      <c r="KKN5" s="58"/>
      <c r="KKO5" s="58"/>
      <c r="KKP5" s="58"/>
      <c r="KKQ5" s="58"/>
      <c r="KKR5" s="58"/>
      <c r="KKS5" s="58"/>
      <c r="KKT5" s="58"/>
      <c r="KKU5" s="58"/>
      <c r="KKV5" s="58"/>
      <c r="KKW5" s="58"/>
      <c r="KKX5" s="58"/>
      <c r="KKY5" s="58"/>
      <c r="KKZ5" s="58"/>
      <c r="KLA5" s="58"/>
      <c r="KLB5" s="58"/>
      <c r="KLC5" s="58"/>
      <c r="KLD5" s="58"/>
      <c r="KLE5" s="58"/>
      <c r="KLF5" s="58"/>
      <c r="KLG5" s="58"/>
      <c r="KLH5" s="58"/>
      <c r="KLI5" s="58"/>
      <c r="KLJ5" s="58"/>
      <c r="KLK5" s="58"/>
      <c r="KLL5" s="58"/>
      <c r="KLM5" s="58"/>
      <c r="KLN5" s="58"/>
      <c r="KLO5" s="58"/>
      <c r="KLP5" s="58"/>
      <c r="KLQ5" s="58"/>
      <c r="KLR5" s="58"/>
      <c r="KLS5" s="58"/>
      <c r="KLT5" s="58"/>
      <c r="KLU5" s="58"/>
      <c r="KLV5" s="58"/>
      <c r="KLW5" s="58"/>
      <c r="KLX5" s="58"/>
      <c r="KLY5" s="58"/>
      <c r="KLZ5" s="58"/>
      <c r="KMA5" s="58"/>
      <c r="KMB5" s="58"/>
      <c r="KMC5" s="58"/>
      <c r="KMD5" s="58"/>
      <c r="KME5" s="58"/>
      <c r="KMF5" s="58"/>
      <c r="KMG5" s="58"/>
      <c r="KMH5" s="58"/>
      <c r="KMI5" s="58"/>
      <c r="KMJ5" s="58"/>
      <c r="KMK5" s="58"/>
      <c r="KML5" s="58"/>
      <c r="KMM5" s="58"/>
      <c r="KMN5" s="58"/>
      <c r="KMO5" s="58"/>
      <c r="KMP5" s="58"/>
      <c r="KMQ5" s="58"/>
      <c r="KMR5" s="58"/>
      <c r="KMS5" s="58"/>
      <c r="KMT5" s="58"/>
      <c r="KMU5" s="58"/>
      <c r="KMV5" s="58"/>
      <c r="KMW5" s="58"/>
      <c r="KMX5" s="58"/>
      <c r="KMY5" s="58"/>
      <c r="KMZ5" s="58"/>
      <c r="KNA5" s="58"/>
      <c r="KNB5" s="58"/>
      <c r="KNC5" s="58"/>
      <c r="KND5" s="58"/>
      <c r="KNE5" s="58"/>
      <c r="KNF5" s="58"/>
      <c r="KNG5" s="58"/>
      <c r="KNH5" s="58"/>
      <c r="KNI5" s="58"/>
      <c r="KNJ5" s="58"/>
      <c r="KNK5" s="58"/>
      <c r="KNL5" s="58"/>
      <c r="KNM5" s="58"/>
      <c r="KNN5" s="58"/>
      <c r="KNO5" s="58"/>
      <c r="KNP5" s="58"/>
      <c r="KNQ5" s="58"/>
      <c r="KNR5" s="58"/>
      <c r="KNS5" s="58"/>
      <c r="KNT5" s="58"/>
      <c r="KNU5" s="58"/>
      <c r="KNV5" s="58"/>
      <c r="KNW5" s="58"/>
      <c r="KNX5" s="58"/>
      <c r="KNY5" s="58"/>
      <c r="KNZ5" s="58"/>
      <c r="KOA5" s="58"/>
      <c r="KOB5" s="58"/>
      <c r="KOC5" s="58"/>
      <c r="KOD5" s="58"/>
      <c r="KOE5" s="58"/>
      <c r="KOF5" s="58"/>
      <c r="KOG5" s="58"/>
      <c r="KOH5" s="58"/>
      <c r="KOI5" s="58"/>
      <c r="KOJ5" s="58"/>
      <c r="KOK5" s="58"/>
      <c r="KOL5" s="58"/>
      <c r="KOM5" s="58"/>
      <c r="KON5" s="58"/>
      <c r="KOO5" s="58"/>
      <c r="KOP5" s="58"/>
      <c r="KOQ5" s="58"/>
      <c r="KOR5" s="58"/>
      <c r="KOS5" s="58"/>
      <c r="KOT5" s="58"/>
      <c r="KOU5" s="58"/>
      <c r="KOV5" s="58"/>
      <c r="KOW5" s="58"/>
      <c r="KOX5" s="58"/>
      <c r="KOY5" s="58"/>
      <c r="KOZ5" s="58"/>
      <c r="KPA5" s="58"/>
      <c r="KPB5" s="58"/>
      <c r="KPC5" s="58"/>
      <c r="KPD5" s="58"/>
      <c r="KPE5" s="58"/>
      <c r="KPF5" s="58"/>
      <c r="KPG5" s="58"/>
      <c r="KPH5" s="58"/>
      <c r="KPI5" s="58"/>
      <c r="KPJ5" s="58"/>
      <c r="KPK5" s="58"/>
      <c r="KPL5" s="58"/>
      <c r="KPM5" s="58"/>
      <c r="KPN5" s="58"/>
      <c r="KPO5" s="58"/>
      <c r="KPP5" s="58"/>
      <c r="KPQ5" s="58"/>
      <c r="KPR5" s="58"/>
      <c r="KPS5" s="58"/>
      <c r="KPT5" s="58"/>
      <c r="KPU5" s="58"/>
      <c r="KPV5" s="58"/>
      <c r="KPW5" s="58"/>
      <c r="KPX5" s="58"/>
      <c r="KPY5" s="58"/>
      <c r="KPZ5" s="58"/>
      <c r="KQA5" s="58"/>
      <c r="KQB5" s="58"/>
      <c r="KQC5" s="58"/>
      <c r="KQD5" s="58"/>
      <c r="KQE5" s="58"/>
      <c r="KQF5" s="58"/>
      <c r="KQG5" s="58"/>
      <c r="KQH5" s="58"/>
      <c r="KQI5" s="58"/>
      <c r="KQJ5" s="58"/>
      <c r="KQK5" s="58"/>
      <c r="KQL5" s="58"/>
      <c r="KQM5" s="58"/>
      <c r="KQN5" s="58"/>
      <c r="KQO5" s="58"/>
      <c r="KQP5" s="58"/>
      <c r="KQQ5" s="58"/>
      <c r="KQR5" s="58"/>
      <c r="KQS5" s="58"/>
      <c r="KQT5" s="58"/>
      <c r="KQU5" s="58"/>
      <c r="KQV5" s="58"/>
      <c r="KQW5" s="58"/>
      <c r="KQX5" s="58"/>
      <c r="KQY5" s="58"/>
      <c r="KQZ5" s="58"/>
      <c r="KRA5" s="58"/>
      <c r="KRB5" s="58"/>
      <c r="KRC5" s="58"/>
      <c r="KRD5" s="58"/>
      <c r="KRE5" s="58"/>
      <c r="KRF5" s="58"/>
      <c r="KRG5" s="58"/>
      <c r="KRH5" s="58"/>
      <c r="KRI5" s="58"/>
      <c r="KRJ5" s="58"/>
      <c r="KRK5" s="58"/>
      <c r="KRL5" s="58"/>
      <c r="KRM5" s="58"/>
      <c r="KRN5" s="58"/>
      <c r="KRO5" s="58"/>
      <c r="KRP5" s="58"/>
      <c r="KRQ5" s="58"/>
      <c r="KRR5" s="58"/>
      <c r="KRS5" s="58"/>
      <c r="KRT5" s="58"/>
      <c r="KRU5" s="58"/>
      <c r="KRV5" s="58"/>
      <c r="KRW5" s="58"/>
      <c r="KRX5" s="58"/>
      <c r="KRY5" s="58"/>
      <c r="KRZ5" s="58"/>
      <c r="KSA5" s="58"/>
      <c r="KSB5" s="58"/>
      <c r="KSC5" s="58"/>
      <c r="KSD5" s="58"/>
      <c r="KSE5" s="58"/>
      <c r="KSF5" s="58"/>
      <c r="KSG5" s="58"/>
      <c r="KSH5" s="58"/>
      <c r="KSI5" s="58"/>
      <c r="KSJ5" s="58"/>
      <c r="KSK5" s="58"/>
      <c r="KSL5" s="58"/>
      <c r="KSM5" s="58"/>
      <c r="KSN5" s="58"/>
      <c r="KSO5" s="58"/>
      <c r="KSP5" s="58"/>
      <c r="KSQ5" s="58"/>
      <c r="KSR5" s="58"/>
      <c r="KSS5" s="58"/>
      <c r="KST5" s="58"/>
      <c r="KSU5" s="58"/>
      <c r="KSV5" s="58"/>
      <c r="KSW5" s="58"/>
      <c r="KSX5" s="58"/>
      <c r="KSY5" s="58"/>
      <c r="KSZ5" s="58"/>
      <c r="KTA5" s="58"/>
      <c r="KTB5" s="58"/>
      <c r="KTC5" s="58"/>
      <c r="KTD5" s="58"/>
      <c r="KTE5" s="58"/>
      <c r="KTF5" s="58"/>
      <c r="KTG5" s="58"/>
      <c r="KTH5" s="58"/>
      <c r="KTI5" s="58"/>
      <c r="KTJ5" s="58"/>
      <c r="KTK5" s="58"/>
      <c r="KTL5" s="58"/>
      <c r="KTM5" s="58"/>
      <c r="KTN5" s="58"/>
      <c r="KTO5" s="58"/>
      <c r="KTP5" s="58"/>
      <c r="KTQ5" s="58"/>
      <c r="KTR5" s="58"/>
      <c r="KTS5" s="58"/>
      <c r="KTT5" s="58"/>
      <c r="KTU5" s="58"/>
      <c r="KTV5" s="58"/>
      <c r="KTW5" s="58"/>
      <c r="KTX5" s="58"/>
      <c r="KTY5" s="58"/>
      <c r="KTZ5" s="58"/>
      <c r="KUA5" s="58"/>
      <c r="KUB5" s="58"/>
      <c r="KUC5" s="58"/>
      <c r="KUD5" s="58"/>
      <c r="KUE5" s="58"/>
      <c r="KUF5" s="58"/>
      <c r="KUG5" s="58"/>
      <c r="KUH5" s="58"/>
      <c r="KUI5" s="58"/>
      <c r="KUJ5" s="58"/>
      <c r="KUK5" s="58"/>
      <c r="KUL5" s="58"/>
      <c r="KUM5" s="58"/>
      <c r="KUN5" s="58"/>
      <c r="KUO5" s="58"/>
      <c r="KUP5" s="58"/>
      <c r="KUQ5" s="58"/>
      <c r="KUR5" s="58"/>
      <c r="KUS5" s="58"/>
      <c r="KUT5" s="58"/>
      <c r="KUU5" s="58"/>
      <c r="KUV5" s="58"/>
      <c r="KUW5" s="58"/>
      <c r="KUX5" s="58"/>
      <c r="KUY5" s="58"/>
      <c r="KUZ5" s="58"/>
      <c r="KVA5" s="58"/>
      <c r="KVB5" s="58"/>
      <c r="KVC5" s="58"/>
      <c r="KVD5" s="58"/>
      <c r="KVE5" s="58"/>
      <c r="KVF5" s="58"/>
      <c r="KVG5" s="58"/>
      <c r="KVH5" s="58"/>
      <c r="KVI5" s="58"/>
      <c r="KVJ5" s="58"/>
      <c r="KVK5" s="58"/>
      <c r="KVL5" s="58"/>
      <c r="KVM5" s="58"/>
      <c r="KVN5" s="58"/>
      <c r="KVO5" s="58"/>
      <c r="KVP5" s="58"/>
      <c r="KVQ5" s="58"/>
      <c r="KVR5" s="58"/>
      <c r="KVS5" s="58"/>
      <c r="KVT5" s="58"/>
      <c r="KVU5" s="58"/>
      <c r="KVV5" s="58"/>
      <c r="KVW5" s="58"/>
      <c r="KVX5" s="58"/>
      <c r="KVY5" s="58"/>
      <c r="KVZ5" s="58"/>
      <c r="KWA5" s="58"/>
      <c r="KWB5" s="58"/>
      <c r="KWC5" s="58"/>
      <c r="KWD5" s="58"/>
      <c r="KWE5" s="58"/>
      <c r="KWF5" s="58"/>
      <c r="KWG5" s="58"/>
      <c r="KWH5" s="58"/>
      <c r="KWI5" s="58"/>
      <c r="KWJ5" s="58"/>
      <c r="KWK5" s="58"/>
      <c r="KWL5" s="58"/>
      <c r="KWM5" s="58"/>
      <c r="KWN5" s="58"/>
      <c r="KWO5" s="58"/>
      <c r="KWP5" s="58"/>
      <c r="KWQ5" s="58"/>
      <c r="KWR5" s="58"/>
      <c r="KWS5" s="58"/>
      <c r="KWT5" s="58"/>
      <c r="KWU5" s="58"/>
      <c r="KWV5" s="58"/>
      <c r="KWW5" s="58"/>
      <c r="KWX5" s="58"/>
      <c r="KWY5" s="58"/>
      <c r="KWZ5" s="58"/>
      <c r="KXA5" s="58"/>
      <c r="KXB5" s="58"/>
      <c r="KXC5" s="58"/>
      <c r="KXD5" s="58"/>
      <c r="KXE5" s="58"/>
      <c r="KXF5" s="58"/>
      <c r="KXG5" s="58"/>
      <c r="KXH5" s="58"/>
      <c r="KXI5" s="58"/>
      <c r="KXJ5" s="58"/>
      <c r="KXK5" s="58"/>
      <c r="KXL5" s="58"/>
      <c r="KXM5" s="58"/>
      <c r="KXN5" s="58"/>
      <c r="KXO5" s="58"/>
      <c r="KXP5" s="58"/>
      <c r="KXQ5" s="58"/>
      <c r="KXR5" s="58"/>
      <c r="KXS5" s="58"/>
      <c r="KXT5" s="58"/>
      <c r="KXU5" s="58"/>
      <c r="KXV5" s="58"/>
      <c r="KXW5" s="58"/>
      <c r="KXX5" s="58"/>
      <c r="KXY5" s="58"/>
      <c r="KXZ5" s="58"/>
      <c r="KYA5" s="58"/>
      <c r="KYB5" s="58"/>
      <c r="KYC5" s="58"/>
      <c r="KYD5" s="58"/>
      <c r="KYE5" s="58"/>
      <c r="KYF5" s="58"/>
      <c r="KYG5" s="58"/>
      <c r="KYH5" s="58"/>
      <c r="KYI5" s="58"/>
      <c r="KYJ5" s="58"/>
      <c r="KYK5" s="58"/>
      <c r="KYL5" s="58"/>
      <c r="KYM5" s="58"/>
      <c r="KYN5" s="58"/>
      <c r="KYO5" s="58"/>
      <c r="KYP5" s="58"/>
      <c r="KYQ5" s="58"/>
      <c r="KYR5" s="58"/>
      <c r="KYS5" s="58"/>
      <c r="KYT5" s="58"/>
      <c r="KYU5" s="58"/>
      <c r="KYV5" s="58"/>
      <c r="KYW5" s="58"/>
      <c r="KYX5" s="58"/>
      <c r="KYY5" s="58"/>
      <c r="KYZ5" s="58"/>
      <c r="KZA5" s="58"/>
      <c r="KZB5" s="58"/>
      <c r="KZC5" s="58"/>
      <c r="KZD5" s="58"/>
      <c r="KZE5" s="58"/>
      <c r="KZF5" s="58"/>
      <c r="KZG5" s="58"/>
      <c r="KZH5" s="58"/>
      <c r="KZI5" s="58"/>
      <c r="KZJ5" s="58"/>
      <c r="KZK5" s="58"/>
      <c r="KZL5" s="58"/>
      <c r="KZM5" s="58"/>
      <c r="KZN5" s="58"/>
      <c r="KZO5" s="58"/>
      <c r="KZP5" s="58"/>
      <c r="KZQ5" s="58"/>
      <c r="KZR5" s="58"/>
      <c r="KZS5" s="58"/>
      <c r="KZT5" s="58"/>
      <c r="KZU5" s="58"/>
      <c r="KZV5" s="58"/>
      <c r="KZW5" s="58"/>
      <c r="KZX5" s="58"/>
      <c r="KZY5" s="58"/>
      <c r="KZZ5" s="58"/>
      <c r="LAA5" s="58"/>
      <c r="LAB5" s="58"/>
      <c r="LAC5" s="58"/>
      <c r="LAD5" s="58"/>
      <c r="LAE5" s="58"/>
      <c r="LAF5" s="58"/>
      <c r="LAG5" s="58"/>
      <c r="LAH5" s="58"/>
      <c r="LAI5" s="58"/>
      <c r="LAJ5" s="58"/>
      <c r="LAK5" s="58"/>
      <c r="LAL5" s="58"/>
      <c r="LAM5" s="58"/>
      <c r="LAN5" s="58"/>
      <c r="LAO5" s="58"/>
      <c r="LAP5" s="58"/>
      <c r="LAQ5" s="58"/>
      <c r="LAR5" s="58"/>
      <c r="LAS5" s="58"/>
      <c r="LAT5" s="58"/>
      <c r="LAU5" s="58"/>
      <c r="LAV5" s="58"/>
      <c r="LAW5" s="58"/>
      <c r="LAX5" s="58"/>
      <c r="LAY5" s="58"/>
      <c r="LAZ5" s="58"/>
      <c r="LBA5" s="58"/>
      <c r="LBB5" s="58"/>
      <c r="LBC5" s="58"/>
      <c r="LBD5" s="58"/>
      <c r="LBE5" s="58"/>
      <c r="LBF5" s="58"/>
      <c r="LBG5" s="58"/>
      <c r="LBH5" s="58"/>
      <c r="LBI5" s="58"/>
      <c r="LBJ5" s="58"/>
      <c r="LBK5" s="58"/>
      <c r="LBL5" s="58"/>
      <c r="LBM5" s="58"/>
      <c r="LBN5" s="58"/>
      <c r="LBO5" s="58"/>
      <c r="LBP5" s="58"/>
      <c r="LBQ5" s="58"/>
      <c r="LBR5" s="58"/>
      <c r="LBS5" s="58"/>
      <c r="LBT5" s="58"/>
      <c r="LBU5" s="58"/>
      <c r="LBV5" s="58"/>
      <c r="LBW5" s="58"/>
      <c r="LBX5" s="58"/>
      <c r="LBY5" s="58"/>
      <c r="LBZ5" s="58"/>
      <c r="LCA5" s="58"/>
      <c r="LCB5" s="58"/>
      <c r="LCC5" s="58"/>
      <c r="LCD5" s="58"/>
      <c r="LCE5" s="58"/>
      <c r="LCF5" s="58"/>
      <c r="LCG5" s="58"/>
      <c r="LCH5" s="58"/>
      <c r="LCI5" s="58"/>
      <c r="LCJ5" s="58"/>
      <c r="LCK5" s="58"/>
      <c r="LCL5" s="58"/>
      <c r="LCM5" s="58"/>
      <c r="LCN5" s="58"/>
      <c r="LCO5" s="58"/>
      <c r="LCP5" s="58"/>
      <c r="LCQ5" s="58"/>
      <c r="LCR5" s="58"/>
      <c r="LCS5" s="58"/>
      <c r="LCT5" s="58"/>
      <c r="LCU5" s="58"/>
      <c r="LCV5" s="58"/>
      <c r="LCW5" s="58"/>
      <c r="LCX5" s="58"/>
      <c r="LCY5" s="58"/>
      <c r="LCZ5" s="58"/>
      <c r="LDA5" s="58"/>
      <c r="LDB5" s="58"/>
      <c r="LDC5" s="58"/>
      <c r="LDD5" s="58"/>
      <c r="LDE5" s="58"/>
      <c r="LDF5" s="58"/>
      <c r="LDG5" s="58"/>
      <c r="LDH5" s="58"/>
      <c r="LDI5" s="58"/>
      <c r="LDJ5" s="58"/>
      <c r="LDK5" s="58"/>
      <c r="LDL5" s="58"/>
      <c r="LDM5" s="58"/>
      <c r="LDN5" s="58"/>
      <c r="LDO5" s="58"/>
      <c r="LDP5" s="58"/>
      <c r="LDQ5" s="58"/>
      <c r="LDR5" s="58"/>
      <c r="LDS5" s="58"/>
      <c r="LDT5" s="58"/>
      <c r="LDU5" s="58"/>
      <c r="LDV5" s="58"/>
      <c r="LDW5" s="58"/>
      <c r="LDX5" s="58"/>
      <c r="LDY5" s="58"/>
      <c r="LDZ5" s="58"/>
      <c r="LEA5" s="58"/>
      <c r="LEB5" s="58"/>
      <c r="LEC5" s="58"/>
      <c r="LED5" s="58"/>
      <c r="LEE5" s="58"/>
      <c r="LEF5" s="58"/>
      <c r="LEG5" s="58"/>
      <c r="LEH5" s="58"/>
      <c r="LEI5" s="58"/>
      <c r="LEJ5" s="58"/>
      <c r="LEK5" s="58"/>
      <c r="LEL5" s="58"/>
      <c r="LEM5" s="58"/>
      <c r="LEN5" s="58"/>
      <c r="LEO5" s="58"/>
      <c r="LEP5" s="58"/>
      <c r="LEQ5" s="58"/>
      <c r="LER5" s="58"/>
      <c r="LES5" s="58"/>
      <c r="LET5" s="58"/>
      <c r="LEU5" s="58"/>
      <c r="LEV5" s="58"/>
      <c r="LEW5" s="58"/>
      <c r="LEX5" s="58"/>
      <c r="LEY5" s="58"/>
      <c r="LEZ5" s="58"/>
      <c r="LFA5" s="58"/>
      <c r="LFB5" s="58"/>
      <c r="LFC5" s="58"/>
      <c r="LFD5" s="58"/>
      <c r="LFE5" s="58"/>
      <c r="LFF5" s="58"/>
      <c r="LFG5" s="58"/>
      <c r="LFH5" s="58"/>
      <c r="LFI5" s="58"/>
      <c r="LFJ5" s="58"/>
      <c r="LFK5" s="58"/>
      <c r="LFL5" s="58"/>
      <c r="LFM5" s="58"/>
      <c r="LFN5" s="58"/>
      <c r="LFO5" s="58"/>
      <c r="LFP5" s="58"/>
      <c r="LFQ5" s="58"/>
      <c r="LFR5" s="58"/>
      <c r="LFS5" s="58"/>
      <c r="LFT5" s="58"/>
      <c r="LFU5" s="58"/>
      <c r="LFV5" s="58"/>
      <c r="LFW5" s="58"/>
      <c r="LFX5" s="58"/>
      <c r="LFY5" s="58"/>
      <c r="LFZ5" s="58"/>
      <c r="LGA5" s="58"/>
      <c r="LGB5" s="58"/>
      <c r="LGC5" s="58"/>
      <c r="LGD5" s="58"/>
      <c r="LGE5" s="58"/>
      <c r="LGF5" s="58"/>
      <c r="LGG5" s="58"/>
      <c r="LGH5" s="58"/>
      <c r="LGI5" s="58"/>
      <c r="LGJ5" s="58"/>
      <c r="LGK5" s="58"/>
      <c r="LGL5" s="58"/>
      <c r="LGM5" s="58"/>
      <c r="LGN5" s="58"/>
      <c r="LGO5" s="58"/>
      <c r="LGP5" s="58"/>
      <c r="LGQ5" s="58"/>
      <c r="LGR5" s="58"/>
      <c r="LGS5" s="58"/>
      <c r="LGT5" s="58"/>
      <c r="LGU5" s="58"/>
      <c r="LGV5" s="58"/>
      <c r="LGW5" s="58"/>
      <c r="LGX5" s="58"/>
      <c r="LGY5" s="58"/>
      <c r="LGZ5" s="58"/>
      <c r="LHA5" s="58"/>
      <c r="LHB5" s="58"/>
      <c r="LHC5" s="58"/>
      <c r="LHD5" s="58"/>
      <c r="LHE5" s="58"/>
      <c r="LHF5" s="58"/>
      <c r="LHG5" s="58"/>
      <c r="LHH5" s="58"/>
      <c r="LHI5" s="58"/>
      <c r="LHJ5" s="58"/>
      <c r="LHK5" s="58"/>
      <c r="LHL5" s="58"/>
      <c r="LHM5" s="58"/>
      <c r="LHN5" s="58"/>
      <c r="LHO5" s="58"/>
      <c r="LHP5" s="58"/>
      <c r="LHQ5" s="58"/>
      <c r="LHR5" s="58"/>
      <c r="LHS5" s="58"/>
      <c r="LHT5" s="58"/>
      <c r="LHU5" s="58"/>
      <c r="LHV5" s="58"/>
      <c r="LHW5" s="58"/>
      <c r="LHX5" s="58"/>
      <c r="LHY5" s="58"/>
      <c r="LHZ5" s="58"/>
      <c r="LIA5" s="58"/>
      <c r="LIB5" s="58"/>
      <c r="LIC5" s="58"/>
      <c r="LID5" s="58"/>
      <c r="LIE5" s="58"/>
      <c r="LIF5" s="58"/>
      <c r="LIG5" s="58"/>
      <c r="LIH5" s="58"/>
      <c r="LII5" s="58"/>
      <c r="LIJ5" s="58"/>
      <c r="LIK5" s="58"/>
      <c r="LIL5" s="58"/>
      <c r="LIM5" s="58"/>
      <c r="LIN5" s="58"/>
      <c r="LIO5" s="58"/>
      <c r="LIP5" s="58"/>
      <c r="LIQ5" s="58"/>
      <c r="LIR5" s="58"/>
      <c r="LIS5" s="58"/>
      <c r="LIT5" s="58"/>
      <c r="LIU5" s="58"/>
      <c r="LIV5" s="58"/>
      <c r="LIW5" s="58"/>
      <c r="LIX5" s="58"/>
      <c r="LIY5" s="58"/>
      <c r="LIZ5" s="58"/>
      <c r="LJA5" s="58"/>
      <c r="LJB5" s="58"/>
      <c r="LJC5" s="58"/>
      <c r="LJD5" s="58"/>
      <c r="LJE5" s="58"/>
      <c r="LJF5" s="58"/>
      <c r="LJG5" s="58"/>
      <c r="LJH5" s="58"/>
      <c r="LJI5" s="58"/>
      <c r="LJJ5" s="58"/>
      <c r="LJK5" s="58"/>
      <c r="LJL5" s="58"/>
      <c r="LJM5" s="58"/>
      <c r="LJN5" s="58"/>
      <c r="LJO5" s="58"/>
      <c r="LJP5" s="58"/>
      <c r="LJQ5" s="58"/>
      <c r="LJR5" s="58"/>
      <c r="LJS5" s="58"/>
      <c r="LJT5" s="58"/>
      <c r="LJU5" s="58"/>
      <c r="LJV5" s="58"/>
      <c r="LJW5" s="58"/>
      <c r="LJX5" s="58"/>
      <c r="LJY5" s="58"/>
      <c r="LJZ5" s="58"/>
      <c r="LKA5" s="58"/>
      <c r="LKB5" s="58"/>
      <c r="LKC5" s="58"/>
      <c r="LKD5" s="58"/>
      <c r="LKE5" s="58"/>
      <c r="LKF5" s="58"/>
      <c r="LKG5" s="58"/>
      <c r="LKH5" s="58"/>
      <c r="LKI5" s="58"/>
      <c r="LKJ5" s="58"/>
      <c r="LKK5" s="58"/>
      <c r="LKL5" s="58"/>
      <c r="LKM5" s="58"/>
      <c r="LKN5" s="58"/>
      <c r="LKO5" s="58"/>
      <c r="LKP5" s="58"/>
      <c r="LKQ5" s="58"/>
      <c r="LKR5" s="58"/>
      <c r="LKS5" s="58"/>
      <c r="LKT5" s="58"/>
      <c r="LKU5" s="58"/>
      <c r="LKV5" s="58"/>
      <c r="LKW5" s="58"/>
      <c r="LKX5" s="58"/>
      <c r="LKY5" s="58"/>
      <c r="LKZ5" s="58"/>
      <c r="LLA5" s="58"/>
      <c r="LLB5" s="58"/>
      <c r="LLC5" s="58"/>
      <c r="LLD5" s="58"/>
      <c r="LLE5" s="58"/>
      <c r="LLF5" s="58"/>
      <c r="LLG5" s="58"/>
      <c r="LLH5" s="58"/>
      <c r="LLI5" s="58"/>
      <c r="LLJ5" s="58"/>
      <c r="LLK5" s="58"/>
      <c r="LLL5" s="58"/>
      <c r="LLM5" s="58"/>
      <c r="LLN5" s="58"/>
      <c r="LLO5" s="58"/>
      <c r="LLP5" s="58"/>
      <c r="LLQ5" s="58"/>
      <c r="LLR5" s="58"/>
      <c r="LLS5" s="58"/>
      <c r="LLT5" s="58"/>
      <c r="LLU5" s="58"/>
      <c r="LLV5" s="58"/>
      <c r="LLW5" s="58"/>
      <c r="LLX5" s="58"/>
      <c r="LLY5" s="58"/>
      <c r="LLZ5" s="58"/>
      <c r="LMA5" s="58"/>
      <c r="LMB5" s="58"/>
      <c r="LMC5" s="58"/>
      <c r="LMD5" s="58"/>
      <c r="LME5" s="58"/>
      <c r="LMF5" s="58"/>
      <c r="LMG5" s="58"/>
      <c r="LMH5" s="58"/>
      <c r="LMI5" s="58"/>
      <c r="LMJ5" s="58"/>
      <c r="LMK5" s="58"/>
      <c r="LML5" s="58"/>
      <c r="LMM5" s="58"/>
      <c r="LMN5" s="58"/>
      <c r="LMO5" s="58"/>
      <c r="LMP5" s="58"/>
      <c r="LMQ5" s="58"/>
      <c r="LMR5" s="58"/>
      <c r="LMS5" s="58"/>
      <c r="LMT5" s="58"/>
      <c r="LMU5" s="58"/>
      <c r="LMV5" s="58"/>
      <c r="LMW5" s="58"/>
      <c r="LMX5" s="58"/>
      <c r="LMY5" s="58"/>
      <c r="LMZ5" s="58"/>
      <c r="LNA5" s="58"/>
      <c r="LNB5" s="58"/>
      <c r="LNC5" s="58"/>
      <c r="LND5" s="58"/>
      <c r="LNE5" s="58"/>
      <c r="LNF5" s="58"/>
      <c r="LNG5" s="58"/>
      <c r="LNH5" s="58"/>
      <c r="LNI5" s="58"/>
      <c r="LNJ5" s="58"/>
      <c r="LNK5" s="58"/>
      <c r="LNL5" s="58"/>
      <c r="LNM5" s="58"/>
      <c r="LNN5" s="58"/>
      <c r="LNO5" s="58"/>
      <c r="LNP5" s="58"/>
      <c r="LNQ5" s="58"/>
      <c r="LNR5" s="58"/>
      <c r="LNS5" s="58"/>
      <c r="LNT5" s="58"/>
      <c r="LNU5" s="58"/>
      <c r="LNV5" s="58"/>
      <c r="LNW5" s="58"/>
      <c r="LNX5" s="58"/>
      <c r="LNY5" s="58"/>
      <c r="LNZ5" s="58"/>
      <c r="LOA5" s="58"/>
      <c r="LOB5" s="58"/>
      <c r="LOC5" s="58"/>
      <c r="LOD5" s="58"/>
      <c r="LOE5" s="58"/>
      <c r="LOF5" s="58"/>
      <c r="LOG5" s="58"/>
      <c r="LOH5" s="58"/>
      <c r="LOI5" s="58"/>
      <c r="LOJ5" s="58"/>
      <c r="LOK5" s="58"/>
      <c r="LOL5" s="58"/>
      <c r="LOM5" s="58"/>
      <c r="LON5" s="58"/>
      <c r="LOO5" s="58"/>
      <c r="LOP5" s="58"/>
      <c r="LOQ5" s="58"/>
      <c r="LOR5" s="58"/>
      <c r="LOS5" s="58"/>
      <c r="LOT5" s="58"/>
      <c r="LOU5" s="58"/>
      <c r="LOV5" s="58"/>
      <c r="LOW5" s="58"/>
      <c r="LOX5" s="58"/>
      <c r="LOY5" s="58"/>
      <c r="LOZ5" s="58"/>
      <c r="LPA5" s="58"/>
      <c r="LPB5" s="58"/>
      <c r="LPC5" s="58"/>
      <c r="LPD5" s="58"/>
      <c r="LPE5" s="58"/>
      <c r="LPF5" s="58"/>
      <c r="LPG5" s="58"/>
      <c r="LPH5" s="58"/>
      <c r="LPI5" s="58"/>
      <c r="LPJ5" s="58"/>
      <c r="LPK5" s="58"/>
      <c r="LPL5" s="58"/>
      <c r="LPM5" s="58"/>
      <c r="LPN5" s="58"/>
      <c r="LPO5" s="58"/>
      <c r="LPP5" s="58"/>
      <c r="LPQ5" s="58"/>
      <c r="LPR5" s="58"/>
      <c r="LPS5" s="58"/>
      <c r="LPT5" s="58"/>
      <c r="LPU5" s="58"/>
      <c r="LPV5" s="58"/>
      <c r="LPW5" s="58"/>
      <c r="LPX5" s="58"/>
      <c r="LPY5" s="58"/>
      <c r="LPZ5" s="58"/>
      <c r="LQA5" s="58"/>
      <c r="LQB5" s="58"/>
      <c r="LQC5" s="58"/>
      <c r="LQD5" s="58"/>
      <c r="LQE5" s="58"/>
      <c r="LQF5" s="58"/>
      <c r="LQG5" s="58"/>
      <c r="LQH5" s="58"/>
      <c r="LQI5" s="58"/>
      <c r="LQJ5" s="58"/>
      <c r="LQK5" s="58"/>
      <c r="LQL5" s="58"/>
      <c r="LQM5" s="58"/>
      <c r="LQN5" s="58"/>
      <c r="LQO5" s="58"/>
      <c r="LQP5" s="58"/>
      <c r="LQQ5" s="58"/>
      <c r="LQR5" s="58"/>
      <c r="LQS5" s="58"/>
      <c r="LQT5" s="58"/>
      <c r="LQU5" s="58"/>
      <c r="LQV5" s="58"/>
      <c r="LQW5" s="58"/>
      <c r="LQX5" s="58"/>
      <c r="LQY5" s="58"/>
      <c r="LQZ5" s="58"/>
      <c r="LRA5" s="58"/>
      <c r="LRB5" s="58"/>
      <c r="LRC5" s="58"/>
      <c r="LRD5" s="58"/>
      <c r="LRE5" s="58"/>
      <c r="LRF5" s="58"/>
      <c r="LRG5" s="58"/>
      <c r="LRH5" s="58"/>
      <c r="LRI5" s="58"/>
      <c r="LRJ5" s="58"/>
      <c r="LRK5" s="58"/>
      <c r="LRL5" s="58"/>
      <c r="LRM5" s="58"/>
      <c r="LRN5" s="58"/>
      <c r="LRO5" s="58"/>
      <c r="LRP5" s="58"/>
      <c r="LRQ5" s="58"/>
      <c r="LRR5" s="58"/>
      <c r="LRS5" s="58"/>
      <c r="LRT5" s="58"/>
      <c r="LRU5" s="58"/>
      <c r="LRV5" s="58"/>
      <c r="LRW5" s="58"/>
      <c r="LRX5" s="58"/>
      <c r="LRY5" s="58"/>
      <c r="LRZ5" s="58"/>
      <c r="LSA5" s="58"/>
      <c r="LSB5" s="58"/>
      <c r="LSC5" s="58"/>
      <c r="LSD5" s="58"/>
      <c r="LSE5" s="58"/>
      <c r="LSF5" s="58"/>
      <c r="LSG5" s="58"/>
      <c r="LSH5" s="58"/>
      <c r="LSI5" s="58"/>
      <c r="LSJ5" s="58"/>
      <c r="LSK5" s="58"/>
      <c r="LSL5" s="58"/>
      <c r="LSM5" s="58"/>
      <c r="LSN5" s="58"/>
      <c r="LSO5" s="58"/>
      <c r="LSP5" s="58"/>
      <c r="LSQ5" s="58"/>
      <c r="LSR5" s="58"/>
      <c r="LSS5" s="58"/>
      <c r="LST5" s="58"/>
      <c r="LSU5" s="58"/>
      <c r="LSV5" s="58"/>
      <c r="LSW5" s="58"/>
      <c r="LSX5" s="58"/>
      <c r="LSY5" s="58"/>
      <c r="LSZ5" s="58"/>
      <c r="LTA5" s="58"/>
      <c r="LTB5" s="58"/>
      <c r="LTC5" s="58"/>
      <c r="LTD5" s="58"/>
      <c r="LTE5" s="58"/>
      <c r="LTF5" s="58"/>
      <c r="LTG5" s="58"/>
      <c r="LTH5" s="58"/>
      <c r="LTI5" s="58"/>
      <c r="LTJ5" s="58"/>
      <c r="LTK5" s="58"/>
      <c r="LTL5" s="58"/>
      <c r="LTM5" s="58"/>
      <c r="LTN5" s="58"/>
      <c r="LTO5" s="58"/>
      <c r="LTP5" s="58"/>
      <c r="LTQ5" s="58"/>
      <c r="LTR5" s="58"/>
      <c r="LTS5" s="58"/>
      <c r="LTT5" s="58"/>
      <c r="LTU5" s="58"/>
      <c r="LTV5" s="58"/>
      <c r="LTW5" s="58"/>
      <c r="LTX5" s="58"/>
      <c r="LTY5" s="58"/>
      <c r="LTZ5" s="58"/>
      <c r="LUA5" s="58"/>
      <c r="LUB5" s="58"/>
      <c r="LUC5" s="58"/>
      <c r="LUD5" s="58"/>
      <c r="LUE5" s="58"/>
      <c r="LUF5" s="58"/>
      <c r="LUG5" s="58"/>
      <c r="LUH5" s="58"/>
      <c r="LUI5" s="58"/>
      <c r="LUJ5" s="58"/>
      <c r="LUK5" s="58"/>
      <c r="LUL5" s="58"/>
      <c r="LUM5" s="58"/>
      <c r="LUN5" s="58"/>
      <c r="LUO5" s="58"/>
      <c r="LUP5" s="58"/>
      <c r="LUQ5" s="58"/>
      <c r="LUR5" s="58"/>
      <c r="LUS5" s="58"/>
      <c r="LUT5" s="58"/>
      <c r="LUU5" s="58"/>
      <c r="LUV5" s="58"/>
      <c r="LUW5" s="58"/>
      <c r="LUX5" s="58"/>
      <c r="LUY5" s="58"/>
      <c r="LUZ5" s="58"/>
      <c r="LVA5" s="58"/>
      <c r="LVB5" s="58"/>
      <c r="LVC5" s="58"/>
      <c r="LVD5" s="58"/>
      <c r="LVE5" s="58"/>
      <c r="LVF5" s="58"/>
      <c r="LVG5" s="58"/>
      <c r="LVH5" s="58"/>
      <c r="LVI5" s="58"/>
      <c r="LVJ5" s="58"/>
      <c r="LVK5" s="58"/>
      <c r="LVL5" s="58"/>
      <c r="LVM5" s="58"/>
      <c r="LVN5" s="58"/>
      <c r="LVO5" s="58"/>
      <c r="LVP5" s="58"/>
      <c r="LVQ5" s="58"/>
      <c r="LVR5" s="58"/>
      <c r="LVS5" s="58"/>
      <c r="LVT5" s="58"/>
      <c r="LVU5" s="58"/>
      <c r="LVV5" s="58"/>
      <c r="LVW5" s="58"/>
      <c r="LVX5" s="58"/>
      <c r="LVY5" s="58"/>
      <c r="LVZ5" s="58"/>
      <c r="LWA5" s="58"/>
      <c r="LWB5" s="58"/>
      <c r="LWC5" s="58"/>
      <c r="LWD5" s="58"/>
      <c r="LWE5" s="58"/>
      <c r="LWF5" s="58"/>
      <c r="LWG5" s="58"/>
      <c r="LWH5" s="58"/>
      <c r="LWI5" s="58"/>
      <c r="LWJ5" s="58"/>
      <c r="LWK5" s="58"/>
      <c r="LWL5" s="58"/>
      <c r="LWM5" s="58"/>
      <c r="LWN5" s="58"/>
      <c r="LWO5" s="58"/>
      <c r="LWP5" s="58"/>
      <c r="LWQ5" s="58"/>
      <c r="LWR5" s="58"/>
      <c r="LWS5" s="58"/>
      <c r="LWT5" s="58"/>
      <c r="LWU5" s="58"/>
      <c r="LWV5" s="58"/>
      <c r="LWW5" s="58"/>
      <c r="LWX5" s="58"/>
      <c r="LWY5" s="58"/>
      <c r="LWZ5" s="58"/>
      <c r="LXA5" s="58"/>
      <c r="LXB5" s="58"/>
      <c r="LXC5" s="58"/>
      <c r="LXD5" s="58"/>
      <c r="LXE5" s="58"/>
      <c r="LXF5" s="58"/>
      <c r="LXG5" s="58"/>
      <c r="LXH5" s="58"/>
      <c r="LXI5" s="58"/>
      <c r="LXJ5" s="58"/>
      <c r="LXK5" s="58"/>
      <c r="LXL5" s="58"/>
      <c r="LXM5" s="58"/>
      <c r="LXN5" s="58"/>
      <c r="LXO5" s="58"/>
      <c r="LXP5" s="58"/>
      <c r="LXQ5" s="58"/>
      <c r="LXR5" s="58"/>
      <c r="LXS5" s="58"/>
      <c r="LXT5" s="58"/>
      <c r="LXU5" s="58"/>
      <c r="LXV5" s="58"/>
      <c r="LXW5" s="58"/>
      <c r="LXX5" s="58"/>
      <c r="LXY5" s="58"/>
      <c r="LXZ5" s="58"/>
      <c r="LYA5" s="58"/>
      <c r="LYB5" s="58"/>
      <c r="LYC5" s="58"/>
      <c r="LYD5" s="58"/>
      <c r="LYE5" s="58"/>
      <c r="LYF5" s="58"/>
      <c r="LYG5" s="58"/>
      <c r="LYH5" s="58"/>
      <c r="LYI5" s="58"/>
      <c r="LYJ5" s="58"/>
      <c r="LYK5" s="58"/>
      <c r="LYL5" s="58"/>
      <c r="LYM5" s="58"/>
      <c r="LYN5" s="58"/>
      <c r="LYO5" s="58"/>
      <c r="LYP5" s="58"/>
      <c r="LYQ5" s="58"/>
      <c r="LYR5" s="58"/>
      <c r="LYS5" s="58"/>
      <c r="LYT5" s="58"/>
      <c r="LYU5" s="58"/>
      <c r="LYV5" s="58"/>
      <c r="LYW5" s="58"/>
      <c r="LYX5" s="58"/>
      <c r="LYY5" s="58"/>
      <c r="LYZ5" s="58"/>
      <c r="LZA5" s="58"/>
      <c r="LZB5" s="58"/>
      <c r="LZC5" s="58"/>
      <c r="LZD5" s="58"/>
      <c r="LZE5" s="58"/>
      <c r="LZF5" s="58"/>
      <c r="LZG5" s="58"/>
      <c r="LZH5" s="58"/>
      <c r="LZI5" s="58"/>
      <c r="LZJ5" s="58"/>
      <c r="LZK5" s="58"/>
      <c r="LZL5" s="58"/>
      <c r="LZM5" s="58"/>
      <c r="LZN5" s="58"/>
      <c r="LZO5" s="58"/>
      <c r="LZP5" s="58"/>
      <c r="LZQ5" s="58"/>
      <c r="LZR5" s="58"/>
      <c r="LZS5" s="58"/>
      <c r="LZT5" s="58"/>
      <c r="LZU5" s="58"/>
      <c r="LZV5" s="58"/>
      <c r="LZW5" s="58"/>
      <c r="LZX5" s="58"/>
      <c r="LZY5" s="58"/>
      <c r="LZZ5" s="58"/>
      <c r="MAA5" s="58"/>
      <c r="MAB5" s="58"/>
      <c r="MAC5" s="58"/>
      <c r="MAD5" s="58"/>
      <c r="MAE5" s="58"/>
      <c r="MAF5" s="58"/>
      <c r="MAG5" s="58"/>
      <c r="MAH5" s="58"/>
      <c r="MAI5" s="58"/>
      <c r="MAJ5" s="58"/>
      <c r="MAK5" s="58"/>
      <c r="MAL5" s="58"/>
      <c r="MAM5" s="58"/>
      <c r="MAN5" s="58"/>
      <c r="MAO5" s="58"/>
      <c r="MAP5" s="58"/>
      <c r="MAQ5" s="58"/>
      <c r="MAR5" s="58"/>
      <c r="MAS5" s="58"/>
      <c r="MAT5" s="58"/>
      <c r="MAU5" s="58"/>
      <c r="MAV5" s="58"/>
      <c r="MAW5" s="58"/>
      <c r="MAX5" s="58"/>
      <c r="MAY5" s="58"/>
      <c r="MAZ5" s="58"/>
      <c r="MBA5" s="58"/>
      <c r="MBB5" s="58"/>
      <c r="MBC5" s="58"/>
      <c r="MBD5" s="58"/>
      <c r="MBE5" s="58"/>
      <c r="MBF5" s="58"/>
      <c r="MBG5" s="58"/>
      <c r="MBH5" s="58"/>
      <c r="MBI5" s="58"/>
      <c r="MBJ5" s="58"/>
      <c r="MBK5" s="58"/>
      <c r="MBL5" s="58"/>
      <c r="MBM5" s="58"/>
      <c r="MBN5" s="58"/>
      <c r="MBO5" s="58"/>
      <c r="MBP5" s="58"/>
      <c r="MBQ5" s="58"/>
      <c r="MBR5" s="58"/>
      <c r="MBS5" s="58"/>
      <c r="MBT5" s="58"/>
      <c r="MBU5" s="58"/>
      <c r="MBV5" s="58"/>
      <c r="MBW5" s="58"/>
      <c r="MBX5" s="58"/>
      <c r="MBY5" s="58"/>
      <c r="MBZ5" s="58"/>
      <c r="MCA5" s="58"/>
      <c r="MCB5" s="58"/>
      <c r="MCC5" s="58"/>
      <c r="MCD5" s="58"/>
      <c r="MCE5" s="58"/>
      <c r="MCF5" s="58"/>
      <c r="MCG5" s="58"/>
      <c r="MCH5" s="58"/>
      <c r="MCI5" s="58"/>
      <c r="MCJ5" s="58"/>
      <c r="MCK5" s="58"/>
      <c r="MCL5" s="58"/>
      <c r="MCM5" s="58"/>
      <c r="MCN5" s="58"/>
      <c r="MCO5" s="58"/>
      <c r="MCP5" s="58"/>
      <c r="MCQ5" s="58"/>
      <c r="MCR5" s="58"/>
      <c r="MCS5" s="58"/>
      <c r="MCT5" s="58"/>
      <c r="MCU5" s="58"/>
      <c r="MCV5" s="58"/>
      <c r="MCW5" s="58"/>
      <c r="MCX5" s="58"/>
      <c r="MCY5" s="58"/>
      <c r="MCZ5" s="58"/>
      <c r="MDA5" s="58"/>
      <c r="MDB5" s="58"/>
      <c r="MDC5" s="58"/>
      <c r="MDD5" s="58"/>
      <c r="MDE5" s="58"/>
      <c r="MDF5" s="58"/>
      <c r="MDG5" s="58"/>
      <c r="MDH5" s="58"/>
      <c r="MDI5" s="58"/>
      <c r="MDJ5" s="58"/>
      <c r="MDK5" s="58"/>
      <c r="MDL5" s="58"/>
      <c r="MDM5" s="58"/>
      <c r="MDN5" s="58"/>
      <c r="MDO5" s="58"/>
      <c r="MDP5" s="58"/>
      <c r="MDQ5" s="58"/>
      <c r="MDR5" s="58"/>
      <c r="MDS5" s="58"/>
      <c r="MDT5" s="58"/>
      <c r="MDU5" s="58"/>
      <c r="MDV5" s="58"/>
      <c r="MDW5" s="58"/>
      <c r="MDX5" s="58"/>
      <c r="MDY5" s="58"/>
      <c r="MDZ5" s="58"/>
      <c r="MEA5" s="58"/>
      <c r="MEB5" s="58"/>
      <c r="MEC5" s="58"/>
      <c r="MED5" s="58"/>
      <c r="MEE5" s="58"/>
      <c r="MEF5" s="58"/>
      <c r="MEG5" s="58"/>
      <c r="MEH5" s="58"/>
      <c r="MEI5" s="58"/>
      <c r="MEJ5" s="58"/>
      <c r="MEK5" s="58"/>
      <c r="MEL5" s="58"/>
      <c r="MEM5" s="58"/>
      <c r="MEN5" s="58"/>
      <c r="MEO5" s="58"/>
      <c r="MEP5" s="58"/>
      <c r="MEQ5" s="58"/>
      <c r="MER5" s="58"/>
      <c r="MES5" s="58"/>
      <c r="MET5" s="58"/>
      <c r="MEU5" s="58"/>
      <c r="MEV5" s="58"/>
      <c r="MEW5" s="58"/>
      <c r="MEX5" s="58"/>
      <c r="MEY5" s="58"/>
      <c r="MEZ5" s="58"/>
      <c r="MFA5" s="58"/>
      <c r="MFB5" s="58"/>
      <c r="MFC5" s="58"/>
      <c r="MFD5" s="58"/>
      <c r="MFE5" s="58"/>
      <c r="MFF5" s="58"/>
      <c r="MFG5" s="58"/>
      <c r="MFH5" s="58"/>
      <c r="MFI5" s="58"/>
      <c r="MFJ5" s="58"/>
      <c r="MFK5" s="58"/>
      <c r="MFL5" s="58"/>
      <c r="MFM5" s="58"/>
      <c r="MFN5" s="58"/>
      <c r="MFO5" s="58"/>
      <c r="MFP5" s="58"/>
      <c r="MFQ5" s="58"/>
      <c r="MFR5" s="58"/>
      <c r="MFS5" s="58"/>
      <c r="MFT5" s="58"/>
      <c r="MFU5" s="58"/>
      <c r="MFV5" s="58"/>
      <c r="MFW5" s="58"/>
      <c r="MFX5" s="58"/>
      <c r="MFY5" s="58"/>
      <c r="MFZ5" s="58"/>
      <c r="MGA5" s="58"/>
      <c r="MGB5" s="58"/>
      <c r="MGC5" s="58"/>
      <c r="MGD5" s="58"/>
      <c r="MGE5" s="58"/>
      <c r="MGF5" s="58"/>
      <c r="MGG5" s="58"/>
      <c r="MGH5" s="58"/>
      <c r="MGI5" s="58"/>
      <c r="MGJ5" s="58"/>
      <c r="MGK5" s="58"/>
      <c r="MGL5" s="58"/>
      <c r="MGM5" s="58"/>
      <c r="MGN5" s="58"/>
      <c r="MGO5" s="58"/>
      <c r="MGP5" s="58"/>
      <c r="MGQ5" s="58"/>
      <c r="MGR5" s="58"/>
      <c r="MGS5" s="58"/>
      <c r="MGT5" s="58"/>
      <c r="MGU5" s="58"/>
      <c r="MGV5" s="58"/>
      <c r="MGW5" s="58"/>
      <c r="MGX5" s="58"/>
      <c r="MGY5" s="58"/>
      <c r="MGZ5" s="58"/>
      <c r="MHA5" s="58"/>
      <c r="MHB5" s="58"/>
      <c r="MHC5" s="58"/>
      <c r="MHD5" s="58"/>
      <c r="MHE5" s="58"/>
      <c r="MHF5" s="58"/>
      <c r="MHG5" s="58"/>
      <c r="MHH5" s="58"/>
      <c r="MHI5" s="58"/>
      <c r="MHJ5" s="58"/>
      <c r="MHK5" s="58"/>
      <c r="MHL5" s="58"/>
      <c r="MHM5" s="58"/>
      <c r="MHN5" s="58"/>
      <c r="MHO5" s="58"/>
      <c r="MHP5" s="58"/>
      <c r="MHQ5" s="58"/>
      <c r="MHR5" s="58"/>
      <c r="MHS5" s="58"/>
      <c r="MHT5" s="58"/>
      <c r="MHU5" s="58"/>
      <c r="MHV5" s="58"/>
      <c r="MHW5" s="58"/>
      <c r="MHX5" s="58"/>
      <c r="MHY5" s="58"/>
      <c r="MHZ5" s="58"/>
      <c r="MIA5" s="58"/>
      <c r="MIB5" s="58"/>
      <c r="MIC5" s="58"/>
      <c r="MID5" s="58"/>
      <c r="MIE5" s="58"/>
      <c r="MIF5" s="58"/>
      <c r="MIG5" s="58"/>
      <c r="MIH5" s="58"/>
      <c r="MII5" s="58"/>
      <c r="MIJ5" s="58"/>
      <c r="MIK5" s="58"/>
      <c r="MIL5" s="58"/>
      <c r="MIM5" s="58"/>
      <c r="MIN5" s="58"/>
      <c r="MIO5" s="58"/>
      <c r="MIP5" s="58"/>
      <c r="MIQ5" s="58"/>
      <c r="MIR5" s="58"/>
      <c r="MIS5" s="58"/>
      <c r="MIT5" s="58"/>
      <c r="MIU5" s="58"/>
      <c r="MIV5" s="58"/>
      <c r="MIW5" s="58"/>
      <c r="MIX5" s="58"/>
      <c r="MIY5" s="58"/>
      <c r="MIZ5" s="58"/>
      <c r="MJA5" s="58"/>
      <c r="MJB5" s="58"/>
      <c r="MJC5" s="58"/>
      <c r="MJD5" s="58"/>
      <c r="MJE5" s="58"/>
      <c r="MJF5" s="58"/>
      <c r="MJG5" s="58"/>
      <c r="MJH5" s="58"/>
      <c r="MJI5" s="58"/>
      <c r="MJJ5" s="58"/>
      <c r="MJK5" s="58"/>
      <c r="MJL5" s="58"/>
      <c r="MJM5" s="58"/>
      <c r="MJN5" s="58"/>
      <c r="MJO5" s="58"/>
      <c r="MJP5" s="58"/>
      <c r="MJQ5" s="58"/>
      <c r="MJR5" s="58"/>
      <c r="MJS5" s="58"/>
      <c r="MJT5" s="58"/>
      <c r="MJU5" s="58"/>
      <c r="MJV5" s="58"/>
      <c r="MJW5" s="58"/>
      <c r="MJX5" s="58"/>
      <c r="MJY5" s="58"/>
      <c r="MJZ5" s="58"/>
      <c r="MKA5" s="58"/>
      <c r="MKB5" s="58"/>
      <c r="MKC5" s="58"/>
      <c r="MKD5" s="58"/>
      <c r="MKE5" s="58"/>
      <c r="MKF5" s="58"/>
      <c r="MKG5" s="58"/>
      <c r="MKH5" s="58"/>
      <c r="MKI5" s="58"/>
      <c r="MKJ5" s="58"/>
      <c r="MKK5" s="58"/>
      <c r="MKL5" s="58"/>
      <c r="MKM5" s="58"/>
      <c r="MKN5" s="58"/>
      <c r="MKO5" s="58"/>
      <c r="MKP5" s="58"/>
      <c r="MKQ5" s="58"/>
      <c r="MKR5" s="58"/>
      <c r="MKS5" s="58"/>
      <c r="MKT5" s="58"/>
      <c r="MKU5" s="58"/>
      <c r="MKV5" s="58"/>
      <c r="MKW5" s="58"/>
      <c r="MKX5" s="58"/>
      <c r="MKY5" s="58"/>
      <c r="MKZ5" s="58"/>
      <c r="MLA5" s="58"/>
      <c r="MLB5" s="58"/>
      <c r="MLC5" s="58"/>
      <c r="MLD5" s="58"/>
      <c r="MLE5" s="58"/>
      <c r="MLF5" s="58"/>
      <c r="MLG5" s="58"/>
      <c r="MLH5" s="58"/>
      <c r="MLI5" s="58"/>
      <c r="MLJ5" s="58"/>
      <c r="MLK5" s="58"/>
      <c r="MLL5" s="58"/>
      <c r="MLM5" s="58"/>
      <c r="MLN5" s="58"/>
      <c r="MLO5" s="58"/>
      <c r="MLP5" s="58"/>
      <c r="MLQ5" s="58"/>
      <c r="MLR5" s="58"/>
      <c r="MLS5" s="58"/>
      <c r="MLT5" s="58"/>
      <c r="MLU5" s="58"/>
      <c r="MLV5" s="58"/>
      <c r="MLW5" s="58"/>
      <c r="MLX5" s="58"/>
      <c r="MLY5" s="58"/>
      <c r="MLZ5" s="58"/>
      <c r="MMA5" s="58"/>
      <c r="MMB5" s="58"/>
      <c r="MMC5" s="58"/>
      <c r="MMD5" s="58"/>
      <c r="MME5" s="58"/>
      <c r="MMF5" s="58"/>
      <c r="MMG5" s="58"/>
      <c r="MMH5" s="58"/>
      <c r="MMI5" s="58"/>
      <c r="MMJ5" s="58"/>
      <c r="MMK5" s="58"/>
      <c r="MML5" s="58"/>
      <c r="MMM5" s="58"/>
      <c r="MMN5" s="58"/>
      <c r="MMO5" s="58"/>
      <c r="MMP5" s="58"/>
      <c r="MMQ5" s="58"/>
      <c r="MMR5" s="58"/>
      <c r="MMS5" s="58"/>
      <c r="MMT5" s="58"/>
      <c r="MMU5" s="58"/>
      <c r="MMV5" s="58"/>
      <c r="MMW5" s="58"/>
      <c r="MMX5" s="58"/>
      <c r="MMY5" s="58"/>
      <c r="MMZ5" s="58"/>
      <c r="MNA5" s="58"/>
      <c r="MNB5" s="58"/>
      <c r="MNC5" s="58"/>
      <c r="MND5" s="58"/>
      <c r="MNE5" s="58"/>
      <c r="MNF5" s="58"/>
      <c r="MNG5" s="58"/>
      <c r="MNH5" s="58"/>
      <c r="MNI5" s="58"/>
      <c r="MNJ5" s="58"/>
      <c r="MNK5" s="58"/>
      <c r="MNL5" s="58"/>
      <c r="MNM5" s="58"/>
      <c r="MNN5" s="58"/>
      <c r="MNO5" s="58"/>
      <c r="MNP5" s="58"/>
      <c r="MNQ5" s="58"/>
      <c r="MNR5" s="58"/>
      <c r="MNS5" s="58"/>
      <c r="MNT5" s="58"/>
      <c r="MNU5" s="58"/>
      <c r="MNV5" s="58"/>
      <c r="MNW5" s="58"/>
      <c r="MNX5" s="58"/>
      <c r="MNY5" s="58"/>
      <c r="MNZ5" s="58"/>
      <c r="MOA5" s="58"/>
      <c r="MOB5" s="58"/>
      <c r="MOC5" s="58"/>
      <c r="MOD5" s="58"/>
      <c r="MOE5" s="58"/>
      <c r="MOF5" s="58"/>
      <c r="MOG5" s="58"/>
      <c r="MOH5" s="58"/>
      <c r="MOI5" s="58"/>
      <c r="MOJ5" s="58"/>
      <c r="MOK5" s="58"/>
      <c r="MOL5" s="58"/>
      <c r="MOM5" s="58"/>
      <c r="MON5" s="58"/>
      <c r="MOO5" s="58"/>
      <c r="MOP5" s="58"/>
      <c r="MOQ5" s="58"/>
      <c r="MOR5" s="58"/>
      <c r="MOS5" s="58"/>
      <c r="MOT5" s="58"/>
      <c r="MOU5" s="58"/>
      <c r="MOV5" s="58"/>
      <c r="MOW5" s="58"/>
      <c r="MOX5" s="58"/>
      <c r="MOY5" s="58"/>
      <c r="MOZ5" s="58"/>
      <c r="MPA5" s="58"/>
      <c r="MPB5" s="58"/>
      <c r="MPC5" s="58"/>
      <c r="MPD5" s="58"/>
      <c r="MPE5" s="58"/>
      <c r="MPF5" s="58"/>
      <c r="MPG5" s="58"/>
      <c r="MPH5" s="58"/>
      <c r="MPI5" s="58"/>
      <c r="MPJ5" s="58"/>
      <c r="MPK5" s="58"/>
      <c r="MPL5" s="58"/>
      <c r="MPM5" s="58"/>
      <c r="MPN5" s="58"/>
      <c r="MPO5" s="58"/>
      <c r="MPP5" s="58"/>
      <c r="MPQ5" s="58"/>
      <c r="MPR5" s="58"/>
      <c r="MPS5" s="58"/>
      <c r="MPT5" s="58"/>
      <c r="MPU5" s="58"/>
      <c r="MPV5" s="58"/>
      <c r="MPW5" s="58"/>
      <c r="MPX5" s="58"/>
      <c r="MPY5" s="58"/>
      <c r="MPZ5" s="58"/>
      <c r="MQA5" s="58"/>
      <c r="MQB5" s="58"/>
      <c r="MQC5" s="58"/>
      <c r="MQD5" s="58"/>
      <c r="MQE5" s="58"/>
      <c r="MQF5" s="58"/>
      <c r="MQG5" s="58"/>
      <c r="MQH5" s="58"/>
      <c r="MQI5" s="58"/>
      <c r="MQJ5" s="58"/>
      <c r="MQK5" s="58"/>
      <c r="MQL5" s="58"/>
      <c r="MQM5" s="58"/>
      <c r="MQN5" s="58"/>
      <c r="MQO5" s="58"/>
      <c r="MQP5" s="58"/>
      <c r="MQQ5" s="58"/>
      <c r="MQR5" s="58"/>
      <c r="MQS5" s="58"/>
      <c r="MQT5" s="58"/>
      <c r="MQU5" s="58"/>
      <c r="MQV5" s="58"/>
      <c r="MQW5" s="58"/>
      <c r="MQX5" s="58"/>
      <c r="MQY5" s="58"/>
      <c r="MQZ5" s="58"/>
      <c r="MRA5" s="58"/>
      <c r="MRB5" s="58"/>
      <c r="MRC5" s="58"/>
      <c r="MRD5" s="58"/>
      <c r="MRE5" s="58"/>
      <c r="MRF5" s="58"/>
      <c r="MRG5" s="58"/>
      <c r="MRH5" s="58"/>
      <c r="MRI5" s="58"/>
      <c r="MRJ5" s="58"/>
      <c r="MRK5" s="58"/>
      <c r="MRL5" s="58"/>
      <c r="MRM5" s="58"/>
      <c r="MRN5" s="58"/>
      <c r="MRO5" s="58"/>
      <c r="MRP5" s="58"/>
      <c r="MRQ5" s="58"/>
      <c r="MRR5" s="58"/>
      <c r="MRS5" s="58"/>
      <c r="MRT5" s="58"/>
      <c r="MRU5" s="58"/>
      <c r="MRV5" s="58"/>
      <c r="MRW5" s="58"/>
      <c r="MRX5" s="58"/>
      <c r="MRY5" s="58"/>
      <c r="MRZ5" s="58"/>
      <c r="MSA5" s="58"/>
      <c r="MSB5" s="58"/>
      <c r="MSC5" s="58"/>
      <c r="MSD5" s="58"/>
      <c r="MSE5" s="58"/>
      <c r="MSF5" s="58"/>
      <c r="MSG5" s="58"/>
      <c r="MSH5" s="58"/>
      <c r="MSI5" s="58"/>
      <c r="MSJ5" s="58"/>
      <c r="MSK5" s="58"/>
      <c r="MSL5" s="58"/>
      <c r="MSM5" s="58"/>
      <c r="MSN5" s="58"/>
      <c r="MSO5" s="58"/>
      <c r="MSP5" s="58"/>
      <c r="MSQ5" s="58"/>
      <c r="MSR5" s="58"/>
      <c r="MSS5" s="58"/>
      <c r="MST5" s="58"/>
      <c r="MSU5" s="58"/>
      <c r="MSV5" s="58"/>
      <c r="MSW5" s="58"/>
      <c r="MSX5" s="58"/>
      <c r="MSY5" s="58"/>
      <c r="MSZ5" s="58"/>
      <c r="MTA5" s="58"/>
      <c r="MTB5" s="58"/>
      <c r="MTC5" s="58"/>
      <c r="MTD5" s="58"/>
      <c r="MTE5" s="58"/>
      <c r="MTF5" s="58"/>
      <c r="MTG5" s="58"/>
      <c r="MTH5" s="58"/>
      <c r="MTI5" s="58"/>
      <c r="MTJ5" s="58"/>
      <c r="MTK5" s="58"/>
      <c r="MTL5" s="58"/>
      <c r="MTM5" s="58"/>
      <c r="MTN5" s="58"/>
      <c r="MTO5" s="58"/>
      <c r="MTP5" s="58"/>
      <c r="MTQ5" s="58"/>
      <c r="MTR5" s="58"/>
      <c r="MTS5" s="58"/>
      <c r="MTT5" s="58"/>
      <c r="MTU5" s="58"/>
      <c r="MTV5" s="58"/>
      <c r="MTW5" s="58"/>
      <c r="MTX5" s="58"/>
      <c r="MTY5" s="58"/>
      <c r="MTZ5" s="58"/>
      <c r="MUA5" s="58"/>
      <c r="MUB5" s="58"/>
      <c r="MUC5" s="58"/>
      <c r="MUD5" s="58"/>
      <c r="MUE5" s="58"/>
      <c r="MUF5" s="58"/>
      <c r="MUG5" s="58"/>
      <c r="MUH5" s="58"/>
      <c r="MUI5" s="58"/>
      <c r="MUJ5" s="58"/>
      <c r="MUK5" s="58"/>
      <c r="MUL5" s="58"/>
      <c r="MUM5" s="58"/>
      <c r="MUN5" s="58"/>
      <c r="MUO5" s="58"/>
      <c r="MUP5" s="58"/>
      <c r="MUQ5" s="58"/>
      <c r="MUR5" s="58"/>
      <c r="MUS5" s="58"/>
      <c r="MUT5" s="58"/>
      <c r="MUU5" s="58"/>
      <c r="MUV5" s="58"/>
      <c r="MUW5" s="58"/>
      <c r="MUX5" s="58"/>
      <c r="MUY5" s="58"/>
      <c r="MUZ5" s="58"/>
      <c r="MVA5" s="58"/>
      <c r="MVB5" s="58"/>
      <c r="MVC5" s="58"/>
      <c r="MVD5" s="58"/>
      <c r="MVE5" s="58"/>
      <c r="MVF5" s="58"/>
      <c r="MVG5" s="58"/>
      <c r="MVH5" s="58"/>
      <c r="MVI5" s="58"/>
      <c r="MVJ5" s="58"/>
      <c r="MVK5" s="58"/>
      <c r="MVL5" s="58"/>
      <c r="MVM5" s="58"/>
      <c r="MVN5" s="58"/>
      <c r="MVO5" s="58"/>
      <c r="MVP5" s="58"/>
      <c r="MVQ5" s="58"/>
      <c r="MVR5" s="58"/>
      <c r="MVS5" s="58"/>
      <c r="MVT5" s="58"/>
      <c r="MVU5" s="58"/>
      <c r="MVV5" s="58"/>
      <c r="MVW5" s="58"/>
      <c r="MVX5" s="58"/>
      <c r="MVY5" s="58"/>
      <c r="MVZ5" s="58"/>
      <c r="MWA5" s="58"/>
      <c r="MWB5" s="58"/>
      <c r="MWC5" s="58"/>
      <c r="MWD5" s="58"/>
      <c r="MWE5" s="58"/>
      <c r="MWF5" s="58"/>
      <c r="MWG5" s="58"/>
      <c r="MWH5" s="58"/>
      <c r="MWI5" s="58"/>
      <c r="MWJ5" s="58"/>
      <c r="MWK5" s="58"/>
      <c r="MWL5" s="58"/>
      <c r="MWM5" s="58"/>
      <c r="MWN5" s="58"/>
      <c r="MWO5" s="58"/>
      <c r="MWP5" s="58"/>
      <c r="MWQ5" s="58"/>
      <c r="MWR5" s="58"/>
      <c r="MWS5" s="58"/>
      <c r="MWT5" s="58"/>
      <c r="MWU5" s="58"/>
      <c r="MWV5" s="58"/>
      <c r="MWW5" s="58"/>
      <c r="MWX5" s="58"/>
      <c r="MWY5" s="58"/>
      <c r="MWZ5" s="58"/>
      <c r="MXA5" s="58"/>
      <c r="MXB5" s="58"/>
      <c r="MXC5" s="58"/>
      <c r="MXD5" s="58"/>
      <c r="MXE5" s="58"/>
      <c r="MXF5" s="58"/>
      <c r="MXG5" s="58"/>
      <c r="MXH5" s="58"/>
      <c r="MXI5" s="58"/>
      <c r="MXJ5" s="58"/>
      <c r="MXK5" s="58"/>
      <c r="MXL5" s="58"/>
      <c r="MXM5" s="58"/>
      <c r="MXN5" s="58"/>
      <c r="MXO5" s="58"/>
      <c r="MXP5" s="58"/>
      <c r="MXQ5" s="58"/>
      <c r="MXR5" s="58"/>
      <c r="MXS5" s="58"/>
      <c r="MXT5" s="58"/>
      <c r="MXU5" s="58"/>
      <c r="MXV5" s="58"/>
      <c r="MXW5" s="58"/>
      <c r="MXX5" s="58"/>
      <c r="MXY5" s="58"/>
      <c r="MXZ5" s="58"/>
      <c r="MYA5" s="58"/>
      <c r="MYB5" s="58"/>
      <c r="MYC5" s="58"/>
      <c r="MYD5" s="58"/>
      <c r="MYE5" s="58"/>
      <c r="MYF5" s="58"/>
      <c r="MYG5" s="58"/>
      <c r="MYH5" s="58"/>
      <c r="MYI5" s="58"/>
      <c r="MYJ5" s="58"/>
      <c r="MYK5" s="58"/>
      <c r="MYL5" s="58"/>
      <c r="MYM5" s="58"/>
      <c r="MYN5" s="58"/>
      <c r="MYO5" s="58"/>
      <c r="MYP5" s="58"/>
      <c r="MYQ5" s="58"/>
      <c r="MYR5" s="58"/>
      <c r="MYS5" s="58"/>
      <c r="MYT5" s="58"/>
      <c r="MYU5" s="58"/>
      <c r="MYV5" s="58"/>
      <c r="MYW5" s="58"/>
      <c r="MYX5" s="58"/>
      <c r="MYY5" s="58"/>
      <c r="MYZ5" s="58"/>
      <c r="MZA5" s="58"/>
      <c r="MZB5" s="58"/>
      <c r="MZC5" s="58"/>
      <c r="MZD5" s="58"/>
      <c r="MZE5" s="58"/>
      <c r="MZF5" s="58"/>
      <c r="MZG5" s="58"/>
      <c r="MZH5" s="58"/>
      <c r="MZI5" s="58"/>
      <c r="MZJ5" s="58"/>
      <c r="MZK5" s="58"/>
      <c r="MZL5" s="58"/>
      <c r="MZM5" s="58"/>
      <c r="MZN5" s="58"/>
      <c r="MZO5" s="58"/>
      <c r="MZP5" s="58"/>
      <c r="MZQ5" s="58"/>
      <c r="MZR5" s="58"/>
      <c r="MZS5" s="58"/>
      <c r="MZT5" s="58"/>
      <c r="MZU5" s="58"/>
      <c r="MZV5" s="58"/>
      <c r="MZW5" s="58"/>
      <c r="MZX5" s="58"/>
      <c r="MZY5" s="58"/>
      <c r="MZZ5" s="58"/>
      <c r="NAA5" s="58"/>
      <c r="NAB5" s="58"/>
      <c r="NAC5" s="58"/>
      <c r="NAD5" s="58"/>
      <c r="NAE5" s="58"/>
      <c r="NAF5" s="58"/>
      <c r="NAG5" s="58"/>
      <c r="NAH5" s="58"/>
      <c r="NAI5" s="58"/>
      <c r="NAJ5" s="58"/>
      <c r="NAK5" s="58"/>
      <c r="NAL5" s="58"/>
      <c r="NAM5" s="58"/>
      <c r="NAN5" s="58"/>
      <c r="NAO5" s="58"/>
      <c r="NAP5" s="58"/>
      <c r="NAQ5" s="58"/>
      <c r="NAR5" s="58"/>
      <c r="NAS5" s="58"/>
      <c r="NAT5" s="58"/>
      <c r="NAU5" s="58"/>
      <c r="NAV5" s="58"/>
      <c r="NAW5" s="58"/>
      <c r="NAX5" s="58"/>
      <c r="NAY5" s="58"/>
      <c r="NAZ5" s="58"/>
      <c r="NBA5" s="58"/>
      <c r="NBB5" s="58"/>
      <c r="NBC5" s="58"/>
      <c r="NBD5" s="58"/>
      <c r="NBE5" s="58"/>
      <c r="NBF5" s="58"/>
      <c r="NBG5" s="58"/>
      <c r="NBH5" s="58"/>
      <c r="NBI5" s="58"/>
      <c r="NBJ5" s="58"/>
      <c r="NBK5" s="58"/>
      <c r="NBL5" s="58"/>
      <c r="NBM5" s="58"/>
      <c r="NBN5" s="58"/>
      <c r="NBO5" s="58"/>
      <c r="NBP5" s="58"/>
      <c r="NBQ5" s="58"/>
      <c r="NBR5" s="58"/>
      <c r="NBS5" s="58"/>
      <c r="NBT5" s="58"/>
      <c r="NBU5" s="58"/>
      <c r="NBV5" s="58"/>
      <c r="NBW5" s="58"/>
      <c r="NBX5" s="58"/>
      <c r="NBY5" s="58"/>
      <c r="NBZ5" s="58"/>
      <c r="NCA5" s="58"/>
      <c r="NCB5" s="58"/>
      <c r="NCC5" s="58"/>
      <c r="NCD5" s="58"/>
      <c r="NCE5" s="58"/>
      <c r="NCF5" s="58"/>
      <c r="NCG5" s="58"/>
      <c r="NCH5" s="58"/>
      <c r="NCI5" s="58"/>
      <c r="NCJ5" s="58"/>
      <c r="NCK5" s="58"/>
      <c r="NCL5" s="58"/>
      <c r="NCM5" s="58"/>
      <c r="NCN5" s="58"/>
      <c r="NCO5" s="58"/>
      <c r="NCP5" s="58"/>
      <c r="NCQ5" s="58"/>
      <c r="NCR5" s="58"/>
      <c r="NCS5" s="58"/>
      <c r="NCT5" s="58"/>
      <c r="NCU5" s="58"/>
      <c r="NCV5" s="58"/>
      <c r="NCW5" s="58"/>
      <c r="NCX5" s="58"/>
      <c r="NCY5" s="58"/>
      <c r="NCZ5" s="58"/>
      <c r="NDA5" s="58"/>
      <c r="NDB5" s="58"/>
      <c r="NDC5" s="58"/>
      <c r="NDD5" s="58"/>
      <c r="NDE5" s="58"/>
      <c r="NDF5" s="58"/>
      <c r="NDG5" s="58"/>
      <c r="NDH5" s="58"/>
      <c r="NDI5" s="58"/>
      <c r="NDJ5" s="58"/>
      <c r="NDK5" s="58"/>
      <c r="NDL5" s="58"/>
      <c r="NDM5" s="58"/>
      <c r="NDN5" s="58"/>
      <c r="NDO5" s="58"/>
      <c r="NDP5" s="58"/>
      <c r="NDQ5" s="58"/>
      <c r="NDR5" s="58"/>
      <c r="NDS5" s="58"/>
      <c r="NDT5" s="58"/>
      <c r="NDU5" s="58"/>
      <c r="NDV5" s="58"/>
      <c r="NDW5" s="58"/>
      <c r="NDX5" s="58"/>
      <c r="NDY5" s="58"/>
      <c r="NDZ5" s="58"/>
      <c r="NEA5" s="58"/>
      <c r="NEB5" s="58"/>
      <c r="NEC5" s="58"/>
      <c r="NED5" s="58"/>
      <c r="NEE5" s="58"/>
      <c r="NEF5" s="58"/>
      <c r="NEG5" s="58"/>
      <c r="NEH5" s="58"/>
      <c r="NEI5" s="58"/>
      <c r="NEJ5" s="58"/>
      <c r="NEK5" s="58"/>
      <c r="NEL5" s="58"/>
      <c r="NEM5" s="58"/>
      <c r="NEN5" s="58"/>
      <c r="NEO5" s="58"/>
      <c r="NEP5" s="58"/>
      <c r="NEQ5" s="58"/>
      <c r="NER5" s="58"/>
      <c r="NES5" s="58"/>
      <c r="NET5" s="58"/>
      <c r="NEU5" s="58"/>
      <c r="NEV5" s="58"/>
      <c r="NEW5" s="58"/>
      <c r="NEX5" s="58"/>
      <c r="NEY5" s="58"/>
      <c r="NEZ5" s="58"/>
      <c r="NFA5" s="58"/>
      <c r="NFB5" s="58"/>
      <c r="NFC5" s="58"/>
      <c r="NFD5" s="58"/>
      <c r="NFE5" s="58"/>
      <c r="NFF5" s="58"/>
      <c r="NFG5" s="58"/>
      <c r="NFH5" s="58"/>
      <c r="NFI5" s="58"/>
      <c r="NFJ5" s="58"/>
      <c r="NFK5" s="58"/>
      <c r="NFL5" s="58"/>
      <c r="NFM5" s="58"/>
      <c r="NFN5" s="58"/>
      <c r="NFO5" s="58"/>
      <c r="NFP5" s="58"/>
      <c r="NFQ5" s="58"/>
      <c r="NFR5" s="58"/>
      <c r="NFS5" s="58"/>
      <c r="NFT5" s="58"/>
      <c r="NFU5" s="58"/>
      <c r="NFV5" s="58"/>
      <c r="NFW5" s="58"/>
      <c r="NFX5" s="58"/>
      <c r="NFY5" s="58"/>
      <c r="NFZ5" s="58"/>
      <c r="NGA5" s="58"/>
      <c r="NGB5" s="58"/>
      <c r="NGC5" s="58"/>
      <c r="NGD5" s="58"/>
      <c r="NGE5" s="58"/>
      <c r="NGF5" s="58"/>
      <c r="NGG5" s="58"/>
      <c r="NGH5" s="58"/>
      <c r="NGI5" s="58"/>
      <c r="NGJ5" s="58"/>
      <c r="NGK5" s="58"/>
      <c r="NGL5" s="58"/>
      <c r="NGM5" s="58"/>
      <c r="NGN5" s="58"/>
      <c r="NGO5" s="58"/>
      <c r="NGP5" s="58"/>
      <c r="NGQ5" s="58"/>
      <c r="NGR5" s="58"/>
      <c r="NGS5" s="58"/>
      <c r="NGT5" s="58"/>
      <c r="NGU5" s="58"/>
      <c r="NGV5" s="58"/>
      <c r="NGW5" s="58"/>
      <c r="NGX5" s="58"/>
      <c r="NGY5" s="58"/>
      <c r="NGZ5" s="58"/>
      <c r="NHA5" s="58"/>
      <c r="NHB5" s="58"/>
      <c r="NHC5" s="58"/>
      <c r="NHD5" s="58"/>
      <c r="NHE5" s="58"/>
      <c r="NHF5" s="58"/>
      <c r="NHG5" s="58"/>
      <c r="NHH5" s="58"/>
      <c r="NHI5" s="58"/>
      <c r="NHJ5" s="58"/>
      <c r="NHK5" s="58"/>
      <c r="NHL5" s="58"/>
      <c r="NHM5" s="58"/>
      <c r="NHN5" s="58"/>
      <c r="NHO5" s="58"/>
      <c r="NHP5" s="58"/>
      <c r="NHQ5" s="58"/>
      <c r="NHR5" s="58"/>
      <c r="NHS5" s="58"/>
      <c r="NHT5" s="58"/>
      <c r="NHU5" s="58"/>
      <c r="NHV5" s="58"/>
      <c r="NHW5" s="58"/>
      <c r="NHX5" s="58"/>
      <c r="NHY5" s="58"/>
      <c r="NHZ5" s="58"/>
      <c r="NIA5" s="58"/>
      <c r="NIB5" s="58"/>
      <c r="NIC5" s="58"/>
      <c r="NID5" s="58"/>
      <c r="NIE5" s="58"/>
      <c r="NIF5" s="58"/>
      <c r="NIG5" s="58"/>
      <c r="NIH5" s="58"/>
      <c r="NII5" s="58"/>
      <c r="NIJ5" s="58"/>
      <c r="NIK5" s="58"/>
      <c r="NIL5" s="58"/>
      <c r="NIM5" s="58"/>
      <c r="NIN5" s="58"/>
      <c r="NIO5" s="58"/>
      <c r="NIP5" s="58"/>
      <c r="NIQ5" s="58"/>
      <c r="NIR5" s="58"/>
      <c r="NIS5" s="58"/>
      <c r="NIT5" s="58"/>
      <c r="NIU5" s="58"/>
      <c r="NIV5" s="58"/>
      <c r="NIW5" s="58"/>
      <c r="NIX5" s="58"/>
      <c r="NIY5" s="58"/>
      <c r="NIZ5" s="58"/>
      <c r="NJA5" s="58"/>
      <c r="NJB5" s="58"/>
      <c r="NJC5" s="58"/>
      <c r="NJD5" s="58"/>
      <c r="NJE5" s="58"/>
      <c r="NJF5" s="58"/>
      <c r="NJG5" s="58"/>
      <c r="NJH5" s="58"/>
      <c r="NJI5" s="58"/>
      <c r="NJJ5" s="58"/>
      <c r="NJK5" s="58"/>
      <c r="NJL5" s="58"/>
      <c r="NJM5" s="58"/>
      <c r="NJN5" s="58"/>
      <c r="NJO5" s="58"/>
      <c r="NJP5" s="58"/>
      <c r="NJQ5" s="58"/>
      <c r="NJR5" s="58"/>
      <c r="NJS5" s="58"/>
      <c r="NJT5" s="58"/>
      <c r="NJU5" s="58"/>
      <c r="NJV5" s="58"/>
      <c r="NJW5" s="58"/>
      <c r="NJX5" s="58"/>
      <c r="NJY5" s="58"/>
      <c r="NJZ5" s="58"/>
      <c r="NKA5" s="58"/>
      <c r="NKB5" s="58"/>
      <c r="NKC5" s="58"/>
      <c r="NKD5" s="58"/>
      <c r="NKE5" s="58"/>
      <c r="NKF5" s="58"/>
      <c r="NKG5" s="58"/>
      <c r="NKH5" s="58"/>
      <c r="NKI5" s="58"/>
      <c r="NKJ5" s="58"/>
      <c r="NKK5" s="58"/>
      <c r="NKL5" s="58"/>
      <c r="NKM5" s="58"/>
      <c r="NKN5" s="58"/>
      <c r="NKO5" s="58"/>
      <c r="NKP5" s="58"/>
      <c r="NKQ5" s="58"/>
      <c r="NKR5" s="58"/>
      <c r="NKS5" s="58"/>
      <c r="NKT5" s="58"/>
      <c r="NKU5" s="58"/>
      <c r="NKV5" s="58"/>
      <c r="NKW5" s="58"/>
      <c r="NKX5" s="58"/>
      <c r="NKY5" s="58"/>
      <c r="NKZ5" s="58"/>
      <c r="NLA5" s="58"/>
      <c r="NLB5" s="58"/>
      <c r="NLC5" s="58"/>
      <c r="NLD5" s="58"/>
      <c r="NLE5" s="58"/>
      <c r="NLF5" s="58"/>
      <c r="NLG5" s="58"/>
      <c r="NLH5" s="58"/>
      <c r="NLI5" s="58"/>
      <c r="NLJ5" s="58"/>
      <c r="NLK5" s="58"/>
      <c r="NLL5" s="58"/>
      <c r="NLM5" s="58"/>
      <c r="NLN5" s="58"/>
      <c r="NLO5" s="58"/>
      <c r="NLP5" s="58"/>
      <c r="NLQ5" s="58"/>
      <c r="NLR5" s="58"/>
      <c r="NLS5" s="58"/>
      <c r="NLT5" s="58"/>
      <c r="NLU5" s="58"/>
      <c r="NLV5" s="58"/>
      <c r="NLW5" s="58"/>
      <c r="NLX5" s="58"/>
      <c r="NLY5" s="58"/>
      <c r="NLZ5" s="58"/>
      <c r="NMA5" s="58"/>
      <c r="NMB5" s="58"/>
      <c r="NMC5" s="58"/>
      <c r="NMD5" s="58"/>
      <c r="NME5" s="58"/>
      <c r="NMF5" s="58"/>
      <c r="NMG5" s="58"/>
      <c r="NMH5" s="58"/>
      <c r="NMI5" s="58"/>
      <c r="NMJ5" s="58"/>
      <c r="NMK5" s="58"/>
      <c r="NML5" s="58"/>
      <c r="NMM5" s="58"/>
      <c r="NMN5" s="58"/>
      <c r="NMO5" s="58"/>
      <c r="NMP5" s="58"/>
      <c r="NMQ5" s="58"/>
      <c r="NMR5" s="58"/>
      <c r="NMS5" s="58"/>
      <c r="NMT5" s="58"/>
      <c r="NMU5" s="58"/>
      <c r="NMV5" s="58"/>
      <c r="NMW5" s="58"/>
      <c r="NMX5" s="58"/>
      <c r="NMY5" s="58"/>
      <c r="NMZ5" s="58"/>
      <c r="NNA5" s="58"/>
      <c r="NNB5" s="58"/>
      <c r="NNC5" s="58"/>
      <c r="NND5" s="58"/>
      <c r="NNE5" s="58"/>
      <c r="NNF5" s="58"/>
      <c r="NNG5" s="58"/>
      <c r="NNH5" s="58"/>
      <c r="NNI5" s="58"/>
      <c r="NNJ5" s="58"/>
      <c r="NNK5" s="58"/>
      <c r="NNL5" s="58"/>
      <c r="NNM5" s="58"/>
      <c r="NNN5" s="58"/>
      <c r="NNO5" s="58"/>
      <c r="NNP5" s="58"/>
      <c r="NNQ5" s="58"/>
      <c r="NNR5" s="58"/>
      <c r="NNS5" s="58"/>
      <c r="NNT5" s="58"/>
      <c r="NNU5" s="58"/>
      <c r="NNV5" s="58"/>
      <c r="NNW5" s="58"/>
      <c r="NNX5" s="58"/>
      <c r="NNY5" s="58"/>
      <c r="NNZ5" s="58"/>
      <c r="NOA5" s="58"/>
      <c r="NOB5" s="58"/>
      <c r="NOC5" s="58"/>
      <c r="NOD5" s="58"/>
      <c r="NOE5" s="58"/>
      <c r="NOF5" s="58"/>
      <c r="NOG5" s="58"/>
      <c r="NOH5" s="58"/>
      <c r="NOI5" s="58"/>
      <c r="NOJ5" s="58"/>
      <c r="NOK5" s="58"/>
      <c r="NOL5" s="58"/>
      <c r="NOM5" s="58"/>
      <c r="NON5" s="58"/>
      <c r="NOO5" s="58"/>
      <c r="NOP5" s="58"/>
      <c r="NOQ5" s="58"/>
      <c r="NOR5" s="58"/>
      <c r="NOS5" s="58"/>
      <c r="NOT5" s="58"/>
      <c r="NOU5" s="58"/>
      <c r="NOV5" s="58"/>
      <c r="NOW5" s="58"/>
      <c r="NOX5" s="58"/>
      <c r="NOY5" s="58"/>
      <c r="NOZ5" s="58"/>
      <c r="NPA5" s="58"/>
      <c r="NPB5" s="58"/>
      <c r="NPC5" s="58"/>
      <c r="NPD5" s="58"/>
      <c r="NPE5" s="58"/>
      <c r="NPF5" s="58"/>
      <c r="NPG5" s="58"/>
      <c r="NPH5" s="58"/>
      <c r="NPI5" s="58"/>
      <c r="NPJ5" s="58"/>
      <c r="NPK5" s="58"/>
      <c r="NPL5" s="58"/>
      <c r="NPM5" s="58"/>
      <c r="NPN5" s="58"/>
      <c r="NPO5" s="58"/>
      <c r="NPP5" s="58"/>
      <c r="NPQ5" s="58"/>
      <c r="NPR5" s="58"/>
      <c r="NPS5" s="58"/>
      <c r="NPT5" s="58"/>
      <c r="NPU5" s="58"/>
      <c r="NPV5" s="58"/>
      <c r="NPW5" s="58"/>
      <c r="NPX5" s="58"/>
      <c r="NPY5" s="58"/>
      <c r="NPZ5" s="58"/>
      <c r="NQA5" s="58"/>
      <c r="NQB5" s="58"/>
      <c r="NQC5" s="58"/>
      <c r="NQD5" s="58"/>
      <c r="NQE5" s="58"/>
      <c r="NQF5" s="58"/>
      <c r="NQG5" s="58"/>
      <c r="NQH5" s="58"/>
      <c r="NQI5" s="58"/>
      <c r="NQJ5" s="58"/>
      <c r="NQK5" s="58"/>
      <c r="NQL5" s="58"/>
      <c r="NQM5" s="58"/>
      <c r="NQN5" s="58"/>
      <c r="NQO5" s="58"/>
      <c r="NQP5" s="58"/>
      <c r="NQQ5" s="58"/>
      <c r="NQR5" s="58"/>
      <c r="NQS5" s="58"/>
      <c r="NQT5" s="58"/>
      <c r="NQU5" s="58"/>
      <c r="NQV5" s="58"/>
      <c r="NQW5" s="58"/>
      <c r="NQX5" s="58"/>
      <c r="NQY5" s="58"/>
      <c r="NQZ5" s="58"/>
      <c r="NRA5" s="58"/>
      <c r="NRB5" s="58"/>
      <c r="NRC5" s="58"/>
      <c r="NRD5" s="58"/>
      <c r="NRE5" s="58"/>
      <c r="NRF5" s="58"/>
      <c r="NRG5" s="58"/>
      <c r="NRH5" s="58"/>
      <c r="NRI5" s="58"/>
      <c r="NRJ5" s="58"/>
      <c r="NRK5" s="58"/>
      <c r="NRL5" s="58"/>
      <c r="NRM5" s="58"/>
      <c r="NRN5" s="58"/>
      <c r="NRO5" s="58"/>
      <c r="NRP5" s="58"/>
      <c r="NRQ5" s="58"/>
      <c r="NRR5" s="58"/>
      <c r="NRS5" s="58"/>
      <c r="NRT5" s="58"/>
      <c r="NRU5" s="58"/>
      <c r="NRV5" s="58"/>
      <c r="NRW5" s="58"/>
      <c r="NRX5" s="58"/>
      <c r="NRY5" s="58"/>
      <c r="NRZ5" s="58"/>
      <c r="NSA5" s="58"/>
      <c r="NSB5" s="58"/>
      <c r="NSC5" s="58"/>
      <c r="NSD5" s="58"/>
      <c r="NSE5" s="58"/>
      <c r="NSF5" s="58"/>
      <c r="NSG5" s="58"/>
      <c r="NSH5" s="58"/>
      <c r="NSI5" s="58"/>
      <c r="NSJ5" s="58"/>
      <c r="NSK5" s="58"/>
      <c r="NSL5" s="58"/>
      <c r="NSM5" s="58"/>
      <c r="NSN5" s="58"/>
      <c r="NSO5" s="58"/>
      <c r="NSP5" s="58"/>
      <c r="NSQ5" s="58"/>
      <c r="NSR5" s="58"/>
      <c r="NSS5" s="58"/>
      <c r="NST5" s="58"/>
      <c r="NSU5" s="58"/>
      <c r="NSV5" s="58"/>
      <c r="NSW5" s="58"/>
      <c r="NSX5" s="58"/>
      <c r="NSY5" s="58"/>
      <c r="NSZ5" s="58"/>
      <c r="NTA5" s="58"/>
      <c r="NTB5" s="58"/>
      <c r="NTC5" s="58"/>
      <c r="NTD5" s="58"/>
      <c r="NTE5" s="58"/>
      <c r="NTF5" s="58"/>
      <c r="NTG5" s="58"/>
      <c r="NTH5" s="58"/>
      <c r="NTI5" s="58"/>
      <c r="NTJ5" s="58"/>
      <c r="NTK5" s="58"/>
      <c r="NTL5" s="58"/>
      <c r="NTM5" s="58"/>
      <c r="NTN5" s="58"/>
      <c r="NTO5" s="58"/>
      <c r="NTP5" s="58"/>
      <c r="NTQ5" s="58"/>
      <c r="NTR5" s="58"/>
      <c r="NTS5" s="58"/>
      <c r="NTT5" s="58"/>
      <c r="NTU5" s="58"/>
      <c r="NTV5" s="58"/>
      <c r="NTW5" s="58"/>
      <c r="NTX5" s="58"/>
      <c r="NTY5" s="58"/>
      <c r="NTZ5" s="58"/>
      <c r="NUA5" s="58"/>
      <c r="NUB5" s="58"/>
      <c r="NUC5" s="58"/>
      <c r="NUD5" s="58"/>
      <c r="NUE5" s="58"/>
      <c r="NUF5" s="58"/>
      <c r="NUG5" s="58"/>
      <c r="NUH5" s="58"/>
      <c r="NUI5" s="58"/>
      <c r="NUJ5" s="58"/>
      <c r="NUK5" s="58"/>
      <c r="NUL5" s="58"/>
      <c r="NUM5" s="58"/>
      <c r="NUN5" s="58"/>
      <c r="NUO5" s="58"/>
      <c r="NUP5" s="58"/>
      <c r="NUQ5" s="58"/>
      <c r="NUR5" s="58"/>
      <c r="NUS5" s="58"/>
      <c r="NUT5" s="58"/>
      <c r="NUU5" s="58"/>
      <c r="NUV5" s="58"/>
      <c r="NUW5" s="58"/>
      <c r="NUX5" s="58"/>
      <c r="NUY5" s="58"/>
      <c r="NUZ5" s="58"/>
      <c r="NVA5" s="58"/>
      <c r="NVB5" s="58"/>
      <c r="NVC5" s="58"/>
      <c r="NVD5" s="58"/>
      <c r="NVE5" s="58"/>
      <c r="NVF5" s="58"/>
      <c r="NVG5" s="58"/>
      <c r="NVH5" s="58"/>
      <c r="NVI5" s="58"/>
      <c r="NVJ5" s="58"/>
      <c r="NVK5" s="58"/>
      <c r="NVL5" s="58"/>
      <c r="NVM5" s="58"/>
      <c r="NVN5" s="58"/>
      <c r="NVO5" s="58"/>
      <c r="NVP5" s="58"/>
      <c r="NVQ5" s="58"/>
      <c r="NVR5" s="58"/>
      <c r="NVS5" s="58"/>
      <c r="NVT5" s="58"/>
      <c r="NVU5" s="58"/>
      <c r="NVV5" s="58"/>
      <c r="NVW5" s="58"/>
      <c r="NVX5" s="58"/>
      <c r="NVY5" s="58"/>
      <c r="NVZ5" s="58"/>
      <c r="NWA5" s="58"/>
      <c r="NWB5" s="58"/>
      <c r="NWC5" s="58"/>
      <c r="NWD5" s="58"/>
      <c r="NWE5" s="58"/>
      <c r="NWF5" s="58"/>
      <c r="NWG5" s="58"/>
      <c r="NWH5" s="58"/>
      <c r="NWI5" s="58"/>
      <c r="NWJ5" s="58"/>
      <c r="NWK5" s="58"/>
      <c r="NWL5" s="58"/>
      <c r="NWM5" s="58"/>
      <c r="NWN5" s="58"/>
      <c r="NWO5" s="58"/>
      <c r="NWP5" s="58"/>
      <c r="NWQ5" s="58"/>
      <c r="NWR5" s="58"/>
      <c r="NWS5" s="58"/>
      <c r="NWT5" s="58"/>
      <c r="NWU5" s="58"/>
      <c r="NWV5" s="58"/>
      <c r="NWW5" s="58"/>
      <c r="NWX5" s="58"/>
      <c r="NWY5" s="58"/>
      <c r="NWZ5" s="58"/>
      <c r="NXA5" s="58"/>
      <c r="NXB5" s="58"/>
      <c r="NXC5" s="58"/>
      <c r="NXD5" s="58"/>
      <c r="NXE5" s="58"/>
      <c r="NXF5" s="58"/>
      <c r="NXG5" s="58"/>
      <c r="NXH5" s="58"/>
      <c r="NXI5" s="58"/>
      <c r="NXJ5" s="58"/>
      <c r="NXK5" s="58"/>
      <c r="NXL5" s="58"/>
      <c r="NXM5" s="58"/>
      <c r="NXN5" s="58"/>
      <c r="NXO5" s="58"/>
      <c r="NXP5" s="58"/>
      <c r="NXQ5" s="58"/>
      <c r="NXR5" s="58"/>
      <c r="NXS5" s="58"/>
      <c r="NXT5" s="58"/>
      <c r="NXU5" s="58"/>
      <c r="NXV5" s="58"/>
      <c r="NXW5" s="58"/>
      <c r="NXX5" s="58"/>
      <c r="NXY5" s="58"/>
      <c r="NXZ5" s="58"/>
      <c r="NYA5" s="58"/>
      <c r="NYB5" s="58"/>
      <c r="NYC5" s="58"/>
      <c r="NYD5" s="58"/>
      <c r="NYE5" s="58"/>
      <c r="NYF5" s="58"/>
      <c r="NYG5" s="58"/>
      <c r="NYH5" s="58"/>
      <c r="NYI5" s="58"/>
      <c r="NYJ5" s="58"/>
      <c r="NYK5" s="58"/>
      <c r="NYL5" s="58"/>
      <c r="NYM5" s="58"/>
      <c r="NYN5" s="58"/>
      <c r="NYO5" s="58"/>
      <c r="NYP5" s="58"/>
      <c r="NYQ5" s="58"/>
      <c r="NYR5" s="58"/>
      <c r="NYS5" s="58"/>
      <c r="NYT5" s="58"/>
      <c r="NYU5" s="58"/>
      <c r="NYV5" s="58"/>
      <c r="NYW5" s="58"/>
      <c r="NYX5" s="58"/>
      <c r="NYY5" s="58"/>
      <c r="NYZ5" s="58"/>
      <c r="NZA5" s="58"/>
      <c r="NZB5" s="58"/>
      <c r="NZC5" s="58"/>
      <c r="NZD5" s="58"/>
      <c r="NZE5" s="58"/>
      <c r="NZF5" s="58"/>
      <c r="NZG5" s="58"/>
      <c r="NZH5" s="58"/>
      <c r="NZI5" s="58"/>
      <c r="NZJ5" s="58"/>
      <c r="NZK5" s="58"/>
      <c r="NZL5" s="58"/>
      <c r="NZM5" s="58"/>
      <c r="NZN5" s="58"/>
      <c r="NZO5" s="58"/>
      <c r="NZP5" s="58"/>
      <c r="NZQ5" s="58"/>
      <c r="NZR5" s="58"/>
      <c r="NZS5" s="58"/>
      <c r="NZT5" s="58"/>
      <c r="NZU5" s="58"/>
      <c r="NZV5" s="58"/>
      <c r="NZW5" s="58"/>
      <c r="NZX5" s="58"/>
      <c r="NZY5" s="58"/>
      <c r="NZZ5" s="58"/>
      <c r="OAA5" s="58"/>
      <c r="OAB5" s="58"/>
      <c r="OAC5" s="58"/>
      <c r="OAD5" s="58"/>
      <c r="OAE5" s="58"/>
      <c r="OAF5" s="58"/>
      <c r="OAG5" s="58"/>
      <c r="OAH5" s="58"/>
      <c r="OAI5" s="58"/>
      <c r="OAJ5" s="58"/>
      <c r="OAK5" s="58"/>
      <c r="OAL5" s="58"/>
      <c r="OAM5" s="58"/>
      <c r="OAN5" s="58"/>
      <c r="OAO5" s="58"/>
      <c r="OAP5" s="58"/>
      <c r="OAQ5" s="58"/>
      <c r="OAR5" s="58"/>
      <c r="OAS5" s="58"/>
      <c r="OAT5" s="58"/>
      <c r="OAU5" s="58"/>
      <c r="OAV5" s="58"/>
      <c r="OAW5" s="58"/>
      <c r="OAX5" s="58"/>
      <c r="OAY5" s="58"/>
      <c r="OAZ5" s="58"/>
      <c r="OBA5" s="58"/>
      <c r="OBB5" s="58"/>
      <c r="OBC5" s="58"/>
      <c r="OBD5" s="58"/>
      <c r="OBE5" s="58"/>
      <c r="OBF5" s="58"/>
      <c r="OBG5" s="58"/>
      <c r="OBH5" s="58"/>
      <c r="OBI5" s="58"/>
      <c r="OBJ5" s="58"/>
      <c r="OBK5" s="58"/>
      <c r="OBL5" s="58"/>
      <c r="OBM5" s="58"/>
      <c r="OBN5" s="58"/>
      <c r="OBO5" s="58"/>
      <c r="OBP5" s="58"/>
      <c r="OBQ5" s="58"/>
      <c r="OBR5" s="58"/>
      <c r="OBS5" s="58"/>
      <c r="OBT5" s="58"/>
      <c r="OBU5" s="58"/>
      <c r="OBV5" s="58"/>
      <c r="OBW5" s="58"/>
      <c r="OBX5" s="58"/>
      <c r="OBY5" s="58"/>
      <c r="OBZ5" s="58"/>
      <c r="OCA5" s="58"/>
      <c r="OCB5" s="58"/>
      <c r="OCC5" s="58"/>
      <c r="OCD5" s="58"/>
      <c r="OCE5" s="58"/>
      <c r="OCF5" s="58"/>
      <c r="OCG5" s="58"/>
      <c r="OCH5" s="58"/>
      <c r="OCI5" s="58"/>
      <c r="OCJ5" s="58"/>
      <c r="OCK5" s="58"/>
      <c r="OCL5" s="58"/>
      <c r="OCM5" s="58"/>
      <c r="OCN5" s="58"/>
      <c r="OCO5" s="58"/>
      <c r="OCP5" s="58"/>
      <c r="OCQ5" s="58"/>
      <c r="OCR5" s="58"/>
      <c r="OCS5" s="58"/>
      <c r="OCT5" s="58"/>
      <c r="OCU5" s="58"/>
      <c r="OCV5" s="58"/>
      <c r="OCW5" s="58"/>
      <c r="OCX5" s="58"/>
      <c r="OCY5" s="58"/>
      <c r="OCZ5" s="58"/>
      <c r="ODA5" s="58"/>
      <c r="ODB5" s="58"/>
      <c r="ODC5" s="58"/>
      <c r="ODD5" s="58"/>
      <c r="ODE5" s="58"/>
      <c r="ODF5" s="58"/>
      <c r="ODG5" s="58"/>
      <c r="ODH5" s="58"/>
      <c r="ODI5" s="58"/>
      <c r="ODJ5" s="58"/>
      <c r="ODK5" s="58"/>
      <c r="ODL5" s="58"/>
      <c r="ODM5" s="58"/>
      <c r="ODN5" s="58"/>
      <c r="ODO5" s="58"/>
      <c r="ODP5" s="58"/>
      <c r="ODQ5" s="58"/>
      <c r="ODR5" s="58"/>
      <c r="ODS5" s="58"/>
      <c r="ODT5" s="58"/>
      <c r="ODU5" s="58"/>
      <c r="ODV5" s="58"/>
      <c r="ODW5" s="58"/>
      <c r="ODX5" s="58"/>
      <c r="ODY5" s="58"/>
      <c r="ODZ5" s="58"/>
      <c r="OEA5" s="58"/>
      <c r="OEB5" s="58"/>
      <c r="OEC5" s="58"/>
      <c r="OED5" s="58"/>
      <c r="OEE5" s="58"/>
      <c r="OEF5" s="58"/>
      <c r="OEG5" s="58"/>
      <c r="OEH5" s="58"/>
      <c r="OEI5" s="58"/>
      <c r="OEJ5" s="58"/>
      <c r="OEK5" s="58"/>
      <c r="OEL5" s="58"/>
      <c r="OEM5" s="58"/>
      <c r="OEN5" s="58"/>
      <c r="OEO5" s="58"/>
      <c r="OEP5" s="58"/>
      <c r="OEQ5" s="58"/>
      <c r="OER5" s="58"/>
      <c r="OES5" s="58"/>
      <c r="OET5" s="58"/>
      <c r="OEU5" s="58"/>
      <c r="OEV5" s="58"/>
      <c r="OEW5" s="58"/>
      <c r="OEX5" s="58"/>
      <c r="OEY5" s="58"/>
      <c r="OEZ5" s="58"/>
      <c r="OFA5" s="58"/>
      <c r="OFB5" s="58"/>
      <c r="OFC5" s="58"/>
      <c r="OFD5" s="58"/>
      <c r="OFE5" s="58"/>
      <c r="OFF5" s="58"/>
      <c r="OFG5" s="58"/>
      <c r="OFH5" s="58"/>
      <c r="OFI5" s="58"/>
      <c r="OFJ5" s="58"/>
      <c r="OFK5" s="58"/>
      <c r="OFL5" s="58"/>
      <c r="OFM5" s="58"/>
      <c r="OFN5" s="58"/>
      <c r="OFO5" s="58"/>
      <c r="OFP5" s="58"/>
      <c r="OFQ5" s="58"/>
      <c r="OFR5" s="58"/>
      <c r="OFS5" s="58"/>
      <c r="OFT5" s="58"/>
      <c r="OFU5" s="58"/>
      <c r="OFV5" s="58"/>
      <c r="OFW5" s="58"/>
      <c r="OFX5" s="58"/>
      <c r="OFY5" s="58"/>
      <c r="OFZ5" s="58"/>
      <c r="OGA5" s="58"/>
      <c r="OGB5" s="58"/>
      <c r="OGC5" s="58"/>
      <c r="OGD5" s="58"/>
      <c r="OGE5" s="58"/>
      <c r="OGF5" s="58"/>
      <c r="OGG5" s="58"/>
      <c r="OGH5" s="58"/>
      <c r="OGI5" s="58"/>
      <c r="OGJ5" s="58"/>
      <c r="OGK5" s="58"/>
      <c r="OGL5" s="58"/>
      <c r="OGM5" s="58"/>
      <c r="OGN5" s="58"/>
      <c r="OGO5" s="58"/>
      <c r="OGP5" s="58"/>
      <c r="OGQ5" s="58"/>
      <c r="OGR5" s="58"/>
      <c r="OGS5" s="58"/>
      <c r="OGT5" s="58"/>
      <c r="OGU5" s="58"/>
      <c r="OGV5" s="58"/>
      <c r="OGW5" s="58"/>
      <c r="OGX5" s="58"/>
      <c r="OGY5" s="58"/>
      <c r="OGZ5" s="58"/>
      <c r="OHA5" s="58"/>
      <c r="OHB5" s="58"/>
      <c r="OHC5" s="58"/>
      <c r="OHD5" s="58"/>
      <c r="OHE5" s="58"/>
      <c r="OHF5" s="58"/>
      <c r="OHG5" s="58"/>
      <c r="OHH5" s="58"/>
      <c r="OHI5" s="58"/>
      <c r="OHJ5" s="58"/>
      <c r="OHK5" s="58"/>
      <c r="OHL5" s="58"/>
      <c r="OHM5" s="58"/>
      <c r="OHN5" s="58"/>
      <c r="OHO5" s="58"/>
      <c r="OHP5" s="58"/>
      <c r="OHQ5" s="58"/>
      <c r="OHR5" s="58"/>
      <c r="OHS5" s="58"/>
      <c r="OHT5" s="58"/>
      <c r="OHU5" s="58"/>
      <c r="OHV5" s="58"/>
      <c r="OHW5" s="58"/>
      <c r="OHX5" s="58"/>
      <c r="OHY5" s="58"/>
      <c r="OHZ5" s="58"/>
      <c r="OIA5" s="58"/>
      <c r="OIB5" s="58"/>
      <c r="OIC5" s="58"/>
      <c r="OID5" s="58"/>
      <c r="OIE5" s="58"/>
      <c r="OIF5" s="58"/>
      <c r="OIG5" s="58"/>
      <c r="OIH5" s="58"/>
      <c r="OII5" s="58"/>
      <c r="OIJ5" s="58"/>
      <c r="OIK5" s="58"/>
      <c r="OIL5" s="58"/>
      <c r="OIM5" s="58"/>
      <c r="OIN5" s="58"/>
      <c r="OIO5" s="58"/>
      <c r="OIP5" s="58"/>
      <c r="OIQ5" s="58"/>
      <c r="OIR5" s="58"/>
      <c r="OIS5" s="58"/>
      <c r="OIT5" s="58"/>
      <c r="OIU5" s="58"/>
      <c r="OIV5" s="58"/>
      <c r="OIW5" s="58"/>
      <c r="OIX5" s="58"/>
      <c r="OIY5" s="58"/>
      <c r="OIZ5" s="58"/>
      <c r="OJA5" s="58"/>
      <c r="OJB5" s="58"/>
      <c r="OJC5" s="58"/>
      <c r="OJD5" s="58"/>
      <c r="OJE5" s="58"/>
      <c r="OJF5" s="58"/>
      <c r="OJG5" s="58"/>
      <c r="OJH5" s="58"/>
      <c r="OJI5" s="58"/>
      <c r="OJJ5" s="58"/>
      <c r="OJK5" s="58"/>
      <c r="OJL5" s="58"/>
      <c r="OJM5" s="58"/>
      <c r="OJN5" s="58"/>
      <c r="OJO5" s="58"/>
      <c r="OJP5" s="58"/>
      <c r="OJQ5" s="58"/>
      <c r="OJR5" s="58"/>
      <c r="OJS5" s="58"/>
      <c r="OJT5" s="58"/>
      <c r="OJU5" s="58"/>
      <c r="OJV5" s="58"/>
      <c r="OJW5" s="58"/>
      <c r="OJX5" s="58"/>
      <c r="OJY5" s="58"/>
      <c r="OJZ5" s="58"/>
      <c r="OKA5" s="58"/>
      <c r="OKB5" s="58"/>
      <c r="OKC5" s="58"/>
      <c r="OKD5" s="58"/>
      <c r="OKE5" s="58"/>
      <c r="OKF5" s="58"/>
      <c r="OKG5" s="58"/>
      <c r="OKH5" s="58"/>
      <c r="OKI5" s="58"/>
      <c r="OKJ5" s="58"/>
      <c r="OKK5" s="58"/>
      <c r="OKL5" s="58"/>
      <c r="OKM5" s="58"/>
      <c r="OKN5" s="58"/>
      <c r="OKO5" s="58"/>
      <c r="OKP5" s="58"/>
      <c r="OKQ5" s="58"/>
      <c r="OKR5" s="58"/>
      <c r="OKS5" s="58"/>
      <c r="OKT5" s="58"/>
      <c r="OKU5" s="58"/>
      <c r="OKV5" s="58"/>
      <c r="OKW5" s="58"/>
      <c r="OKX5" s="58"/>
      <c r="OKY5" s="58"/>
      <c r="OKZ5" s="58"/>
      <c r="OLA5" s="58"/>
      <c r="OLB5" s="58"/>
      <c r="OLC5" s="58"/>
      <c r="OLD5" s="58"/>
      <c r="OLE5" s="58"/>
      <c r="OLF5" s="58"/>
      <c r="OLG5" s="58"/>
      <c r="OLH5" s="58"/>
      <c r="OLI5" s="58"/>
      <c r="OLJ5" s="58"/>
      <c r="OLK5" s="58"/>
      <c r="OLL5" s="58"/>
      <c r="OLM5" s="58"/>
      <c r="OLN5" s="58"/>
      <c r="OLO5" s="58"/>
      <c r="OLP5" s="58"/>
      <c r="OLQ5" s="58"/>
      <c r="OLR5" s="58"/>
      <c r="OLS5" s="58"/>
      <c r="OLT5" s="58"/>
      <c r="OLU5" s="58"/>
      <c r="OLV5" s="58"/>
      <c r="OLW5" s="58"/>
      <c r="OLX5" s="58"/>
      <c r="OLY5" s="58"/>
      <c r="OLZ5" s="58"/>
      <c r="OMA5" s="58"/>
      <c r="OMB5" s="58"/>
      <c r="OMC5" s="58"/>
      <c r="OMD5" s="58"/>
      <c r="OME5" s="58"/>
      <c r="OMF5" s="58"/>
      <c r="OMG5" s="58"/>
      <c r="OMH5" s="58"/>
      <c r="OMI5" s="58"/>
      <c r="OMJ5" s="58"/>
      <c r="OMK5" s="58"/>
      <c r="OML5" s="58"/>
      <c r="OMM5" s="58"/>
      <c r="OMN5" s="58"/>
      <c r="OMO5" s="58"/>
      <c r="OMP5" s="58"/>
      <c r="OMQ5" s="58"/>
      <c r="OMR5" s="58"/>
      <c r="OMS5" s="58"/>
      <c r="OMT5" s="58"/>
      <c r="OMU5" s="58"/>
      <c r="OMV5" s="58"/>
      <c r="OMW5" s="58"/>
      <c r="OMX5" s="58"/>
      <c r="OMY5" s="58"/>
      <c r="OMZ5" s="58"/>
      <c r="ONA5" s="58"/>
      <c r="ONB5" s="58"/>
      <c r="ONC5" s="58"/>
      <c r="OND5" s="58"/>
      <c r="ONE5" s="58"/>
      <c r="ONF5" s="58"/>
      <c r="ONG5" s="58"/>
      <c r="ONH5" s="58"/>
      <c r="ONI5" s="58"/>
      <c r="ONJ5" s="58"/>
      <c r="ONK5" s="58"/>
      <c r="ONL5" s="58"/>
      <c r="ONM5" s="58"/>
      <c r="ONN5" s="58"/>
      <c r="ONO5" s="58"/>
      <c r="ONP5" s="58"/>
      <c r="ONQ5" s="58"/>
      <c r="ONR5" s="58"/>
      <c r="ONS5" s="58"/>
      <c r="ONT5" s="58"/>
      <c r="ONU5" s="58"/>
      <c r="ONV5" s="58"/>
      <c r="ONW5" s="58"/>
      <c r="ONX5" s="58"/>
      <c r="ONY5" s="58"/>
      <c r="ONZ5" s="58"/>
      <c r="OOA5" s="58"/>
      <c r="OOB5" s="58"/>
      <c r="OOC5" s="58"/>
      <c r="OOD5" s="58"/>
      <c r="OOE5" s="58"/>
      <c r="OOF5" s="58"/>
      <c r="OOG5" s="58"/>
      <c r="OOH5" s="58"/>
      <c r="OOI5" s="58"/>
      <c r="OOJ5" s="58"/>
      <c r="OOK5" s="58"/>
      <c r="OOL5" s="58"/>
      <c r="OOM5" s="58"/>
      <c r="OON5" s="58"/>
      <c r="OOO5" s="58"/>
      <c r="OOP5" s="58"/>
      <c r="OOQ5" s="58"/>
      <c r="OOR5" s="58"/>
      <c r="OOS5" s="58"/>
      <c r="OOT5" s="58"/>
      <c r="OOU5" s="58"/>
      <c r="OOV5" s="58"/>
      <c r="OOW5" s="58"/>
      <c r="OOX5" s="58"/>
      <c r="OOY5" s="58"/>
      <c r="OOZ5" s="58"/>
      <c r="OPA5" s="58"/>
      <c r="OPB5" s="58"/>
      <c r="OPC5" s="58"/>
      <c r="OPD5" s="58"/>
      <c r="OPE5" s="58"/>
      <c r="OPF5" s="58"/>
      <c r="OPG5" s="58"/>
      <c r="OPH5" s="58"/>
      <c r="OPI5" s="58"/>
      <c r="OPJ5" s="58"/>
      <c r="OPK5" s="58"/>
      <c r="OPL5" s="58"/>
      <c r="OPM5" s="58"/>
      <c r="OPN5" s="58"/>
      <c r="OPO5" s="58"/>
      <c r="OPP5" s="58"/>
      <c r="OPQ5" s="58"/>
      <c r="OPR5" s="58"/>
      <c r="OPS5" s="58"/>
      <c r="OPT5" s="58"/>
      <c r="OPU5" s="58"/>
      <c r="OPV5" s="58"/>
      <c r="OPW5" s="58"/>
      <c r="OPX5" s="58"/>
      <c r="OPY5" s="58"/>
      <c r="OPZ5" s="58"/>
      <c r="OQA5" s="58"/>
      <c r="OQB5" s="58"/>
      <c r="OQC5" s="58"/>
      <c r="OQD5" s="58"/>
      <c r="OQE5" s="58"/>
      <c r="OQF5" s="58"/>
      <c r="OQG5" s="58"/>
      <c r="OQH5" s="58"/>
      <c r="OQI5" s="58"/>
      <c r="OQJ5" s="58"/>
      <c r="OQK5" s="58"/>
      <c r="OQL5" s="58"/>
      <c r="OQM5" s="58"/>
      <c r="OQN5" s="58"/>
      <c r="OQO5" s="58"/>
      <c r="OQP5" s="58"/>
      <c r="OQQ5" s="58"/>
      <c r="OQR5" s="58"/>
      <c r="OQS5" s="58"/>
      <c r="OQT5" s="58"/>
      <c r="OQU5" s="58"/>
      <c r="OQV5" s="58"/>
      <c r="OQW5" s="58"/>
      <c r="OQX5" s="58"/>
      <c r="OQY5" s="58"/>
      <c r="OQZ5" s="58"/>
      <c r="ORA5" s="58"/>
      <c r="ORB5" s="58"/>
      <c r="ORC5" s="58"/>
      <c r="ORD5" s="58"/>
      <c r="ORE5" s="58"/>
      <c r="ORF5" s="58"/>
      <c r="ORG5" s="58"/>
      <c r="ORH5" s="58"/>
      <c r="ORI5" s="58"/>
      <c r="ORJ5" s="58"/>
      <c r="ORK5" s="58"/>
      <c r="ORL5" s="58"/>
      <c r="ORM5" s="58"/>
      <c r="ORN5" s="58"/>
      <c r="ORO5" s="58"/>
      <c r="ORP5" s="58"/>
      <c r="ORQ5" s="58"/>
      <c r="ORR5" s="58"/>
      <c r="ORS5" s="58"/>
      <c r="ORT5" s="58"/>
      <c r="ORU5" s="58"/>
      <c r="ORV5" s="58"/>
      <c r="ORW5" s="58"/>
      <c r="ORX5" s="58"/>
      <c r="ORY5" s="58"/>
      <c r="ORZ5" s="58"/>
      <c r="OSA5" s="58"/>
      <c r="OSB5" s="58"/>
      <c r="OSC5" s="58"/>
      <c r="OSD5" s="58"/>
      <c r="OSE5" s="58"/>
      <c r="OSF5" s="58"/>
      <c r="OSG5" s="58"/>
      <c r="OSH5" s="58"/>
      <c r="OSI5" s="58"/>
      <c r="OSJ5" s="58"/>
      <c r="OSK5" s="58"/>
      <c r="OSL5" s="58"/>
      <c r="OSM5" s="58"/>
      <c r="OSN5" s="58"/>
      <c r="OSO5" s="58"/>
      <c r="OSP5" s="58"/>
      <c r="OSQ5" s="58"/>
      <c r="OSR5" s="58"/>
      <c r="OSS5" s="58"/>
      <c r="OST5" s="58"/>
      <c r="OSU5" s="58"/>
      <c r="OSV5" s="58"/>
      <c r="OSW5" s="58"/>
      <c r="OSX5" s="58"/>
      <c r="OSY5" s="58"/>
      <c r="OSZ5" s="58"/>
      <c r="OTA5" s="58"/>
      <c r="OTB5" s="58"/>
      <c r="OTC5" s="58"/>
      <c r="OTD5" s="58"/>
      <c r="OTE5" s="58"/>
      <c r="OTF5" s="58"/>
      <c r="OTG5" s="58"/>
      <c r="OTH5" s="58"/>
      <c r="OTI5" s="58"/>
      <c r="OTJ5" s="58"/>
      <c r="OTK5" s="58"/>
      <c r="OTL5" s="58"/>
      <c r="OTM5" s="58"/>
      <c r="OTN5" s="58"/>
      <c r="OTO5" s="58"/>
      <c r="OTP5" s="58"/>
      <c r="OTQ5" s="58"/>
      <c r="OTR5" s="58"/>
      <c r="OTS5" s="58"/>
      <c r="OTT5" s="58"/>
      <c r="OTU5" s="58"/>
      <c r="OTV5" s="58"/>
      <c r="OTW5" s="58"/>
      <c r="OTX5" s="58"/>
      <c r="OTY5" s="58"/>
      <c r="OTZ5" s="58"/>
      <c r="OUA5" s="58"/>
      <c r="OUB5" s="58"/>
      <c r="OUC5" s="58"/>
      <c r="OUD5" s="58"/>
      <c r="OUE5" s="58"/>
      <c r="OUF5" s="58"/>
      <c r="OUG5" s="58"/>
      <c r="OUH5" s="58"/>
      <c r="OUI5" s="58"/>
      <c r="OUJ5" s="58"/>
      <c r="OUK5" s="58"/>
      <c r="OUL5" s="58"/>
      <c r="OUM5" s="58"/>
      <c r="OUN5" s="58"/>
      <c r="OUO5" s="58"/>
      <c r="OUP5" s="58"/>
      <c r="OUQ5" s="58"/>
      <c r="OUR5" s="58"/>
      <c r="OUS5" s="58"/>
      <c r="OUT5" s="58"/>
      <c r="OUU5" s="58"/>
      <c r="OUV5" s="58"/>
      <c r="OUW5" s="58"/>
      <c r="OUX5" s="58"/>
      <c r="OUY5" s="58"/>
      <c r="OUZ5" s="58"/>
      <c r="OVA5" s="58"/>
      <c r="OVB5" s="58"/>
      <c r="OVC5" s="58"/>
      <c r="OVD5" s="58"/>
      <c r="OVE5" s="58"/>
      <c r="OVF5" s="58"/>
      <c r="OVG5" s="58"/>
      <c r="OVH5" s="58"/>
      <c r="OVI5" s="58"/>
      <c r="OVJ5" s="58"/>
      <c r="OVK5" s="58"/>
      <c r="OVL5" s="58"/>
      <c r="OVM5" s="58"/>
      <c r="OVN5" s="58"/>
      <c r="OVO5" s="58"/>
      <c r="OVP5" s="58"/>
      <c r="OVQ5" s="58"/>
      <c r="OVR5" s="58"/>
      <c r="OVS5" s="58"/>
      <c r="OVT5" s="58"/>
      <c r="OVU5" s="58"/>
      <c r="OVV5" s="58"/>
      <c r="OVW5" s="58"/>
      <c r="OVX5" s="58"/>
      <c r="OVY5" s="58"/>
      <c r="OVZ5" s="58"/>
      <c r="OWA5" s="58"/>
      <c r="OWB5" s="58"/>
      <c r="OWC5" s="58"/>
      <c r="OWD5" s="58"/>
      <c r="OWE5" s="58"/>
      <c r="OWF5" s="58"/>
      <c r="OWG5" s="58"/>
      <c r="OWH5" s="58"/>
      <c r="OWI5" s="58"/>
      <c r="OWJ5" s="58"/>
      <c r="OWK5" s="58"/>
      <c r="OWL5" s="58"/>
      <c r="OWM5" s="58"/>
      <c r="OWN5" s="58"/>
      <c r="OWO5" s="58"/>
      <c r="OWP5" s="58"/>
      <c r="OWQ5" s="58"/>
      <c r="OWR5" s="58"/>
      <c r="OWS5" s="58"/>
      <c r="OWT5" s="58"/>
      <c r="OWU5" s="58"/>
      <c r="OWV5" s="58"/>
      <c r="OWW5" s="58"/>
      <c r="OWX5" s="58"/>
      <c r="OWY5" s="58"/>
      <c r="OWZ5" s="58"/>
      <c r="OXA5" s="58"/>
      <c r="OXB5" s="58"/>
      <c r="OXC5" s="58"/>
      <c r="OXD5" s="58"/>
      <c r="OXE5" s="58"/>
      <c r="OXF5" s="58"/>
      <c r="OXG5" s="58"/>
      <c r="OXH5" s="58"/>
      <c r="OXI5" s="58"/>
      <c r="OXJ5" s="58"/>
      <c r="OXK5" s="58"/>
      <c r="OXL5" s="58"/>
      <c r="OXM5" s="58"/>
      <c r="OXN5" s="58"/>
      <c r="OXO5" s="58"/>
      <c r="OXP5" s="58"/>
      <c r="OXQ5" s="58"/>
      <c r="OXR5" s="58"/>
      <c r="OXS5" s="58"/>
      <c r="OXT5" s="58"/>
      <c r="OXU5" s="58"/>
      <c r="OXV5" s="58"/>
      <c r="OXW5" s="58"/>
      <c r="OXX5" s="58"/>
      <c r="OXY5" s="58"/>
      <c r="OXZ5" s="58"/>
      <c r="OYA5" s="58"/>
      <c r="OYB5" s="58"/>
      <c r="OYC5" s="58"/>
      <c r="OYD5" s="58"/>
      <c r="OYE5" s="58"/>
      <c r="OYF5" s="58"/>
      <c r="OYG5" s="58"/>
      <c r="OYH5" s="58"/>
      <c r="OYI5" s="58"/>
      <c r="OYJ5" s="58"/>
      <c r="OYK5" s="58"/>
      <c r="OYL5" s="58"/>
      <c r="OYM5" s="58"/>
      <c r="OYN5" s="58"/>
      <c r="OYO5" s="58"/>
      <c r="OYP5" s="58"/>
      <c r="OYQ5" s="58"/>
      <c r="OYR5" s="58"/>
      <c r="OYS5" s="58"/>
      <c r="OYT5" s="58"/>
      <c r="OYU5" s="58"/>
      <c r="OYV5" s="58"/>
      <c r="OYW5" s="58"/>
      <c r="OYX5" s="58"/>
      <c r="OYY5" s="58"/>
      <c r="OYZ5" s="58"/>
      <c r="OZA5" s="58"/>
      <c r="OZB5" s="58"/>
      <c r="OZC5" s="58"/>
      <c r="OZD5" s="58"/>
      <c r="OZE5" s="58"/>
      <c r="OZF5" s="58"/>
      <c r="OZG5" s="58"/>
      <c r="OZH5" s="58"/>
      <c r="OZI5" s="58"/>
      <c r="OZJ5" s="58"/>
      <c r="OZK5" s="58"/>
      <c r="OZL5" s="58"/>
      <c r="OZM5" s="58"/>
      <c r="OZN5" s="58"/>
      <c r="OZO5" s="58"/>
      <c r="OZP5" s="58"/>
      <c r="OZQ5" s="58"/>
      <c r="OZR5" s="58"/>
      <c r="OZS5" s="58"/>
      <c r="OZT5" s="58"/>
      <c r="OZU5" s="58"/>
      <c r="OZV5" s="58"/>
      <c r="OZW5" s="58"/>
      <c r="OZX5" s="58"/>
      <c r="OZY5" s="58"/>
      <c r="OZZ5" s="58"/>
      <c r="PAA5" s="58"/>
      <c r="PAB5" s="58"/>
      <c r="PAC5" s="58"/>
      <c r="PAD5" s="58"/>
      <c r="PAE5" s="58"/>
      <c r="PAF5" s="58"/>
      <c r="PAG5" s="58"/>
      <c r="PAH5" s="58"/>
      <c r="PAI5" s="58"/>
      <c r="PAJ5" s="58"/>
      <c r="PAK5" s="58"/>
      <c r="PAL5" s="58"/>
      <c r="PAM5" s="58"/>
      <c r="PAN5" s="58"/>
      <c r="PAO5" s="58"/>
      <c r="PAP5" s="58"/>
      <c r="PAQ5" s="58"/>
      <c r="PAR5" s="58"/>
      <c r="PAS5" s="58"/>
      <c r="PAT5" s="58"/>
      <c r="PAU5" s="58"/>
      <c r="PAV5" s="58"/>
      <c r="PAW5" s="58"/>
      <c r="PAX5" s="58"/>
      <c r="PAY5" s="58"/>
      <c r="PAZ5" s="58"/>
      <c r="PBA5" s="58"/>
      <c r="PBB5" s="58"/>
      <c r="PBC5" s="58"/>
      <c r="PBD5" s="58"/>
      <c r="PBE5" s="58"/>
      <c r="PBF5" s="58"/>
      <c r="PBG5" s="58"/>
      <c r="PBH5" s="58"/>
      <c r="PBI5" s="58"/>
      <c r="PBJ5" s="58"/>
      <c r="PBK5" s="58"/>
      <c r="PBL5" s="58"/>
      <c r="PBM5" s="58"/>
      <c r="PBN5" s="58"/>
      <c r="PBO5" s="58"/>
      <c r="PBP5" s="58"/>
      <c r="PBQ5" s="58"/>
      <c r="PBR5" s="58"/>
      <c r="PBS5" s="58"/>
      <c r="PBT5" s="58"/>
      <c r="PBU5" s="58"/>
      <c r="PBV5" s="58"/>
      <c r="PBW5" s="58"/>
      <c r="PBX5" s="58"/>
      <c r="PBY5" s="58"/>
      <c r="PBZ5" s="58"/>
      <c r="PCA5" s="58"/>
      <c r="PCB5" s="58"/>
      <c r="PCC5" s="58"/>
      <c r="PCD5" s="58"/>
      <c r="PCE5" s="58"/>
      <c r="PCF5" s="58"/>
      <c r="PCG5" s="58"/>
      <c r="PCH5" s="58"/>
      <c r="PCI5" s="58"/>
      <c r="PCJ5" s="58"/>
      <c r="PCK5" s="58"/>
      <c r="PCL5" s="58"/>
      <c r="PCM5" s="58"/>
      <c r="PCN5" s="58"/>
      <c r="PCO5" s="58"/>
      <c r="PCP5" s="58"/>
      <c r="PCQ5" s="58"/>
      <c r="PCR5" s="58"/>
      <c r="PCS5" s="58"/>
      <c r="PCT5" s="58"/>
      <c r="PCU5" s="58"/>
      <c r="PCV5" s="58"/>
      <c r="PCW5" s="58"/>
      <c r="PCX5" s="58"/>
      <c r="PCY5" s="58"/>
      <c r="PCZ5" s="58"/>
      <c r="PDA5" s="58"/>
      <c r="PDB5" s="58"/>
      <c r="PDC5" s="58"/>
      <c r="PDD5" s="58"/>
      <c r="PDE5" s="58"/>
      <c r="PDF5" s="58"/>
      <c r="PDG5" s="58"/>
      <c r="PDH5" s="58"/>
      <c r="PDI5" s="58"/>
      <c r="PDJ5" s="58"/>
      <c r="PDK5" s="58"/>
      <c r="PDL5" s="58"/>
      <c r="PDM5" s="58"/>
      <c r="PDN5" s="58"/>
      <c r="PDO5" s="58"/>
      <c r="PDP5" s="58"/>
      <c r="PDQ5" s="58"/>
      <c r="PDR5" s="58"/>
      <c r="PDS5" s="58"/>
      <c r="PDT5" s="58"/>
      <c r="PDU5" s="58"/>
      <c r="PDV5" s="58"/>
      <c r="PDW5" s="58"/>
      <c r="PDX5" s="58"/>
      <c r="PDY5" s="58"/>
      <c r="PDZ5" s="58"/>
      <c r="PEA5" s="58"/>
      <c r="PEB5" s="58"/>
      <c r="PEC5" s="58"/>
      <c r="PED5" s="58"/>
      <c r="PEE5" s="58"/>
      <c r="PEF5" s="58"/>
      <c r="PEG5" s="58"/>
      <c r="PEH5" s="58"/>
      <c r="PEI5" s="58"/>
      <c r="PEJ5" s="58"/>
      <c r="PEK5" s="58"/>
      <c r="PEL5" s="58"/>
      <c r="PEM5" s="58"/>
      <c r="PEN5" s="58"/>
      <c r="PEO5" s="58"/>
      <c r="PEP5" s="58"/>
      <c r="PEQ5" s="58"/>
      <c r="PER5" s="58"/>
      <c r="PES5" s="58"/>
      <c r="PET5" s="58"/>
      <c r="PEU5" s="58"/>
      <c r="PEV5" s="58"/>
      <c r="PEW5" s="58"/>
      <c r="PEX5" s="58"/>
      <c r="PEY5" s="58"/>
      <c r="PEZ5" s="58"/>
      <c r="PFA5" s="58"/>
      <c r="PFB5" s="58"/>
      <c r="PFC5" s="58"/>
      <c r="PFD5" s="58"/>
      <c r="PFE5" s="58"/>
      <c r="PFF5" s="58"/>
      <c r="PFG5" s="58"/>
      <c r="PFH5" s="58"/>
      <c r="PFI5" s="58"/>
      <c r="PFJ5" s="58"/>
      <c r="PFK5" s="58"/>
      <c r="PFL5" s="58"/>
      <c r="PFM5" s="58"/>
      <c r="PFN5" s="58"/>
      <c r="PFO5" s="58"/>
      <c r="PFP5" s="58"/>
      <c r="PFQ5" s="58"/>
      <c r="PFR5" s="58"/>
      <c r="PFS5" s="58"/>
      <c r="PFT5" s="58"/>
      <c r="PFU5" s="58"/>
      <c r="PFV5" s="58"/>
      <c r="PFW5" s="58"/>
      <c r="PFX5" s="58"/>
      <c r="PFY5" s="58"/>
      <c r="PFZ5" s="58"/>
      <c r="PGA5" s="58"/>
      <c r="PGB5" s="58"/>
      <c r="PGC5" s="58"/>
      <c r="PGD5" s="58"/>
      <c r="PGE5" s="58"/>
      <c r="PGF5" s="58"/>
      <c r="PGG5" s="58"/>
      <c r="PGH5" s="58"/>
      <c r="PGI5" s="58"/>
      <c r="PGJ5" s="58"/>
      <c r="PGK5" s="58"/>
      <c r="PGL5" s="58"/>
      <c r="PGM5" s="58"/>
      <c r="PGN5" s="58"/>
      <c r="PGO5" s="58"/>
      <c r="PGP5" s="58"/>
      <c r="PGQ5" s="58"/>
      <c r="PGR5" s="58"/>
      <c r="PGS5" s="58"/>
      <c r="PGT5" s="58"/>
      <c r="PGU5" s="58"/>
      <c r="PGV5" s="58"/>
      <c r="PGW5" s="58"/>
      <c r="PGX5" s="58"/>
      <c r="PGY5" s="58"/>
      <c r="PGZ5" s="58"/>
      <c r="PHA5" s="58"/>
      <c r="PHB5" s="58"/>
      <c r="PHC5" s="58"/>
      <c r="PHD5" s="58"/>
      <c r="PHE5" s="58"/>
      <c r="PHF5" s="58"/>
      <c r="PHG5" s="58"/>
      <c r="PHH5" s="58"/>
      <c r="PHI5" s="58"/>
      <c r="PHJ5" s="58"/>
      <c r="PHK5" s="58"/>
      <c r="PHL5" s="58"/>
      <c r="PHM5" s="58"/>
      <c r="PHN5" s="58"/>
      <c r="PHO5" s="58"/>
      <c r="PHP5" s="58"/>
      <c r="PHQ5" s="58"/>
      <c r="PHR5" s="58"/>
      <c r="PHS5" s="58"/>
      <c r="PHT5" s="58"/>
      <c r="PHU5" s="58"/>
      <c r="PHV5" s="58"/>
      <c r="PHW5" s="58"/>
      <c r="PHX5" s="58"/>
      <c r="PHY5" s="58"/>
      <c r="PHZ5" s="58"/>
      <c r="PIA5" s="58"/>
      <c r="PIB5" s="58"/>
      <c r="PIC5" s="58"/>
      <c r="PID5" s="58"/>
      <c r="PIE5" s="58"/>
      <c r="PIF5" s="58"/>
      <c r="PIG5" s="58"/>
      <c r="PIH5" s="58"/>
      <c r="PII5" s="58"/>
      <c r="PIJ5" s="58"/>
      <c r="PIK5" s="58"/>
      <c r="PIL5" s="58"/>
      <c r="PIM5" s="58"/>
      <c r="PIN5" s="58"/>
      <c r="PIO5" s="58"/>
      <c r="PIP5" s="58"/>
      <c r="PIQ5" s="58"/>
      <c r="PIR5" s="58"/>
      <c r="PIS5" s="58"/>
      <c r="PIT5" s="58"/>
      <c r="PIU5" s="58"/>
      <c r="PIV5" s="58"/>
      <c r="PIW5" s="58"/>
      <c r="PIX5" s="58"/>
      <c r="PIY5" s="58"/>
      <c r="PIZ5" s="58"/>
      <c r="PJA5" s="58"/>
      <c r="PJB5" s="58"/>
      <c r="PJC5" s="58"/>
      <c r="PJD5" s="58"/>
      <c r="PJE5" s="58"/>
      <c r="PJF5" s="58"/>
      <c r="PJG5" s="58"/>
      <c r="PJH5" s="58"/>
      <c r="PJI5" s="58"/>
      <c r="PJJ5" s="58"/>
      <c r="PJK5" s="58"/>
      <c r="PJL5" s="58"/>
      <c r="PJM5" s="58"/>
      <c r="PJN5" s="58"/>
      <c r="PJO5" s="58"/>
      <c r="PJP5" s="58"/>
      <c r="PJQ5" s="58"/>
      <c r="PJR5" s="58"/>
      <c r="PJS5" s="58"/>
      <c r="PJT5" s="58"/>
      <c r="PJU5" s="58"/>
      <c r="PJV5" s="58"/>
      <c r="PJW5" s="58"/>
      <c r="PJX5" s="58"/>
      <c r="PJY5" s="58"/>
      <c r="PJZ5" s="58"/>
      <c r="PKA5" s="58"/>
      <c r="PKB5" s="58"/>
      <c r="PKC5" s="58"/>
      <c r="PKD5" s="58"/>
      <c r="PKE5" s="58"/>
      <c r="PKF5" s="58"/>
      <c r="PKG5" s="58"/>
      <c r="PKH5" s="58"/>
      <c r="PKI5" s="58"/>
      <c r="PKJ5" s="58"/>
      <c r="PKK5" s="58"/>
      <c r="PKL5" s="58"/>
      <c r="PKM5" s="58"/>
      <c r="PKN5" s="58"/>
      <c r="PKO5" s="58"/>
      <c r="PKP5" s="58"/>
      <c r="PKQ5" s="58"/>
      <c r="PKR5" s="58"/>
      <c r="PKS5" s="58"/>
      <c r="PKT5" s="58"/>
      <c r="PKU5" s="58"/>
      <c r="PKV5" s="58"/>
      <c r="PKW5" s="58"/>
      <c r="PKX5" s="58"/>
      <c r="PKY5" s="58"/>
      <c r="PKZ5" s="58"/>
      <c r="PLA5" s="58"/>
      <c r="PLB5" s="58"/>
      <c r="PLC5" s="58"/>
      <c r="PLD5" s="58"/>
      <c r="PLE5" s="58"/>
      <c r="PLF5" s="58"/>
      <c r="PLG5" s="58"/>
      <c r="PLH5" s="58"/>
      <c r="PLI5" s="58"/>
      <c r="PLJ5" s="58"/>
      <c r="PLK5" s="58"/>
      <c r="PLL5" s="58"/>
      <c r="PLM5" s="58"/>
      <c r="PLN5" s="58"/>
      <c r="PLO5" s="58"/>
      <c r="PLP5" s="58"/>
      <c r="PLQ5" s="58"/>
      <c r="PLR5" s="58"/>
      <c r="PLS5" s="58"/>
      <c r="PLT5" s="58"/>
      <c r="PLU5" s="58"/>
      <c r="PLV5" s="58"/>
      <c r="PLW5" s="58"/>
      <c r="PLX5" s="58"/>
      <c r="PLY5" s="58"/>
      <c r="PLZ5" s="58"/>
      <c r="PMA5" s="58"/>
      <c r="PMB5" s="58"/>
      <c r="PMC5" s="58"/>
      <c r="PMD5" s="58"/>
      <c r="PME5" s="58"/>
      <c r="PMF5" s="58"/>
      <c r="PMG5" s="58"/>
      <c r="PMH5" s="58"/>
      <c r="PMI5" s="58"/>
      <c r="PMJ5" s="58"/>
      <c r="PMK5" s="58"/>
      <c r="PML5" s="58"/>
      <c r="PMM5" s="58"/>
      <c r="PMN5" s="58"/>
      <c r="PMO5" s="58"/>
      <c r="PMP5" s="58"/>
      <c r="PMQ5" s="58"/>
      <c r="PMR5" s="58"/>
      <c r="PMS5" s="58"/>
      <c r="PMT5" s="58"/>
      <c r="PMU5" s="58"/>
      <c r="PMV5" s="58"/>
      <c r="PMW5" s="58"/>
      <c r="PMX5" s="58"/>
      <c r="PMY5" s="58"/>
      <c r="PMZ5" s="58"/>
      <c r="PNA5" s="58"/>
      <c r="PNB5" s="58"/>
      <c r="PNC5" s="58"/>
      <c r="PND5" s="58"/>
      <c r="PNE5" s="58"/>
      <c r="PNF5" s="58"/>
      <c r="PNG5" s="58"/>
      <c r="PNH5" s="58"/>
      <c r="PNI5" s="58"/>
      <c r="PNJ5" s="58"/>
      <c r="PNK5" s="58"/>
      <c r="PNL5" s="58"/>
      <c r="PNM5" s="58"/>
      <c r="PNN5" s="58"/>
      <c r="PNO5" s="58"/>
      <c r="PNP5" s="58"/>
      <c r="PNQ5" s="58"/>
      <c r="PNR5" s="58"/>
      <c r="PNS5" s="58"/>
      <c r="PNT5" s="58"/>
      <c r="PNU5" s="58"/>
      <c r="PNV5" s="58"/>
      <c r="PNW5" s="58"/>
      <c r="PNX5" s="58"/>
      <c r="PNY5" s="58"/>
      <c r="PNZ5" s="58"/>
      <c r="POA5" s="58"/>
      <c r="POB5" s="58"/>
      <c r="POC5" s="58"/>
      <c r="POD5" s="58"/>
      <c r="POE5" s="58"/>
      <c r="POF5" s="58"/>
      <c r="POG5" s="58"/>
      <c r="POH5" s="58"/>
      <c r="POI5" s="58"/>
      <c r="POJ5" s="58"/>
      <c r="POK5" s="58"/>
      <c r="POL5" s="58"/>
      <c r="POM5" s="58"/>
      <c r="PON5" s="58"/>
      <c r="POO5" s="58"/>
      <c r="POP5" s="58"/>
      <c r="POQ5" s="58"/>
      <c r="POR5" s="58"/>
      <c r="POS5" s="58"/>
      <c r="POT5" s="58"/>
      <c r="POU5" s="58"/>
      <c r="POV5" s="58"/>
      <c r="POW5" s="58"/>
      <c r="POX5" s="58"/>
      <c r="POY5" s="58"/>
      <c r="POZ5" s="58"/>
      <c r="PPA5" s="58"/>
      <c r="PPB5" s="58"/>
      <c r="PPC5" s="58"/>
      <c r="PPD5" s="58"/>
      <c r="PPE5" s="58"/>
      <c r="PPF5" s="58"/>
      <c r="PPG5" s="58"/>
      <c r="PPH5" s="58"/>
      <c r="PPI5" s="58"/>
      <c r="PPJ5" s="58"/>
      <c r="PPK5" s="58"/>
      <c r="PPL5" s="58"/>
      <c r="PPM5" s="58"/>
      <c r="PPN5" s="58"/>
      <c r="PPO5" s="58"/>
      <c r="PPP5" s="58"/>
      <c r="PPQ5" s="58"/>
      <c r="PPR5" s="58"/>
      <c r="PPS5" s="58"/>
      <c r="PPT5" s="58"/>
      <c r="PPU5" s="58"/>
      <c r="PPV5" s="58"/>
      <c r="PPW5" s="58"/>
      <c r="PPX5" s="58"/>
      <c r="PPY5" s="58"/>
      <c r="PPZ5" s="58"/>
      <c r="PQA5" s="58"/>
      <c r="PQB5" s="58"/>
      <c r="PQC5" s="58"/>
      <c r="PQD5" s="58"/>
      <c r="PQE5" s="58"/>
      <c r="PQF5" s="58"/>
      <c r="PQG5" s="58"/>
      <c r="PQH5" s="58"/>
      <c r="PQI5" s="58"/>
      <c r="PQJ5" s="58"/>
      <c r="PQK5" s="58"/>
      <c r="PQL5" s="58"/>
      <c r="PQM5" s="58"/>
      <c r="PQN5" s="58"/>
      <c r="PQO5" s="58"/>
      <c r="PQP5" s="58"/>
      <c r="PQQ5" s="58"/>
      <c r="PQR5" s="58"/>
      <c r="PQS5" s="58"/>
      <c r="PQT5" s="58"/>
      <c r="PQU5" s="58"/>
      <c r="PQV5" s="58"/>
      <c r="PQW5" s="58"/>
      <c r="PQX5" s="58"/>
      <c r="PQY5" s="58"/>
      <c r="PQZ5" s="58"/>
      <c r="PRA5" s="58"/>
      <c r="PRB5" s="58"/>
      <c r="PRC5" s="58"/>
      <c r="PRD5" s="58"/>
      <c r="PRE5" s="58"/>
      <c r="PRF5" s="58"/>
      <c r="PRG5" s="58"/>
      <c r="PRH5" s="58"/>
      <c r="PRI5" s="58"/>
      <c r="PRJ5" s="58"/>
      <c r="PRK5" s="58"/>
      <c r="PRL5" s="58"/>
      <c r="PRM5" s="58"/>
      <c r="PRN5" s="58"/>
      <c r="PRO5" s="58"/>
      <c r="PRP5" s="58"/>
      <c r="PRQ5" s="58"/>
      <c r="PRR5" s="58"/>
      <c r="PRS5" s="58"/>
      <c r="PRT5" s="58"/>
      <c r="PRU5" s="58"/>
      <c r="PRV5" s="58"/>
      <c r="PRW5" s="58"/>
      <c r="PRX5" s="58"/>
      <c r="PRY5" s="58"/>
      <c r="PRZ5" s="58"/>
      <c r="PSA5" s="58"/>
      <c r="PSB5" s="58"/>
      <c r="PSC5" s="58"/>
      <c r="PSD5" s="58"/>
      <c r="PSE5" s="58"/>
      <c r="PSF5" s="58"/>
      <c r="PSG5" s="58"/>
      <c r="PSH5" s="58"/>
      <c r="PSI5" s="58"/>
      <c r="PSJ5" s="58"/>
      <c r="PSK5" s="58"/>
      <c r="PSL5" s="58"/>
      <c r="PSM5" s="58"/>
      <c r="PSN5" s="58"/>
      <c r="PSO5" s="58"/>
      <c r="PSP5" s="58"/>
      <c r="PSQ5" s="58"/>
      <c r="PSR5" s="58"/>
      <c r="PSS5" s="58"/>
      <c r="PST5" s="58"/>
      <c r="PSU5" s="58"/>
      <c r="PSV5" s="58"/>
      <c r="PSW5" s="58"/>
      <c r="PSX5" s="58"/>
      <c r="PSY5" s="58"/>
      <c r="PSZ5" s="58"/>
      <c r="PTA5" s="58"/>
      <c r="PTB5" s="58"/>
      <c r="PTC5" s="58"/>
      <c r="PTD5" s="58"/>
      <c r="PTE5" s="58"/>
      <c r="PTF5" s="58"/>
      <c r="PTG5" s="58"/>
      <c r="PTH5" s="58"/>
      <c r="PTI5" s="58"/>
      <c r="PTJ5" s="58"/>
      <c r="PTK5" s="58"/>
      <c r="PTL5" s="58"/>
      <c r="PTM5" s="58"/>
      <c r="PTN5" s="58"/>
      <c r="PTO5" s="58"/>
      <c r="PTP5" s="58"/>
      <c r="PTQ5" s="58"/>
      <c r="PTR5" s="58"/>
      <c r="PTS5" s="58"/>
      <c r="PTT5" s="58"/>
      <c r="PTU5" s="58"/>
      <c r="PTV5" s="58"/>
      <c r="PTW5" s="58"/>
      <c r="PTX5" s="58"/>
      <c r="PTY5" s="58"/>
      <c r="PTZ5" s="58"/>
      <c r="PUA5" s="58"/>
      <c r="PUB5" s="58"/>
      <c r="PUC5" s="58"/>
      <c r="PUD5" s="58"/>
      <c r="PUE5" s="58"/>
      <c r="PUF5" s="58"/>
      <c r="PUG5" s="58"/>
      <c r="PUH5" s="58"/>
      <c r="PUI5" s="58"/>
      <c r="PUJ5" s="58"/>
      <c r="PUK5" s="58"/>
      <c r="PUL5" s="58"/>
      <c r="PUM5" s="58"/>
      <c r="PUN5" s="58"/>
      <c r="PUO5" s="58"/>
      <c r="PUP5" s="58"/>
      <c r="PUQ5" s="58"/>
      <c r="PUR5" s="58"/>
      <c r="PUS5" s="58"/>
      <c r="PUT5" s="58"/>
      <c r="PUU5" s="58"/>
      <c r="PUV5" s="58"/>
      <c r="PUW5" s="58"/>
      <c r="PUX5" s="58"/>
      <c r="PUY5" s="58"/>
      <c r="PUZ5" s="58"/>
      <c r="PVA5" s="58"/>
      <c r="PVB5" s="58"/>
      <c r="PVC5" s="58"/>
      <c r="PVD5" s="58"/>
      <c r="PVE5" s="58"/>
      <c r="PVF5" s="58"/>
      <c r="PVG5" s="58"/>
      <c r="PVH5" s="58"/>
      <c r="PVI5" s="58"/>
      <c r="PVJ5" s="58"/>
      <c r="PVK5" s="58"/>
      <c r="PVL5" s="58"/>
      <c r="PVM5" s="58"/>
      <c r="PVN5" s="58"/>
      <c r="PVO5" s="58"/>
      <c r="PVP5" s="58"/>
      <c r="PVQ5" s="58"/>
      <c r="PVR5" s="58"/>
      <c r="PVS5" s="58"/>
      <c r="PVT5" s="58"/>
      <c r="PVU5" s="58"/>
      <c r="PVV5" s="58"/>
      <c r="PVW5" s="58"/>
      <c r="PVX5" s="58"/>
      <c r="PVY5" s="58"/>
      <c r="PVZ5" s="58"/>
      <c r="PWA5" s="58"/>
      <c r="PWB5" s="58"/>
      <c r="PWC5" s="58"/>
      <c r="PWD5" s="58"/>
      <c r="PWE5" s="58"/>
      <c r="PWF5" s="58"/>
      <c r="PWG5" s="58"/>
      <c r="PWH5" s="58"/>
      <c r="PWI5" s="58"/>
      <c r="PWJ5" s="58"/>
      <c r="PWK5" s="58"/>
      <c r="PWL5" s="58"/>
      <c r="PWM5" s="58"/>
      <c r="PWN5" s="58"/>
      <c r="PWO5" s="58"/>
      <c r="PWP5" s="58"/>
      <c r="PWQ5" s="58"/>
      <c r="PWR5" s="58"/>
      <c r="PWS5" s="58"/>
      <c r="PWT5" s="58"/>
      <c r="PWU5" s="58"/>
      <c r="PWV5" s="58"/>
      <c r="PWW5" s="58"/>
      <c r="PWX5" s="58"/>
      <c r="PWY5" s="58"/>
      <c r="PWZ5" s="58"/>
      <c r="PXA5" s="58"/>
      <c r="PXB5" s="58"/>
      <c r="PXC5" s="58"/>
      <c r="PXD5" s="58"/>
      <c r="PXE5" s="58"/>
      <c r="PXF5" s="58"/>
      <c r="PXG5" s="58"/>
      <c r="PXH5" s="58"/>
      <c r="PXI5" s="58"/>
      <c r="PXJ5" s="58"/>
      <c r="PXK5" s="58"/>
      <c r="PXL5" s="58"/>
      <c r="PXM5" s="58"/>
      <c r="PXN5" s="58"/>
      <c r="PXO5" s="58"/>
      <c r="PXP5" s="58"/>
      <c r="PXQ5" s="58"/>
      <c r="PXR5" s="58"/>
      <c r="PXS5" s="58"/>
      <c r="PXT5" s="58"/>
      <c r="PXU5" s="58"/>
      <c r="PXV5" s="58"/>
      <c r="PXW5" s="58"/>
      <c r="PXX5" s="58"/>
      <c r="PXY5" s="58"/>
      <c r="PXZ5" s="58"/>
      <c r="PYA5" s="58"/>
      <c r="PYB5" s="58"/>
      <c r="PYC5" s="58"/>
      <c r="PYD5" s="58"/>
      <c r="PYE5" s="58"/>
      <c r="PYF5" s="58"/>
      <c r="PYG5" s="58"/>
      <c r="PYH5" s="58"/>
      <c r="PYI5" s="58"/>
      <c r="PYJ5" s="58"/>
      <c r="PYK5" s="58"/>
      <c r="PYL5" s="58"/>
      <c r="PYM5" s="58"/>
      <c r="PYN5" s="58"/>
      <c r="PYO5" s="58"/>
      <c r="PYP5" s="58"/>
      <c r="PYQ5" s="58"/>
      <c r="PYR5" s="58"/>
      <c r="PYS5" s="58"/>
      <c r="PYT5" s="58"/>
      <c r="PYU5" s="58"/>
      <c r="PYV5" s="58"/>
      <c r="PYW5" s="58"/>
      <c r="PYX5" s="58"/>
      <c r="PYY5" s="58"/>
      <c r="PYZ5" s="58"/>
      <c r="PZA5" s="58"/>
      <c r="PZB5" s="58"/>
      <c r="PZC5" s="58"/>
      <c r="PZD5" s="58"/>
      <c r="PZE5" s="58"/>
      <c r="PZF5" s="58"/>
      <c r="PZG5" s="58"/>
      <c r="PZH5" s="58"/>
      <c r="PZI5" s="58"/>
      <c r="PZJ5" s="58"/>
      <c r="PZK5" s="58"/>
      <c r="PZL5" s="58"/>
      <c r="PZM5" s="58"/>
      <c r="PZN5" s="58"/>
      <c r="PZO5" s="58"/>
      <c r="PZP5" s="58"/>
      <c r="PZQ5" s="58"/>
      <c r="PZR5" s="58"/>
      <c r="PZS5" s="58"/>
      <c r="PZT5" s="58"/>
      <c r="PZU5" s="58"/>
      <c r="PZV5" s="58"/>
      <c r="PZW5" s="58"/>
      <c r="PZX5" s="58"/>
      <c r="PZY5" s="58"/>
      <c r="PZZ5" s="58"/>
      <c r="QAA5" s="58"/>
      <c r="QAB5" s="58"/>
      <c r="QAC5" s="58"/>
      <c r="QAD5" s="58"/>
      <c r="QAE5" s="58"/>
      <c r="QAF5" s="58"/>
      <c r="QAG5" s="58"/>
      <c r="QAH5" s="58"/>
      <c r="QAI5" s="58"/>
      <c r="QAJ5" s="58"/>
      <c r="QAK5" s="58"/>
      <c r="QAL5" s="58"/>
      <c r="QAM5" s="58"/>
      <c r="QAN5" s="58"/>
      <c r="QAO5" s="58"/>
      <c r="QAP5" s="58"/>
      <c r="QAQ5" s="58"/>
      <c r="QAR5" s="58"/>
      <c r="QAS5" s="58"/>
      <c r="QAT5" s="58"/>
      <c r="QAU5" s="58"/>
      <c r="QAV5" s="58"/>
      <c r="QAW5" s="58"/>
      <c r="QAX5" s="58"/>
      <c r="QAY5" s="58"/>
      <c r="QAZ5" s="58"/>
      <c r="QBA5" s="58"/>
      <c r="QBB5" s="58"/>
      <c r="QBC5" s="58"/>
      <c r="QBD5" s="58"/>
      <c r="QBE5" s="58"/>
      <c r="QBF5" s="58"/>
      <c r="QBG5" s="58"/>
      <c r="QBH5" s="58"/>
      <c r="QBI5" s="58"/>
      <c r="QBJ5" s="58"/>
      <c r="QBK5" s="58"/>
      <c r="QBL5" s="58"/>
      <c r="QBM5" s="58"/>
      <c r="QBN5" s="58"/>
      <c r="QBO5" s="58"/>
      <c r="QBP5" s="58"/>
      <c r="QBQ5" s="58"/>
      <c r="QBR5" s="58"/>
      <c r="QBS5" s="58"/>
      <c r="QBT5" s="58"/>
      <c r="QBU5" s="58"/>
      <c r="QBV5" s="58"/>
      <c r="QBW5" s="58"/>
      <c r="QBX5" s="58"/>
      <c r="QBY5" s="58"/>
      <c r="QBZ5" s="58"/>
      <c r="QCA5" s="58"/>
      <c r="QCB5" s="58"/>
      <c r="QCC5" s="58"/>
      <c r="QCD5" s="58"/>
      <c r="QCE5" s="58"/>
      <c r="QCF5" s="58"/>
      <c r="QCG5" s="58"/>
      <c r="QCH5" s="58"/>
      <c r="QCI5" s="58"/>
      <c r="QCJ5" s="58"/>
      <c r="QCK5" s="58"/>
      <c r="QCL5" s="58"/>
      <c r="QCM5" s="58"/>
      <c r="QCN5" s="58"/>
      <c r="QCO5" s="58"/>
      <c r="QCP5" s="58"/>
      <c r="QCQ5" s="58"/>
      <c r="QCR5" s="58"/>
      <c r="QCS5" s="58"/>
      <c r="QCT5" s="58"/>
      <c r="QCU5" s="58"/>
      <c r="QCV5" s="58"/>
      <c r="QCW5" s="58"/>
      <c r="QCX5" s="58"/>
      <c r="QCY5" s="58"/>
      <c r="QCZ5" s="58"/>
      <c r="QDA5" s="58"/>
      <c r="QDB5" s="58"/>
      <c r="QDC5" s="58"/>
      <c r="QDD5" s="58"/>
      <c r="QDE5" s="58"/>
      <c r="QDF5" s="58"/>
      <c r="QDG5" s="58"/>
      <c r="QDH5" s="58"/>
      <c r="QDI5" s="58"/>
      <c r="QDJ5" s="58"/>
      <c r="QDK5" s="58"/>
      <c r="QDL5" s="58"/>
      <c r="QDM5" s="58"/>
      <c r="QDN5" s="58"/>
      <c r="QDO5" s="58"/>
      <c r="QDP5" s="58"/>
      <c r="QDQ5" s="58"/>
      <c r="QDR5" s="58"/>
      <c r="QDS5" s="58"/>
      <c r="QDT5" s="58"/>
      <c r="QDU5" s="58"/>
      <c r="QDV5" s="58"/>
      <c r="QDW5" s="58"/>
      <c r="QDX5" s="58"/>
      <c r="QDY5" s="58"/>
      <c r="QDZ5" s="58"/>
      <c r="QEA5" s="58"/>
      <c r="QEB5" s="58"/>
      <c r="QEC5" s="58"/>
      <c r="QED5" s="58"/>
      <c r="QEE5" s="58"/>
      <c r="QEF5" s="58"/>
      <c r="QEG5" s="58"/>
      <c r="QEH5" s="58"/>
      <c r="QEI5" s="58"/>
      <c r="QEJ5" s="58"/>
      <c r="QEK5" s="58"/>
      <c r="QEL5" s="58"/>
      <c r="QEM5" s="58"/>
      <c r="QEN5" s="58"/>
      <c r="QEO5" s="58"/>
      <c r="QEP5" s="58"/>
      <c r="QEQ5" s="58"/>
      <c r="QER5" s="58"/>
      <c r="QES5" s="58"/>
      <c r="QET5" s="58"/>
      <c r="QEU5" s="58"/>
      <c r="QEV5" s="58"/>
      <c r="QEW5" s="58"/>
      <c r="QEX5" s="58"/>
      <c r="QEY5" s="58"/>
      <c r="QEZ5" s="58"/>
      <c r="QFA5" s="58"/>
      <c r="QFB5" s="58"/>
      <c r="QFC5" s="58"/>
      <c r="QFD5" s="58"/>
      <c r="QFE5" s="58"/>
      <c r="QFF5" s="58"/>
      <c r="QFG5" s="58"/>
      <c r="QFH5" s="58"/>
      <c r="QFI5" s="58"/>
      <c r="QFJ5" s="58"/>
      <c r="QFK5" s="58"/>
      <c r="QFL5" s="58"/>
      <c r="QFM5" s="58"/>
      <c r="QFN5" s="58"/>
      <c r="QFO5" s="58"/>
      <c r="QFP5" s="58"/>
      <c r="QFQ5" s="58"/>
      <c r="QFR5" s="58"/>
      <c r="QFS5" s="58"/>
      <c r="QFT5" s="58"/>
      <c r="QFU5" s="58"/>
      <c r="QFV5" s="58"/>
      <c r="QFW5" s="58"/>
      <c r="QFX5" s="58"/>
      <c r="QFY5" s="58"/>
      <c r="QFZ5" s="58"/>
      <c r="QGA5" s="58"/>
      <c r="QGB5" s="58"/>
      <c r="QGC5" s="58"/>
      <c r="QGD5" s="58"/>
      <c r="QGE5" s="58"/>
      <c r="QGF5" s="58"/>
      <c r="QGG5" s="58"/>
      <c r="QGH5" s="58"/>
      <c r="QGI5" s="58"/>
      <c r="QGJ5" s="58"/>
      <c r="QGK5" s="58"/>
      <c r="QGL5" s="58"/>
      <c r="QGM5" s="58"/>
      <c r="QGN5" s="58"/>
      <c r="QGO5" s="58"/>
      <c r="QGP5" s="58"/>
      <c r="QGQ5" s="58"/>
      <c r="QGR5" s="58"/>
      <c r="QGS5" s="58"/>
      <c r="QGT5" s="58"/>
      <c r="QGU5" s="58"/>
      <c r="QGV5" s="58"/>
      <c r="QGW5" s="58"/>
      <c r="QGX5" s="58"/>
      <c r="QGY5" s="58"/>
      <c r="QGZ5" s="58"/>
      <c r="QHA5" s="58"/>
      <c r="QHB5" s="58"/>
      <c r="QHC5" s="58"/>
      <c r="QHD5" s="58"/>
      <c r="QHE5" s="58"/>
      <c r="QHF5" s="58"/>
      <c r="QHG5" s="58"/>
      <c r="QHH5" s="58"/>
      <c r="QHI5" s="58"/>
      <c r="QHJ5" s="58"/>
      <c r="QHK5" s="58"/>
      <c r="QHL5" s="58"/>
      <c r="QHM5" s="58"/>
      <c r="QHN5" s="58"/>
      <c r="QHO5" s="58"/>
      <c r="QHP5" s="58"/>
      <c r="QHQ5" s="58"/>
      <c r="QHR5" s="58"/>
      <c r="QHS5" s="58"/>
      <c r="QHT5" s="58"/>
      <c r="QHU5" s="58"/>
      <c r="QHV5" s="58"/>
      <c r="QHW5" s="58"/>
      <c r="QHX5" s="58"/>
      <c r="QHY5" s="58"/>
      <c r="QHZ5" s="58"/>
      <c r="QIA5" s="58"/>
      <c r="QIB5" s="58"/>
      <c r="QIC5" s="58"/>
      <c r="QID5" s="58"/>
      <c r="QIE5" s="58"/>
      <c r="QIF5" s="58"/>
      <c r="QIG5" s="58"/>
      <c r="QIH5" s="58"/>
      <c r="QII5" s="58"/>
      <c r="QIJ5" s="58"/>
      <c r="QIK5" s="58"/>
      <c r="QIL5" s="58"/>
      <c r="QIM5" s="58"/>
      <c r="QIN5" s="58"/>
      <c r="QIO5" s="58"/>
      <c r="QIP5" s="58"/>
      <c r="QIQ5" s="58"/>
      <c r="QIR5" s="58"/>
      <c r="QIS5" s="58"/>
      <c r="QIT5" s="58"/>
      <c r="QIU5" s="58"/>
      <c r="QIV5" s="58"/>
      <c r="QIW5" s="58"/>
      <c r="QIX5" s="58"/>
      <c r="QIY5" s="58"/>
      <c r="QIZ5" s="58"/>
      <c r="QJA5" s="58"/>
      <c r="QJB5" s="58"/>
      <c r="QJC5" s="58"/>
      <c r="QJD5" s="58"/>
      <c r="QJE5" s="58"/>
      <c r="QJF5" s="58"/>
      <c r="QJG5" s="58"/>
      <c r="QJH5" s="58"/>
      <c r="QJI5" s="58"/>
      <c r="QJJ5" s="58"/>
      <c r="QJK5" s="58"/>
      <c r="QJL5" s="58"/>
      <c r="QJM5" s="58"/>
      <c r="QJN5" s="58"/>
      <c r="QJO5" s="58"/>
      <c r="QJP5" s="58"/>
      <c r="QJQ5" s="58"/>
      <c r="QJR5" s="58"/>
      <c r="QJS5" s="58"/>
      <c r="QJT5" s="58"/>
      <c r="QJU5" s="58"/>
      <c r="QJV5" s="58"/>
      <c r="QJW5" s="58"/>
      <c r="QJX5" s="58"/>
      <c r="QJY5" s="58"/>
      <c r="QJZ5" s="58"/>
      <c r="QKA5" s="58"/>
      <c r="QKB5" s="58"/>
      <c r="QKC5" s="58"/>
      <c r="QKD5" s="58"/>
      <c r="QKE5" s="58"/>
      <c r="QKF5" s="58"/>
      <c r="QKG5" s="58"/>
      <c r="QKH5" s="58"/>
      <c r="QKI5" s="58"/>
      <c r="QKJ5" s="58"/>
      <c r="QKK5" s="58"/>
      <c r="QKL5" s="58"/>
      <c r="QKM5" s="58"/>
      <c r="QKN5" s="58"/>
      <c r="QKO5" s="58"/>
      <c r="QKP5" s="58"/>
      <c r="QKQ5" s="58"/>
      <c r="QKR5" s="58"/>
      <c r="QKS5" s="58"/>
      <c r="QKT5" s="58"/>
      <c r="QKU5" s="58"/>
      <c r="QKV5" s="58"/>
      <c r="QKW5" s="58"/>
      <c r="QKX5" s="58"/>
      <c r="QKY5" s="58"/>
      <c r="QKZ5" s="58"/>
      <c r="QLA5" s="58"/>
      <c r="QLB5" s="58"/>
      <c r="QLC5" s="58"/>
      <c r="QLD5" s="58"/>
      <c r="QLE5" s="58"/>
      <c r="QLF5" s="58"/>
      <c r="QLG5" s="58"/>
      <c r="QLH5" s="58"/>
      <c r="QLI5" s="58"/>
      <c r="QLJ5" s="58"/>
      <c r="QLK5" s="58"/>
      <c r="QLL5" s="58"/>
      <c r="QLM5" s="58"/>
      <c r="QLN5" s="58"/>
      <c r="QLO5" s="58"/>
      <c r="QLP5" s="58"/>
      <c r="QLQ5" s="58"/>
      <c r="QLR5" s="58"/>
      <c r="QLS5" s="58"/>
      <c r="QLT5" s="58"/>
      <c r="QLU5" s="58"/>
      <c r="QLV5" s="58"/>
      <c r="QLW5" s="58"/>
      <c r="QLX5" s="58"/>
      <c r="QLY5" s="58"/>
      <c r="QLZ5" s="58"/>
      <c r="QMA5" s="58"/>
      <c r="QMB5" s="58"/>
      <c r="QMC5" s="58"/>
      <c r="QMD5" s="58"/>
      <c r="QME5" s="58"/>
      <c r="QMF5" s="58"/>
      <c r="QMG5" s="58"/>
      <c r="QMH5" s="58"/>
      <c r="QMI5" s="58"/>
      <c r="QMJ5" s="58"/>
      <c r="QMK5" s="58"/>
      <c r="QML5" s="58"/>
      <c r="QMM5" s="58"/>
      <c r="QMN5" s="58"/>
      <c r="QMO5" s="58"/>
      <c r="QMP5" s="58"/>
      <c r="QMQ5" s="58"/>
      <c r="QMR5" s="58"/>
      <c r="QMS5" s="58"/>
      <c r="QMT5" s="58"/>
      <c r="QMU5" s="58"/>
      <c r="QMV5" s="58"/>
      <c r="QMW5" s="58"/>
      <c r="QMX5" s="58"/>
      <c r="QMY5" s="58"/>
      <c r="QMZ5" s="58"/>
      <c r="QNA5" s="58"/>
      <c r="QNB5" s="58"/>
      <c r="QNC5" s="58"/>
      <c r="QND5" s="58"/>
      <c r="QNE5" s="58"/>
      <c r="QNF5" s="58"/>
      <c r="QNG5" s="58"/>
      <c r="QNH5" s="58"/>
      <c r="QNI5" s="58"/>
      <c r="QNJ5" s="58"/>
      <c r="QNK5" s="58"/>
      <c r="QNL5" s="58"/>
      <c r="QNM5" s="58"/>
      <c r="QNN5" s="58"/>
      <c r="QNO5" s="58"/>
      <c r="QNP5" s="58"/>
      <c r="QNQ5" s="58"/>
      <c r="QNR5" s="58"/>
      <c r="QNS5" s="58"/>
      <c r="QNT5" s="58"/>
      <c r="QNU5" s="58"/>
      <c r="QNV5" s="58"/>
      <c r="QNW5" s="58"/>
      <c r="QNX5" s="58"/>
      <c r="QNY5" s="58"/>
      <c r="QNZ5" s="58"/>
      <c r="QOA5" s="58"/>
      <c r="QOB5" s="58"/>
      <c r="QOC5" s="58"/>
      <c r="QOD5" s="58"/>
      <c r="QOE5" s="58"/>
      <c r="QOF5" s="58"/>
      <c r="QOG5" s="58"/>
      <c r="QOH5" s="58"/>
      <c r="QOI5" s="58"/>
      <c r="QOJ5" s="58"/>
      <c r="QOK5" s="58"/>
      <c r="QOL5" s="58"/>
      <c r="QOM5" s="58"/>
      <c r="QON5" s="58"/>
      <c r="QOO5" s="58"/>
      <c r="QOP5" s="58"/>
      <c r="QOQ5" s="58"/>
      <c r="QOR5" s="58"/>
      <c r="QOS5" s="58"/>
      <c r="QOT5" s="58"/>
      <c r="QOU5" s="58"/>
      <c r="QOV5" s="58"/>
      <c r="QOW5" s="58"/>
      <c r="QOX5" s="58"/>
      <c r="QOY5" s="58"/>
      <c r="QOZ5" s="58"/>
      <c r="QPA5" s="58"/>
      <c r="QPB5" s="58"/>
      <c r="QPC5" s="58"/>
      <c r="QPD5" s="58"/>
      <c r="QPE5" s="58"/>
      <c r="QPF5" s="58"/>
      <c r="QPG5" s="58"/>
      <c r="QPH5" s="58"/>
      <c r="QPI5" s="58"/>
      <c r="QPJ5" s="58"/>
      <c r="QPK5" s="58"/>
      <c r="QPL5" s="58"/>
      <c r="QPM5" s="58"/>
      <c r="QPN5" s="58"/>
      <c r="QPO5" s="58"/>
      <c r="QPP5" s="58"/>
      <c r="QPQ5" s="58"/>
      <c r="QPR5" s="58"/>
      <c r="QPS5" s="58"/>
      <c r="QPT5" s="58"/>
      <c r="QPU5" s="58"/>
      <c r="QPV5" s="58"/>
      <c r="QPW5" s="58"/>
      <c r="QPX5" s="58"/>
      <c r="QPY5" s="58"/>
      <c r="QPZ5" s="58"/>
      <c r="QQA5" s="58"/>
      <c r="QQB5" s="58"/>
      <c r="QQC5" s="58"/>
      <c r="QQD5" s="58"/>
      <c r="QQE5" s="58"/>
      <c r="QQF5" s="58"/>
      <c r="QQG5" s="58"/>
      <c r="QQH5" s="58"/>
      <c r="QQI5" s="58"/>
      <c r="QQJ5" s="58"/>
      <c r="QQK5" s="58"/>
      <c r="QQL5" s="58"/>
      <c r="QQM5" s="58"/>
      <c r="QQN5" s="58"/>
      <c r="QQO5" s="58"/>
      <c r="QQP5" s="58"/>
      <c r="QQQ5" s="58"/>
      <c r="QQR5" s="58"/>
      <c r="QQS5" s="58"/>
      <c r="QQT5" s="58"/>
      <c r="QQU5" s="58"/>
      <c r="QQV5" s="58"/>
      <c r="QQW5" s="58"/>
      <c r="QQX5" s="58"/>
      <c r="QQY5" s="58"/>
      <c r="QQZ5" s="58"/>
      <c r="QRA5" s="58"/>
      <c r="QRB5" s="58"/>
      <c r="QRC5" s="58"/>
      <c r="QRD5" s="58"/>
      <c r="QRE5" s="58"/>
      <c r="QRF5" s="58"/>
      <c r="QRG5" s="58"/>
      <c r="QRH5" s="58"/>
      <c r="QRI5" s="58"/>
      <c r="QRJ5" s="58"/>
      <c r="QRK5" s="58"/>
      <c r="QRL5" s="58"/>
      <c r="QRM5" s="58"/>
      <c r="QRN5" s="58"/>
      <c r="QRO5" s="58"/>
      <c r="QRP5" s="58"/>
      <c r="QRQ5" s="58"/>
      <c r="QRR5" s="58"/>
      <c r="QRS5" s="58"/>
      <c r="QRT5" s="58"/>
      <c r="QRU5" s="58"/>
      <c r="QRV5" s="58"/>
      <c r="QRW5" s="58"/>
      <c r="QRX5" s="58"/>
      <c r="QRY5" s="58"/>
      <c r="QRZ5" s="58"/>
      <c r="QSA5" s="58"/>
      <c r="QSB5" s="58"/>
      <c r="QSC5" s="58"/>
      <c r="QSD5" s="58"/>
      <c r="QSE5" s="58"/>
      <c r="QSF5" s="58"/>
      <c r="QSG5" s="58"/>
      <c r="QSH5" s="58"/>
      <c r="QSI5" s="58"/>
      <c r="QSJ5" s="58"/>
      <c r="QSK5" s="58"/>
      <c r="QSL5" s="58"/>
      <c r="QSM5" s="58"/>
      <c r="QSN5" s="58"/>
      <c r="QSO5" s="58"/>
      <c r="QSP5" s="58"/>
      <c r="QSQ5" s="58"/>
      <c r="QSR5" s="58"/>
      <c r="QSS5" s="58"/>
      <c r="QST5" s="58"/>
      <c r="QSU5" s="58"/>
      <c r="QSV5" s="58"/>
      <c r="QSW5" s="58"/>
      <c r="QSX5" s="58"/>
      <c r="QSY5" s="58"/>
      <c r="QSZ5" s="58"/>
      <c r="QTA5" s="58"/>
      <c r="QTB5" s="58"/>
      <c r="QTC5" s="58"/>
      <c r="QTD5" s="58"/>
      <c r="QTE5" s="58"/>
      <c r="QTF5" s="58"/>
      <c r="QTG5" s="58"/>
      <c r="QTH5" s="58"/>
      <c r="QTI5" s="58"/>
      <c r="QTJ5" s="58"/>
      <c r="QTK5" s="58"/>
      <c r="QTL5" s="58"/>
      <c r="QTM5" s="58"/>
      <c r="QTN5" s="58"/>
      <c r="QTO5" s="58"/>
      <c r="QTP5" s="58"/>
      <c r="QTQ5" s="58"/>
      <c r="QTR5" s="58"/>
      <c r="QTS5" s="58"/>
      <c r="QTT5" s="58"/>
      <c r="QTU5" s="58"/>
      <c r="QTV5" s="58"/>
      <c r="QTW5" s="58"/>
      <c r="QTX5" s="58"/>
      <c r="QTY5" s="58"/>
      <c r="QTZ5" s="58"/>
      <c r="QUA5" s="58"/>
      <c r="QUB5" s="58"/>
      <c r="QUC5" s="58"/>
      <c r="QUD5" s="58"/>
      <c r="QUE5" s="58"/>
      <c r="QUF5" s="58"/>
      <c r="QUG5" s="58"/>
      <c r="QUH5" s="58"/>
      <c r="QUI5" s="58"/>
      <c r="QUJ5" s="58"/>
      <c r="QUK5" s="58"/>
      <c r="QUL5" s="58"/>
      <c r="QUM5" s="58"/>
      <c r="QUN5" s="58"/>
      <c r="QUO5" s="58"/>
      <c r="QUP5" s="58"/>
      <c r="QUQ5" s="58"/>
      <c r="QUR5" s="58"/>
      <c r="QUS5" s="58"/>
      <c r="QUT5" s="58"/>
      <c r="QUU5" s="58"/>
      <c r="QUV5" s="58"/>
      <c r="QUW5" s="58"/>
      <c r="QUX5" s="58"/>
      <c r="QUY5" s="58"/>
      <c r="QUZ5" s="58"/>
      <c r="QVA5" s="58"/>
      <c r="QVB5" s="58"/>
      <c r="QVC5" s="58"/>
      <c r="QVD5" s="58"/>
      <c r="QVE5" s="58"/>
      <c r="QVF5" s="58"/>
      <c r="QVG5" s="58"/>
      <c r="QVH5" s="58"/>
      <c r="QVI5" s="58"/>
      <c r="QVJ5" s="58"/>
      <c r="QVK5" s="58"/>
      <c r="QVL5" s="58"/>
      <c r="QVM5" s="58"/>
      <c r="QVN5" s="58"/>
      <c r="QVO5" s="58"/>
      <c r="QVP5" s="58"/>
      <c r="QVQ5" s="58"/>
      <c r="QVR5" s="58"/>
      <c r="QVS5" s="58"/>
      <c r="QVT5" s="58"/>
      <c r="QVU5" s="58"/>
      <c r="QVV5" s="58"/>
      <c r="QVW5" s="58"/>
      <c r="QVX5" s="58"/>
      <c r="QVY5" s="58"/>
      <c r="QVZ5" s="58"/>
      <c r="QWA5" s="58"/>
      <c r="QWB5" s="58"/>
      <c r="QWC5" s="58"/>
      <c r="QWD5" s="58"/>
      <c r="QWE5" s="58"/>
      <c r="QWF5" s="58"/>
      <c r="QWG5" s="58"/>
      <c r="QWH5" s="58"/>
      <c r="QWI5" s="58"/>
      <c r="QWJ5" s="58"/>
      <c r="QWK5" s="58"/>
      <c r="QWL5" s="58"/>
      <c r="QWM5" s="58"/>
      <c r="QWN5" s="58"/>
      <c r="QWO5" s="58"/>
      <c r="QWP5" s="58"/>
      <c r="QWQ5" s="58"/>
      <c r="QWR5" s="58"/>
      <c r="QWS5" s="58"/>
      <c r="QWT5" s="58"/>
      <c r="QWU5" s="58"/>
      <c r="QWV5" s="58"/>
      <c r="QWW5" s="58"/>
      <c r="QWX5" s="58"/>
      <c r="QWY5" s="58"/>
      <c r="QWZ5" s="58"/>
      <c r="QXA5" s="58"/>
      <c r="QXB5" s="58"/>
      <c r="QXC5" s="58"/>
      <c r="QXD5" s="58"/>
      <c r="QXE5" s="58"/>
      <c r="QXF5" s="58"/>
      <c r="QXG5" s="58"/>
      <c r="QXH5" s="58"/>
      <c r="QXI5" s="58"/>
      <c r="QXJ5" s="58"/>
      <c r="QXK5" s="58"/>
      <c r="QXL5" s="58"/>
      <c r="QXM5" s="58"/>
      <c r="QXN5" s="58"/>
      <c r="QXO5" s="58"/>
      <c r="QXP5" s="58"/>
      <c r="QXQ5" s="58"/>
      <c r="QXR5" s="58"/>
      <c r="QXS5" s="58"/>
      <c r="QXT5" s="58"/>
      <c r="QXU5" s="58"/>
      <c r="QXV5" s="58"/>
      <c r="QXW5" s="58"/>
      <c r="QXX5" s="58"/>
      <c r="QXY5" s="58"/>
      <c r="QXZ5" s="58"/>
      <c r="QYA5" s="58"/>
      <c r="QYB5" s="58"/>
      <c r="QYC5" s="58"/>
      <c r="QYD5" s="58"/>
      <c r="QYE5" s="58"/>
      <c r="QYF5" s="58"/>
      <c r="QYG5" s="58"/>
      <c r="QYH5" s="58"/>
      <c r="QYI5" s="58"/>
      <c r="QYJ5" s="58"/>
      <c r="QYK5" s="58"/>
      <c r="QYL5" s="58"/>
      <c r="QYM5" s="58"/>
      <c r="QYN5" s="58"/>
      <c r="QYO5" s="58"/>
      <c r="QYP5" s="58"/>
      <c r="QYQ5" s="58"/>
      <c r="QYR5" s="58"/>
      <c r="QYS5" s="58"/>
      <c r="QYT5" s="58"/>
      <c r="QYU5" s="58"/>
      <c r="QYV5" s="58"/>
      <c r="QYW5" s="58"/>
      <c r="QYX5" s="58"/>
      <c r="QYY5" s="58"/>
      <c r="QYZ5" s="58"/>
      <c r="QZA5" s="58"/>
      <c r="QZB5" s="58"/>
      <c r="QZC5" s="58"/>
      <c r="QZD5" s="58"/>
      <c r="QZE5" s="58"/>
      <c r="QZF5" s="58"/>
      <c r="QZG5" s="58"/>
      <c r="QZH5" s="58"/>
      <c r="QZI5" s="58"/>
      <c r="QZJ5" s="58"/>
      <c r="QZK5" s="58"/>
      <c r="QZL5" s="58"/>
      <c r="QZM5" s="58"/>
      <c r="QZN5" s="58"/>
      <c r="QZO5" s="58"/>
      <c r="QZP5" s="58"/>
      <c r="QZQ5" s="58"/>
      <c r="QZR5" s="58"/>
      <c r="QZS5" s="58"/>
      <c r="QZT5" s="58"/>
      <c r="QZU5" s="58"/>
      <c r="QZV5" s="58"/>
      <c r="QZW5" s="58"/>
      <c r="QZX5" s="58"/>
      <c r="QZY5" s="58"/>
      <c r="QZZ5" s="58"/>
      <c r="RAA5" s="58"/>
      <c r="RAB5" s="58"/>
      <c r="RAC5" s="58"/>
      <c r="RAD5" s="58"/>
      <c r="RAE5" s="58"/>
      <c r="RAF5" s="58"/>
      <c r="RAG5" s="58"/>
      <c r="RAH5" s="58"/>
      <c r="RAI5" s="58"/>
      <c r="RAJ5" s="58"/>
      <c r="RAK5" s="58"/>
      <c r="RAL5" s="58"/>
      <c r="RAM5" s="58"/>
      <c r="RAN5" s="58"/>
      <c r="RAO5" s="58"/>
      <c r="RAP5" s="58"/>
      <c r="RAQ5" s="58"/>
      <c r="RAR5" s="58"/>
      <c r="RAS5" s="58"/>
      <c r="RAT5" s="58"/>
      <c r="RAU5" s="58"/>
      <c r="RAV5" s="58"/>
      <c r="RAW5" s="58"/>
      <c r="RAX5" s="58"/>
      <c r="RAY5" s="58"/>
      <c r="RAZ5" s="58"/>
      <c r="RBA5" s="58"/>
      <c r="RBB5" s="58"/>
      <c r="RBC5" s="58"/>
      <c r="RBD5" s="58"/>
      <c r="RBE5" s="58"/>
      <c r="RBF5" s="58"/>
      <c r="RBG5" s="58"/>
      <c r="RBH5" s="58"/>
      <c r="RBI5" s="58"/>
      <c r="RBJ5" s="58"/>
      <c r="RBK5" s="58"/>
      <c r="RBL5" s="58"/>
      <c r="RBM5" s="58"/>
      <c r="RBN5" s="58"/>
      <c r="RBO5" s="58"/>
      <c r="RBP5" s="58"/>
      <c r="RBQ5" s="58"/>
      <c r="RBR5" s="58"/>
      <c r="RBS5" s="58"/>
      <c r="RBT5" s="58"/>
      <c r="RBU5" s="58"/>
      <c r="RBV5" s="58"/>
      <c r="RBW5" s="58"/>
      <c r="RBX5" s="58"/>
      <c r="RBY5" s="58"/>
      <c r="RBZ5" s="58"/>
      <c r="RCA5" s="58"/>
      <c r="RCB5" s="58"/>
      <c r="RCC5" s="58"/>
      <c r="RCD5" s="58"/>
      <c r="RCE5" s="58"/>
      <c r="RCF5" s="58"/>
      <c r="RCG5" s="58"/>
      <c r="RCH5" s="58"/>
      <c r="RCI5" s="58"/>
      <c r="RCJ5" s="58"/>
      <c r="RCK5" s="58"/>
      <c r="RCL5" s="58"/>
      <c r="RCM5" s="58"/>
      <c r="RCN5" s="58"/>
      <c r="RCO5" s="58"/>
      <c r="RCP5" s="58"/>
      <c r="RCQ5" s="58"/>
      <c r="RCR5" s="58"/>
      <c r="RCS5" s="58"/>
      <c r="RCT5" s="58"/>
      <c r="RCU5" s="58"/>
      <c r="RCV5" s="58"/>
      <c r="RCW5" s="58"/>
      <c r="RCX5" s="58"/>
      <c r="RCY5" s="58"/>
      <c r="RCZ5" s="58"/>
      <c r="RDA5" s="58"/>
      <c r="RDB5" s="58"/>
      <c r="RDC5" s="58"/>
      <c r="RDD5" s="58"/>
      <c r="RDE5" s="58"/>
      <c r="RDF5" s="58"/>
      <c r="RDG5" s="58"/>
      <c r="RDH5" s="58"/>
      <c r="RDI5" s="58"/>
      <c r="RDJ5" s="58"/>
      <c r="RDK5" s="58"/>
      <c r="RDL5" s="58"/>
      <c r="RDM5" s="58"/>
      <c r="RDN5" s="58"/>
      <c r="RDO5" s="58"/>
      <c r="RDP5" s="58"/>
      <c r="RDQ5" s="58"/>
      <c r="RDR5" s="58"/>
      <c r="RDS5" s="58"/>
      <c r="RDT5" s="58"/>
      <c r="RDU5" s="58"/>
      <c r="RDV5" s="58"/>
      <c r="RDW5" s="58"/>
      <c r="RDX5" s="58"/>
      <c r="RDY5" s="58"/>
      <c r="RDZ5" s="58"/>
      <c r="REA5" s="58"/>
      <c r="REB5" s="58"/>
      <c r="REC5" s="58"/>
      <c r="RED5" s="58"/>
      <c r="REE5" s="58"/>
      <c r="REF5" s="58"/>
      <c r="REG5" s="58"/>
      <c r="REH5" s="58"/>
      <c r="REI5" s="58"/>
      <c r="REJ5" s="58"/>
      <c r="REK5" s="58"/>
      <c r="REL5" s="58"/>
      <c r="REM5" s="58"/>
      <c r="REN5" s="58"/>
      <c r="REO5" s="58"/>
      <c r="REP5" s="58"/>
      <c r="REQ5" s="58"/>
      <c r="RER5" s="58"/>
      <c r="RES5" s="58"/>
      <c r="RET5" s="58"/>
      <c r="REU5" s="58"/>
      <c r="REV5" s="58"/>
      <c r="REW5" s="58"/>
      <c r="REX5" s="58"/>
      <c r="REY5" s="58"/>
      <c r="REZ5" s="58"/>
      <c r="RFA5" s="58"/>
      <c r="RFB5" s="58"/>
      <c r="RFC5" s="58"/>
      <c r="RFD5" s="58"/>
      <c r="RFE5" s="58"/>
      <c r="RFF5" s="58"/>
      <c r="RFG5" s="58"/>
      <c r="RFH5" s="58"/>
      <c r="RFI5" s="58"/>
      <c r="RFJ5" s="58"/>
      <c r="RFK5" s="58"/>
      <c r="RFL5" s="58"/>
      <c r="RFM5" s="58"/>
      <c r="RFN5" s="58"/>
      <c r="RFO5" s="58"/>
      <c r="RFP5" s="58"/>
      <c r="RFQ5" s="58"/>
      <c r="RFR5" s="58"/>
      <c r="RFS5" s="58"/>
      <c r="RFT5" s="58"/>
      <c r="RFU5" s="58"/>
      <c r="RFV5" s="58"/>
      <c r="RFW5" s="58"/>
      <c r="RFX5" s="58"/>
      <c r="RFY5" s="58"/>
      <c r="RFZ5" s="58"/>
      <c r="RGA5" s="58"/>
      <c r="RGB5" s="58"/>
      <c r="RGC5" s="58"/>
      <c r="RGD5" s="58"/>
      <c r="RGE5" s="58"/>
      <c r="RGF5" s="58"/>
      <c r="RGG5" s="58"/>
      <c r="RGH5" s="58"/>
      <c r="RGI5" s="58"/>
      <c r="RGJ5" s="58"/>
      <c r="RGK5" s="58"/>
      <c r="RGL5" s="58"/>
      <c r="RGM5" s="58"/>
      <c r="RGN5" s="58"/>
      <c r="RGO5" s="58"/>
      <c r="RGP5" s="58"/>
      <c r="RGQ5" s="58"/>
      <c r="RGR5" s="58"/>
      <c r="RGS5" s="58"/>
      <c r="RGT5" s="58"/>
      <c r="RGU5" s="58"/>
      <c r="RGV5" s="58"/>
      <c r="RGW5" s="58"/>
      <c r="RGX5" s="58"/>
      <c r="RGY5" s="58"/>
      <c r="RGZ5" s="58"/>
      <c r="RHA5" s="58"/>
      <c r="RHB5" s="58"/>
      <c r="RHC5" s="58"/>
      <c r="RHD5" s="58"/>
      <c r="RHE5" s="58"/>
      <c r="RHF5" s="58"/>
      <c r="RHG5" s="58"/>
      <c r="RHH5" s="58"/>
      <c r="RHI5" s="58"/>
      <c r="RHJ5" s="58"/>
      <c r="RHK5" s="58"/>
      <c r="RHL5" s="58"/>
      <c r="RHM5" s="58"/>
      <c r="RHN5" s="58"/>
      <c r="RHO5" s="58"/>
      <c r="RHP5" s="58"/>
      <c r="RHQ5" s="58"/>
      <c r="RHR5" s="58"/>
      <c r="RHS5" s="58"/>
      <c r="RHT5" s="58"/>
      <c r="RHU5" s="58"/>
      <c r="RHV5" s="58"/>
      <c r="RHW5" s="58"/>
      <c r="RHX5" s="58"/>
      <c r="RHY5" s="58"/>
      <c r="RHZ5" s="58"/>
      <c r="RIA5" s="58"/>
      <c r="RIB5" s="58"/>
      <c r="RIC5" s="58"/>
      <c r="RID5" s="58"/>
      <c r="RIE5" s="58"/>
      <c r="RIF5" s="58"/>
      <c r="RIG5" s="58"/>
      <c r="RIH5" s="58"/>
      <c r="RII5" s="58"/>
      <c r="RIJ5" s="58"/>
      <c r="RIK5" s="58"/>
      <c r="RIL5" s="58"/>
      <c r="RIM5" s="58"/>
      <c r="RIN5" s="58"/>
      <c r="RIO5" s="58"/>
      <c r="RIP5" s="58"/>
      <c r="RIQ5" s="58"/>
      <c r="RIR5" s="58"/>
      <c r="RIS5" s="58"/>
      <c r="RIT5" s="58"/>
      <c r="RIU5" s="58"/>
      <c r="RIV5" s="58"/>
      <c r="RIW5" s="58"/>
      <c r="RIX5" s="58"/>
      <c r="RIY5" s="58"/>
      <c r="RIZ5" s="58"/>
      <c r="RJA5" s="58"/>
      <c r="RJB5" s="58"/>
      <c r="RJC5" s="58"/>
      <c r="RJD5" s="58"/>
      <c r="RJE5" s="58"/>
      <c r="RJF5" s="58"/>
      <c r="RJG5" s="58"/>
      <c r="RJH5" s="58"/>
      <c r="RJI5" s="58"/>
      <c r="RJJ5" s="58"/>
      <c r="RJK5" s="58"/>
      <c r="RJL5" s="58"/>
      <c r="RJM5" s="58"/>
      <c r="RJN5" s="58"/>
      <c r="RJO5" s="58"/>
      <c r="RJP5" s="58"/>
      <c r="RJQ5" s="58"/>
      <c r="RJR5" s="58"/>
      <c r="RJS5" s="58"/>
      <c r="RJT5" s="58"/>
      <c r="RJU5" s="58"/>
      <c r="RJV5" s="58"/>
      <c r="RJW5" s="58"/>
      <c r="RJX5" s="58"/>
      <c r="RJY5" s="58"/>
      <c r="RJZ5" s="58"/>
      <c r="RKA5" s="58"/>
      <c r="RKB5" s="58"/>
      <c r="RKC5" s="58"/>
      <c r="RKD5" s="58"/>
      <c r="RKE5" s="58"/>
      <c r="RKF5" s="58"/>
      <c r="RKG5" s="58"/>
      <c r="RKH5" s="58"/>
      <c r="RKI5" s="58"/>
      <c r="RKJ5" s="58"/>
      <c r="RKK5" s="58"/>
      <c r="RKL5" s="58"/>
      <c r="RKM5" s="58"/>
      <c r="RKN5" s="58"/>
      <c r="RKO5" s="58"/>
      <c r="RKP5" s="58"/>
      <c r="RKQ5" s="58"/>
      <c r="RKR5" s="58"/>
      <c r="RKS5" s="58"/>
      <c r="RKT5" s="58"/>
      <c r="RKU5" s="58"/>
      <c r="RKV5" s="58"/>
      <c r="RKW5" s="58"/>
      <c r="RKX5" s="58"/>
      <c r="RKY5" s="58"/>
      <c r="RKZ5" s="58"/>
      <c r="RLA5" s="58"/>
      <c r="RLB5" s="58"/>
      <c r="RLC5" s="58"/>
      <c r="RLD5" s="58"/>
      <c r="RLE5" s="58"/>
      <c r="RLF5" s="58"/>
      <c r="RLG5" s="58"/>
      <c r="RLH5" s="58"/>
      <c r="RLI5" s="58"/>
      <c r="RLJ5" s="58"/>
      <c r="RLK5" s="58"/>
      <c r="RLL5" s="58"/>
      <c r="RLM5" s="58"/>
      <c r="RLN5" s="58"/>
      <c r="RLO5" s="58"/>
      <c r="RLP5" s="58"/>
      <c r="RLQ5" s="58"/>
      <c r="RLR5" s="58"/>
      <c r="RLS5" s="58"/>
      <c r="RLT5" s="58"/>
      <c r="RLU5" s="58"/>
      <c r="RLV5" s="58"/>
      <c r="RLW5" s="58"/>
      <c r="RLX5" s="58"/>
      <c r="RLY5" s="58"/>
      <c r="RLZ5" s="58"/>
      <c r="RMA5" s="58"/>
      <c r="RMB5" s="58"/>
      <c r="RMC5" s="58"/>
      <c r="RMD5" s="58"/>
      <c r="RME5" s="58"/>
      <c r="RMF5" s="58"/>
      <c r="RMG5" s="58"/>
      <c r="RMH5" s="58"/>
      <c r="RMI5" s="58"/>
      <c r="RMJ5" s="58"/>
      <c r="RMK5" s="58"/>
      <c r="RML5" s="58"/>
      <c r="RMM5" s="58"/>
      <c r="RMN5" s="58"/>
      <c r="RMO5" s="58"/>
      <c r="RMP5" s="58"/>
      <c r="RMQ5" s="58"/>
      <c r="RMR5" s="58"/>
      <c r="RMS5" s="58"/>
      <c r="RMT5" s="58"/>
      <c r="RMU5" s="58"/>
      <c r="RMV5" s="58"/>
      <c r="RMW5" s="58"/>
      <c r="RMX5" s="58"/>
      <c r="RMY5" s="58"/>
      <c r="RMZ5" s="58"/>
      <c r="RNA5" s="58"/>
      <c r="RNB5" s="58"/>
      <c r="RNC5" s="58"/>
      <c r="RND5" s="58"/>
      <c r="RNE5" s="58"/>
      <c r="RNF5" s="58"/>
      <c r="RNG5" s="58"/>
      <c r="RNH5" s="58"/>
      <c r="RNI5" s="58"/>
      <c r="RNJ5" s="58"/>
      <c r="RNK5" s="58"/>
      <c r="RNL5" s="58"/>
      <c r="RNM5" s="58"/>
      <c r="RNN5" s="58"/>
      <c r="RNO5" s="58"/>
      <c r="RNP5" s="58"/>
      <c r="RNQ5" s="58"/>
      <c r="RNR5" s="58"/>
      <c r="RNS5" s="58"/>
      <c r="RNT5" s="58"/>
      <c r="RNU5" s="58"/>
      <c r="RNV5" s="58"/>
      <c r="RNW5" s="58"/>
      <c r="RNX5" s="58"/>
      <c r="RNY5" s="58"/>
      <c r="RNZ5" s="58"/>
      <c r="ROA5" s="58"/>
      <c r="ROB5" s="58"/>
      <c r="ROC5" s="58"/>
      <c r="ROD5" s="58"/>
      <c r="ROE5" s="58"/>
      <c r="ROF5" s="58"/>
      <c r="ROG5" s="58"/>
      <c r="ROH5" s="58"/>
      <c r="ROI5" s="58"/>
      <c r="ROJ5" s="58"/>
      <c r="ROK5" s="58"/>
      <c r="ROL5" s="58"/>
      <c r="ROM5" s="58"/>
      <c r="RON5" s="58"/>
      <c r="ROO5" s="58"/>
      <c r="ROP5" s="58"/>
      <c r="ROQ5" s="58"/>
      <c r="ROR5" s="58"/>
      <c r="ROS5" s="58"/>
      <c r="ROT5" s="58"/>
      <c r="ROU5" s="58"/>
      <c r="ROV5" s="58"/>
      <c r="ROW5" s="58"/>
      <c r="ROX5" s="58"/>
      <c r="ROY5" s="58"/>
      <c r="ROZ5" s="58"/>
      <c r="RPA5" s="58"/>
      <c r="RPB5" s="58"/>
      <c r="RPC5" s="58"/>
      <c r="RPD5" s="58"/>
      <c r="RPE5" s="58"/>
      <c r="RPF5" s="58"/>
      <c r="RPG5" s="58"/>
      <c r="RPH5" s="58"/>
      <c r="RPI5" s="58"/>
      <c r="RPJ5" s="58"/>
      <c r="RPK5" s="58"/>
      <c r="RPL5" s="58"/>
      <c r="RPM5" s="58"/>
      <c r="RPN5" s="58"/>
      <c r="RPO5" s="58"/>
      <c r="RPP5" s="58"/>
      <c r="RPQ5" s="58"/>
      <c r="RPR5" s="58"/>
      <c r="RPS5" s="58"/>
      <c r="RPT5" s="58"/>
      <c r="RPU5" s="58"/>
      <c r="RPV5" s="58"/>
      <c r="RPW5" s="58"/>
      <c r="RPX5" s="58"/>
      <c r="RPY5" s="58"/>
      <c r="RPZ5" s="58"/>
      <c r="RQA5" s="58"/>
      <c r="RQB5" s="58"/>
      <c r="RQC5" s="58"/>
      <c r="RQD5" s="58"/>
      <c r="RQE5" s="58"/>
      <c r="RQF5" s="58"/>
      <c r="RQG5" s="58"/>
      <c r="RQH5" s="58"/>
      <c r="RQI5" s="58"/>
      <c r="RQJ5" s="58"/>
      <c r="RQK5" s="58"/>
      <c r="RQL5" s="58"/>
      <c r="RQM5" s="58"/>
      <c r="RQN5" s="58"/>
      <c r="RQO5" s="58"/>
      <c r="RQP5" s="58"/>
      <c r="RQQ5" s="58"/>
      <c r="RQR5" s="58"/>
      <c r="RQS5" s="58"/>
      <c r="RQT5" s="58"/>
      <c r="RQU5" s="58"/>
      <c r="RQV5" s="58"/>
      <c r="RQW5" s="58"/>
      <c r="RQX5" s="58"/>
      <c r="RQY5" s="58"/>
      <c r="RQZ5" s="58"/>
      <c r="RRA5" s="58"/>
      <c r="RRB5" s="58"/>
      <c r="RRC5" s="58"/>
      <c r="RRD5" s="58"/>
      <c r="RRE5" s="58"/>
      <c r="RRF5" s="58"/>
      <c r="RRG5" s="58"/>
      <c r="RRH5" s="58"/>
      <c r="RRI5" s="58"/>
      <c r="RRJ5" s="58"/>
      <c r="RRK5" s="58"/>
      <c r="RRL5" s="58"/>
      <c r="RRM5" s="58"/>
      <c r="RRN5" s="58"/>
      <c r="RRO5" s="58"/>
      <c r="RRP5" s="58"/>
      <c r="RRQ5" s="58"/>
      <c r="RRR5" s="58"/>
      <c r="RRS5" s="58"/>
      <c r="RRT5" s="58"/>
      <c r="RRU5" s="58"/>
      <c r="RRV5" s="58"/>
      <c r="RRW5" s="58"/>
      <c r="RRX5" s="58"/>
      <c r="RRY5" s="58"/>
      <c r="RRZ5" s="58"/>
      <c r="RSA5" s="58"/>
      <c r="RSB5" s="58"/>
      <c r="RSC5" s="58"/>
      <c r="RSD5" s="58"/>
      <c r="RSE5" s="58"/>
      <c r="RSF5" s="58"/>
      <c r="RSG5" s="58"/>
      <c r="RSH5" s="58"/>
      <c r="RSI5" s="58"/>
      <c r="RSJ5" s="58"/>
      <c r="RSK5" s="58"/>
      <c r="RSL5" s="58"/>
      <c r="RSM5" s="58"/>
      <c r="RSN5" s="58"/>
      <c r="RSO5" s="58"/>
      <c r="RSP5" s="58"/>
      <c r="RSQ5" s="58"/>
      <c r="RSR5" s="58"/>
      <c r="RSS5" s="58"/>
      <c r="RST5" s="58"/>
      <c r="RSU5" s="58"/>
      <c r="RSV5" s="58"/>
      <c r="RSW5" s="58"/>
      <c r="RSX5" s="58"/>
      <c r="RSY5" s="58"/>
      <c r="RSZ5" s="58"/>
      <c r="RTA5" s="58"/>
      <c r="RTB5" s="58"/>
      <c r="RTC5" s="58"/>
      <c r="RTD5" s="58"/>
      <c r="RTE5" s="58"/>
      <c r="RTF5" s="58"/>
      <c r="RTG5" s="58"/>
      <c r="RTH5" s="58"/>
      <c r="RTI5" s="58"/>
      <c r="RTJ5" s="58"/>
      <c r="RTK5" s="58"/>
      <c r="RTL5" s="58"/>
      <c r="RTM5" s="58"/>
      <c r="RTN5" s="58"/>
      <c r="RTO5" s="58"/>
      <c r="RTP5" s="58"/>
      <c r="RTQ5" s="58"/>
      <c r="RTR5" s="58"/>
      <c r="RTS5" s="58"/>
      <c r="RTT5" s="58"/>
      <c r="RTU5" s="58"/>
      <c r="RTV5" s="58"/>
      <c r="RTW5" s="58"/>
      <c r="RTX5" s="58"/>
      <c r="RTY5" s="58"/>
      <c r="RTZ5" s="58"/>
      <c r="RUA5" s="58"/>
      <c r="RUB5" s="58"/>
      <c r="RUC5" s="58"/>
      <c r="RUD5" s="58"/>
      <c r="RUE5" s="58"/>
      <c r="RUF5" s="58"/>
      <c r="RUG5" s="58"/>
      <c r="RUH5" s="58"/>
      <c r="RUI5" s="58"/>
      <c r="RUJ5" s="58"/>
      <c r="RUK5" s="58"/>
      <c r="RUL5" s="58"/>
      <c r="RUM5" s="58"/>
      <c r="RUN5" s="58"/>
      <c r="RUO5" s="58"/>
      <c r="RUP5" s="58"/>
      <c r="RUQ5" s="58"/>
      <c r="RUR5" s="58"/>
      <c r="RUS5" s="58"/>
      <c r="RUT5" s="58"/>
      <c r="RUU5" s="58"/>
      <c r="RUV5" s="58"/>
      <c r="RUW5" s="58"/>
      <c r="RUX5" s="58"/>
      <c r="RUY5" s="58"/>
      <c r="RUZ5" s="58"/>
      <c r="RVA5" s="58"/>
      <c r="RVB5" s="58"/>
      <c r="RVC5" s="58"/>
      <c r="RVD5" s="58"/>
      <c r="RVE5" s="58"/>
      <c r="RVF5" s="58"/>
      <c r="RVG5" s="58"/>
      <c r="RVH5" s="58"/>
      <c r="RVI5" s="58"/>
      <c r="RVJ5" s="58"/>
      <c r="RVK5" s="58"/>
      <c r="RVL5" s="58"/>
      <c r="RVM5" s="58"/>
      <c r="RVN5" s="58"/>
      <c r="RVO5" s="58"/>
      <c r="RVP5" s="58"/>
      <c r="RVQ5" s="58"/>
      <c r="RVR5" s="58"/>
      <c r="RVS5" s="58"/>
      <c r="RVT5" s="58"/>
      <c r="RVU5" s="58"/>
      <c r="RVV5" s="58"/>
      <c r="RVW5" s="58"/>
      <c r="RVX5" s="58"/>
      <c r="RVY5" s="58"/>
      <c r="RVZ5" s="58"/>
      <c r="RWA5" s="58"/>
      <c r="RWB5" s="58"/>
      <c r="RWC5" s="58"/>
      <c r="RWD5" s="58"/>
      <c r="RWE5" s="58"/>
      <c r="RWF5" s="58"/>
      <c r="RWG5" s="58"/>
      <c r="RWH5" s="58"/>
      <c r="RWI5" s="58"/>
      <c r="RWJ5" s="58"/>
      <c r="RWK5" s="58"/>
      <c r="RWL5" s="58"/>
      <c r="RWM5" s="58"/>
      <c r="RWN5" s="58"/>
      <c r="RWO5" s="58"/>
      <c r="RWP5" s="58"/>
      <c r="RWQ5" s="58"/>
      <c r="RWR5" s="58"/>
      <c r="RWS5" s="58"/>
      <c r="RWT5" s="58"/>
      <c r="RWU5" s="58"/>
      <c r="RWV5" s="58"/>
      <c r="RWW5" s="58"/>
      <c r="RWX5" s="58"/>
      <c r="RWY5" s="58"/>
      <c r="RWZ5" s="58"/>
      <c r="RXA5" s="58"/>
      <c r="RXB5" s="58"/>
      <c r="RXC5" s="58"/>
      <c r="RXD5" s="58"/>
      <c r="RXE5" s="58"/>
      <c r="RXF5" s="58"/>
      <c r="RXG5" s="58"/>
      <c r="RXH5" s="58"/>
      <c r="RXI5" s="58"/>
      <c r="RXJ5" s="58"/>
      <c r="RXK5" s="58"/>
      <c r="RXL5" s="58"/>
      <c r="RXM5" s="58"/>
      <c r="RXN5" s="58"/>
      <c r="RXO5" s="58"/>
      <c r="RXP5" s="58"/>
      <c r="RXQ5" s="58"/>
      <c r="RXR5" s="58"/>
      <c r="RXS5" s="58"/>
      <c r="RXT5" s="58"/>
      <c r="RXU5" s="58"/>
      <c r="RXV5" s="58"/>
      <c r="RXW5" s="58"/>
      <c r="RXX5" s="58"/>
      <c r="RXY5" s="58"/>
      <c r="RXZ5" s="58"/>
      <c r="RYA5" s="58"/>
      <c r="RYB5" s="58"/>
      <c r="RYC5" s="58"/>
      <c r="RYD5" s="58"/>
      <c r="RYE5" s="58"/>
      <c r="RYF5" s="58"/>
      <c r="RYG5" s="58"/>
      <c r="RYH5" s="58"/>
      <c r="RYI5" s="58"/>
      <c r="RYJ5" s="58"/>
      <c r="RYK5" s="58"/>
      <c r="RYL5" s="58"/>
      <c r="RYM5" s="58"/>
      <c r="RYN5" s="58"/>
      <c r="RYO5" s="58"/>
      <c r="RYP5" s="58"/>
      <c r="RYQ5" s="58"/>
      <c r="RYR5" s="58"/>
      <c r="RYS5" s="58"/>
      <c r="RYT5" s="58"/>
      <c r="RYU5" s="58"/>
      <c r="RYV5" s="58"/>
      <c r="RYW5" s="58"/>
      <c r="RYX5" s="58"/>
      <c r="RYY5" s="58"/>
      <c r="RYZ5" s="58"/>
      <c r="RZA5" s="58"/>
      <c r="RZB5" s="58"/>
      <c r="RZC5" s="58"/>
      <c r="RZD5" s="58"/>
      <c r="RZE5" s="58"/>
      <c r="RZF5" s="58"/>
      <c r="RZG5" s="58"/>
      <c r="RZH5" s="58"/>
      <c r="RZI5" s="58"/>
      <c r="RZJ5" s="58"/>
      <c r="RZK5" s="58"/>
      <c r="RZL5" s="58"/>
      <c r="RZM5" s="58"/>
      <c r="RZN5" s="58"/>
      <c r="RZO5" s="58"/>
      <c r="RZP5" s="58"/>
      <c r="RZQ5" s="58"/>
      <c r="RZR5" s="58"/>
      <c r="RZS5" s="58"/>
      <c r="RZT5" s="58"/>
      <c r="RZU5" s="58"/>
      <c r="RZV5" s="58"/>
      <c r="RZW5" s="58"/>
      <c r="RZX5" s="58"/>
      <c r="RZY5" s="58"/>
      <c r="RZZ5" s="58"/>
      <c r="SAA5" s="58"/>
      <c r="SAB5" s="58"/>
      <c r="SAC5" s="58"/>
      <c r="SAD5" s="58"/>
      <c r="SAE5" s="58"/>
      <c r="SAF5" s="58"/>
      <c r="SAG5" s="58"/>
      <c r="SAH5" s="58"/>
      <c r="SAI5" s="58"/>
      <c r="SAJ5" s="58"/>
      <c r="SAK5" s="58"/>
      <c r="SAL5" s="58"/>
      <c r="SAM5" s="58"/>
      <c r="SAN5" s="58"/>
      <c r="SAO5" s="58"/>
      <c r="SAP5" s="58"/>
      <c r="SAQ5" s="58"/>
      <c r="SAR5" s="58"/>
      <c r="SAS5" s="58"/>
      <c r="SAT5" s="58"/>
      <c r="SAU5" s="58"/>
      <c r="SAV5" s="58"/>
      <c r="SAW5" s="58"/>
      <c r="SAX5" s="58"/>
      <c r="SAY5" s="58"/>
      <c r="SAZ5" s="58"/>
      <c r="SBA5" s="58"/>
      <c r="SBB5" s="58"/>
      <c r="SBC5" s="58"/>
      <c r="SBD5" s="58"/>
      <c r="SBE5" s="58"/>
      <c r="SBF5" s="58"/>
      <c r="SBG5" s="58"/>
      <c r="SBH5" s="58"/>
      <c r="SBI5" s="58"/>
      <c r="SBJ5" s="58"/>
      <c r="SBK5" s="58"/>
      <c r="SBL5" s="58"/>
      <c r="SBM5" s="58"/>
      <c r="SBN5" s="58"/>
      <c r="SBO5" s="58"/>
      <c r="SBP5" s="58"/>
      <c r="SBQ5" s="58"/>
      <c r="SBR5" s="58"/>
      <c r="SBS5" s="58"/>
      <c r="SBT5" s="58"/>
      <c r="SBU5" s="58"/>
      <c r="SBV5" s="58"/>
      <c r="SBW5" s="58"/>
      <c r="SBX5" s="58"/>
      <c r="SBY5" s="58"/>
      <c r="SBZ5" s="58"/>
      <c r="SCA5" s="58"/>
      <c r="SCB5" s="58"/>
      <c r="SCC5" s="58"/>
      <c r="SCD5" s="58"/>
      <c r="SCE5" s="58"/>
      <c r="SCF5" s="58"/>
      <c r="SCG5" s="58"/>
      <c r="SCH5" s="58"/>
      <c r="SCI5" s="58"/>
      <c r="SCJ5" s="58"/>
      <c r="SCK5" s="58"/>
      <c r="SCL5" s="58"/>
      <c r="SCM5" s="58"/>
      <c r="SCN5" s="58"/>
      <c r="SCO5" s="58"/>
      <c r="SCP5" s="58"/>
      <c r="SCQ5" s="58"/>
      <c r="SCR5" s="58"/>
      <c r="SCS5" s="58"/>
      <c r="SCT5" s="58"/>
      <c r="SCU5" s="58"/>
      <c r="SCV5" s="58"/>
      <c r="SCW5" s="58"/>
      <c r="SCX5" s="58"/>
      <c r="SCY5" s="58"/>
      <c r="SCZ5" s="58"/>
      <c r="SDA5" s="58"/>
      <c r="SDB5" s="58"/>
      <c r="SDC5" s="58"/>
      <c r="SDD5" s="58"/>
      <c r="SDE5" s="58"/>
      <c r="SDF5" s="58"/>
      <c r="SDG5" s="58"/>
      <c r="SDH5" s="58"/>
      <c r="SDI5" s="58"/>
      <c r="SDJ5" s="58"/>
      <c r="SDK5" s="58"/>
      <c r="SDL5" s="58"/>
      <c r="SDM5" s="58"/>
      <c r="SDN5" s="58"/>
      <c r="SDO5" s="58"/>
      <c r="SDP5" s="58"/>
      <c r="SDQ5" s="58"/>
      <c r="SDR5" s="58"/>
      <c r="SDS5" s="58"/>
      <c r="SDT5" s="58"/>
      <c r="SDU5" s="58"/>
      <c r="SDV5" s="58"/>
      <c r="SDW5" s="58"/>
      <c r="SDX5" s="58"/>
      <c r="SDY5" s="58"/>
      <c r="SDZ5" s="58"/>
      <c r="SEA5" s="58"/>
      <c r="SEB5" s="58"/>
      <c r="SEC5" s="58"/>
      <c r="SED5" s="58"/>
      <c r="SEE5" s="58"/>
      <c r="SEF5" s="58"/>
      <c r="SEG5" s="58"/>
      <c r="SEH5" s="58"/>
      <c r="SEI5" s="58"/>
      <c r="SEJ5" s="58"/>
      <c r="SEK5" s="58"/>
      <c r="SEL5" s="58"/>
      <c r="SEM5" s="58"/>
      <c r="SEN5" s="58"/>
      <c r="SEO5" s="58"/>
      <c r="SEP5" s="58"/>
      <c r="SEQ5" s="58"/>
      <c r="SER5" s="58"/>
      <c r="SES5" s="58"/>
      <c r="SET5" s="58"/>
      <c r="SEU5" s="58"/>
      <c r="SEV5" s="58"/>
      <c r="SEW5" s="58"/>
      <c r="SEX5" s="58"/>
      <c r="SEY5" s="58"/>
      <c r="SEZ5" s="58"/>
      <c r="SFA5" s="58"/>
      <c r="SFB5" s="58"/>
      <c r="SFC5" s="58"/>
      <c r="SFD5" s="58"/>
      <c r="SFE5" s="58"/>
      <c r="SFF5" s="58"/>
      <c r="SFG5" s="58"/>
      <c r="SFH5" s="58"/>
      <c r="SFI5" s="58"/>
      <c r="SFJ5" s="58"/>
      <c r="SFK5" s="58"/>
      <c r="SFL5" s="58"/>
      <c r="SFM5" s="58"/>
      <c r="SFN5" s="58"/>
      <c r="SFO5" s="58"/>
      <c r="SFP5" s="58"/>
      <c r="SFQ5" s="58"/>
      <c r="SFR5" s="58"/>
      <c r="SFS5" s="58"/>
      <c r="SFT5" s="58"/>
      <c r="SFU5" s="58"/>
      <c r="SFV5" s="58"/>
      <c r="SFW5" s="58"/>
      <c r="SFX5" s="58"/>
      <c r="SFY5" s="58"/>
      <c r="SFZ5" s="58"/>
      <c r="SGA5" s="58"/>
      <c r="SGB5" s="58"/>
      <c r="SGC5" s="58"/>
      <c r="SGD5" s="58"/>
      <c r="SGE5" s="58"/>
      <c r="SGF5" s="58"/>
      <c r="SGG5" s="58"/>
      <c r="SGH5" s="58"/>
      <c r="SGI5" s="58"/>
      <c r="SGJ5" s="58"/>
      <c r="SGK5" s="58"/>
      <c r="SGL5" s="58"/>
      <c r="SGM5" s="58"/>
      <c r="SGN5" s="58"/>
      <c r="SGO5" s="58"/>
      <c r="SGP5" s="58"/>
      <c r="SGQ5" s="58"/>
      <c r="SGR5" s="58"/>
      <c r="SGS5" s="58"/>
      <c r="SGT5" s="58"/>
      <c r="SGU5" s="58"/>
      <c r="SGV5" s="58"/>
      <c r="SGW5" s="58"/>
      <c r="SGX5" s="58"/>
      <c r="SGY5" s="58"/>
      <c r="SGZ5" s="58"/>
      <c r="SHA5" s="58"/>
      <c r="SHB5" s="58"/>
      <c r="SHC5" s="58"/>
      <c r="SHD5" s="58"/>
      <c r="SHE5" s="58"/>
      <c r="SHF5" s="58"/>
      <c r="SHG5" s="58"/>
      <c r="SHH5" s="58"/>
      <c r="SHI5" s="58"/>
      <c r="SHJ5" s="58"/>
      <c r="SHK5" s="58"/>
      <c r="SHL5" s="58"/>
      <c r="SHM5" s="58"/>
      <c r="SHN5" s="58"/>
      <c r="SHO5" s="58"/>
      <c r="SHP5" s="58"/>
      <c r="SHQ5" s="58"/>
      <c r="SHR5" s="58"/>
      <c r="SHS5" s="58"/>
      <c r="SHT5" s="58"/>
      <c r="SHU5" s="58"/>
      <c r="SHV5" s="58"/>
      <c r="SHW5" s="58"/>
      <c r="SHX5" s="58"/>
      <c r="SHY5" s="58"/>
      <c r="SHZ5" s="58"/>
      <c r="SIA5" s="58"/>
      <c r="SIB5" s="58"/>
      <c r="SIC5" s="58"/>
      <c r="SID5" s="58"/>
      <c r="SIE5" s="58"/>
      <c r="SIF5" s="58"/>
      <c r="SIG5" s="58"/>
      <c r="SIH5" s="58"/>
      <c r="SII5" s="58"/>
      <c r="SIJ5" s="58"/>
      <c r="SIK5" s="58"/>
      <c r="SIL5" s="58"/>
      <c r="SIM5" s="58"/>
      <c r="SIN5" s="58"/>
      <c r="SIO5" s="58"/>
      <c r="SIP5" s="58"/>
      <c r="SIQ5" s="58"/>
      <c r="SIR5" s="58"/>
      <c r="SIS5" s="58"/>
      <c r="SIT5" s="58"/>
      <c r="SIU5" s="58"/>
      <c r="SIV5" s="58"/>
      <c r="SIW5" s="58"/>
      <c r="SIX5" s="58"/>
      <c r="SIY5" s="58"/>
      <c r="SIZ5" s="58"/>
      <c r="SJA5" s="58"/>
      <c r="SJB5" s="58"/>
      <c r="SJC5" s="58"/>
      <c r="SJD5" s="58"/>
      <c r="SJE5" s="58"/>
      <c r="SJF5" s="58"/>
      <c r="SJG5" s="58"/>
      <c r="SJH5" s="58"/>
      <c r="SJI5" s="58"/>
      <c r="SJJ5" s="58"/>
      <c r="SJK5" s="58"/>
      <c r="SJL5" s="58"/>
      <c r="SJM5" s="58"/>
      <c r="SJN5" s="58"/>
      <c r="SJO5" s="58"/>
      <c r="SJP5" s="58"/>
      <c r="SJQ5" s="58"/>
      <c r="SJR5" s="58"/>
      <c r="SJS5" s="58"/>
      <c r="SJT5" s="58"/>
      <c r="SJU5" s="58"/>
      <c r="SJV5" s="58"/>
      <c r="SJW5" s="58"/>
      <c r="SJX5" s="58"/>
      <c r="SJY5" s="58"/>
      <c r="SJZ5" s="58"/>
      <c r="SKA5" s="58"/>
      <c r="SKB5" s="58"/>
      <c r="SKC5" s="58"/>
      <c r="SKD5" s="58"/>
      <c r="SKE5" s="58"/>
      <c r="SKF5" s="58"/>
      <c r="SKG5" s="58"/>
      <c r="SKH5" s="58"/>
      <c r="SKI5" s="58"/>
      <c r="SKJ5" s="58"/>
      <c r="SKK5" s="58"/>
      <c r="SKL5" s="58"/>
      <c r="SKM5" s="58"/>
      <c r="SKN5" s="58"/>
      <c r="SKO5" s="58"/>
      <c r="SKP5" s="58"/>
      <c r="SKQ5" s="58"/>
      <c r="SKR5" s="58"/>
      <c r="SKS5" s="58"/>
      <c r="SKT5" s="58"/>
      <c r="SKU5" s="58"/>
      <c r="SKV5" s="58"/>
      <c r="SKW5" s="58"/>
      <c r="SKX5" s="58"/>
      <c r="SKY5" s="58"/>
      <c r="SKZ5" s="58"/>
      <c r="SLA5" s="58"/>
      <c r="SLB5" s="58"/>
      <c r="SLC5" s="58"/>
      <c r="SLD5" s="58"/>
      <c r="SLE5" s="58"/>
      <c r="SLF5" s="58"/>
      <c r="SLG5" s="58"/>
      <c r="SLH5" s="58"/>
      <c r="SLI5" s="58"/>
      <c r="SLJ5" s="58"/>
      <c r="SLK5" s="58"/>
      <c r="SLL5" s="58"/>
      <c r="SLM5" s="58"/>
      <c r="SLN5" s="58"/>
      <c r="SLO5" s="58"/>
      <c r="SLP5" s="58"/>
      <c r="SLQ5" s="58"/>
      <c r="SLR5" s="58"/>
      <c r="SLS5" s="58"/>
      <c r="SLT5" s="58"/>
      <c r="SLU5" s="58"/>
      <c r="SLV5" s="58"/>
      <c r="SLW5" s="58"/>
      <c r="SLX5" s="58"/>
      <c r="SLY5" s="58"/>
      <c r="SLZ5" s="58"/>
      <c r="SMA5" s="58"/>
      <c r="SMB5" s="58"/>
      <c r="SMC5" s="58"/>
      <c r="SMD5" s="58"/>
      <c r="SME5" s="58"/>
      <c r="SMF5" s="58"/>
      <c r="SMG5" s="58"/>
      <c r="SMH5" s="58"/>
      <c r="SMI5" s="58"/>
      <c r="SMJ5" s="58"/>
      <c r="SMK5" s="58"/>
      <c r="SML5" s="58"/>
      <c r="SMM5" s="58"/>
      <c r="SMN5" s="58"/>
      <c r="SMO5" s="58"/>
      <c r="SMP5" s="58"/>
      <c r="SMQ5" s="58"/>
      <c r="SMR5" s="58"/>
      <c r="SMS5" s="58"/>
      <c r="SMT5" s="58"/>
      <c r="SMU5" s="58"/>
      <c r="SMV5" s="58"/>
      <c r="SMW5" s="58"/>
      <c r="SMX5" s="58"/>
      <c r="SMY5" s="58"/>
      <c r="SMZ5" s="58"/>
      <c r="SNA5" s="58"/>
      <c r="SNB5" s="58"/>
      <c r="SNC5" s="58"/>
      <c r="SND5" s="58"/>
      <c r="SNE5" s="58"/>
      <c r="SNF5" s="58"/>
      <c r="SNG5" s="58"/>
      <c r="SNH5" s="58"/>
      <c r="SNI5" s="58"/>
      <c r="SNJ5" s="58"/>
      <c r="SNK5" s="58"/>
      <c r="SNL5" s="58"/>
      <c r="SNM5" s="58"/>
      <c r="SNN5" s="58"/>
      <c r="SNO5" s="58"/>
      <c r="SNP5" s="58"/>
      <c r="SNQ5" s="58"/>
      <c r="SNR5" s="58"/>
      <c r="SNS5" s="58"/>
      <c r="SNT5" s="58"/>
      <c r="SNU5" s="58"/>
      <c r="SNV5" s="58"/>
      <c r="SNW5" s="58"/>
      <c r="SNX5" s="58"/>
      <c r="SNY5" s="58"/>
      <c r="SNZ5" s="58"/>
      <c r="SOA5" s="58"/>
      <c r="SOB5" s="58"/>
      <c r="SOC5" s="58"/>
      <c r="SOD5" s="58"/>
      <c r="SOE5" s="58"/>
      <c r="SOF5" s="58"/>
      <c r="SOG5" s="58"/>
      <c r="SOH5" s="58"/>
      <c r="SOI5" s="58"/>
      <c r="SOJ5" s="58"/>
      <c r="SOK5" s="58"/>
      <c r="SOL5" s="58"/>
      <c r="SOM5" s="58"/>
      <c r="SON5" s="58"/>
      <c r="SOO5" s="58"/>
      <c r="SOP5" s="58"/>
      <c r="SOQ5" s="58"/>
      <c r="SOR5" s="58"/>
      <c r="SOS5" s="58"/>
      <c r="SOT5" s="58"/>
      <c r="SOU5" s="58"/>
      <c r="SOV5" s="58"/>
      <c r="SOW5" s="58"/>
      <c r="SOX5" s="58"/>
      <c r="SOY5" s="58"/>
      <c r="SOZ5" s="58"/>
      <c r="SPA5" s="58"/>
      <c r="SPB5" s="58"/>
      <c r="SPC5" s="58"/>
      <c r="SPD5" s="58"/>
      <c r="SPE5" s="58"/>
      <c r="SPF5" s="58"/>
      <c r="SPG5" s="58"/>
      <c r="SPH5" s="58"/>
      <c r="SPI5" s="58"/>
      <c r="SPJ5" s="58"/>
      <c r="SPK5" s="58"/>
      <c r="SPL5" s="58"/>
      <c r="SPM5" s="58"/>
      <c r="SPN5" s="58"/>
      <c r="SPO5" s="58"/>
      <c r="SPP5" s="58"/>
      <c r="SPQ5" s="58"/>
      <c r="SPR5" s="58"/>
      <c r="SPS5" s="58"/>
      <c r="SPT5" s="58"/>
      <c r="SPU5" s="58"/>
      <c r="SPV5" s="58"/>
      <c r="SPW5" s="58"/>
      <c r="SPX5" s="58"/>
      <c r="SPY5" s="58"/>
      <c r="SPZ5" s="58"/>
      <c r="SQA5" s="58"/>
      <c r="SQB5" s="58"/>
      <c r="SQC5" s="58"/>
      <c r="SQD5" s="58"/>
      <c r="SQE5" s="58"/>
      <c r="SQF5" s="58"/>
      <c r="SQG5" s="58"/>
      <c r="SQH5" s="58"/>
      <c r="SQI5" s="58"/>
      <c r="SQJ5" s="58"/>
      <c r="SQK5" s="58"/>
      <c r="SQL5" s="58"/>
      <c r="SQM5" s="58"/>
      <c r="SQN5" s="58"/>
      <c r="SQO5" s="58"/>
      <c r="SQP5" s="58"/>
      <c r="SQQ5" s="58"/>
      <c r="SQR5" s="58"/>
      <c r="SQS5" s="58"/>
      <c r="SQT5" s="58"/>
      <c r="SQU5" s="58"/>
      <c r="SQV5" s="58"/>
      <c r="SQW5" s="58"/>
      <c r="SQX5" s="58"/>
      <c r="SQY5" s="58"/>
      <c r="SQZ5" s="58"/>
      <c r="SRA5" s="58"/>
      <c r="SRB5" s="58"/>
      <c r="SRC5" s="58"/>
      <c r="SRD5" s="58"/>
      <c r="SRE5" s="58"/>
      <c r="SRF5" s="58"/>
      <c r="SRG5" s="58"/>
      <c r="SRH5" s="58"/>
      <c r="SRI5" s="58"/>
      <c r="SRJ5" s="58"/>
      <c r="SRK5" s="58"/>
      <c r="SRL5" s="58"/>
      <c r="SRM5" s="58"/>
      <c r="SRN5" s="58"/>
      <c r="SRO5" s="58"/>
      <c r="SRP5" s="58"/>
      <c r="SRQ5" s="58"/>
      <c r="SRR5" s="58"/>
      <c r="SRS5" s="58"/>
      <c r="SRT5" s="58"/>
      <c r="SRU5" s="58"/>
      <c r="SRV5" s="58"/>
      <c r="SRW5" s="58"/>
      <c r="SRX5" s="58"/>
      <c r="SRY5" s="58"/>
      <c r="SRZ5" s="58"/>
      <c r="SSA5" s="58"/>
      <c r="SSB5" s="58"/>
      <c r="SSC5" s="58"/>
      <c r="SSD5" s="58"/>
      <c r="SSE5" s="58"/>
      <c r="SSF5" s="58"/>
      <c r="SSG5" s="58"/>
      <c r="SSH5" s="58"/>
      <c r="SSI5" s="58"/>
      <c r="SSJ5" s="58"/>
      <c r="SSK5" s="58"/>
      <c r="SSL5" s="58"/>
      <c r="SSM5" s="58"/>
      <c r="SSN5" s="58"/>
      <c r="SSO5" s="58"/>
      <c r="SSP5" s="58"/>
      <c r="SSQ5" s="58"/>
      <c r="SSR5" s="58"/>
      <c r="SSS5" s="58"/>
      <c r="SST5" s="58"/>
      <c r="SSU5" s="58"/>
      <c r="SSV5" s="58"/>
      <c r="SSW5" s="58"/>
      <c r="SSX5" s="58"/>
      <c r="SSY5" s="58"/>
      <c r="SSZ5" s="58"/>
      <c r="STA5" s="58"/>
      <c r="STB5" s="58"/>
      <c r="STC5" s="58"/>
      <c r="STD5" s="58"/>
      <c r="STE5" s="58"/>
      <c r="STF5" s="58"/>
      <c r="STG5" s="58"/>
      <c r="STH5" s="58"/>
      <c r="STI5" s="58"/>
      <c r="STJ5" s="58"/>
      <c r="STK5" s="58"/>
      <c r="STL5" s="58"/>
      <c r="STM5" s="58"/>
      <c r="STN5" s="58"/>
      <c r="STO5" s="58"/>
      <c r="STP5" s="58"/>
      <c r="STQ5" s="58"/>
      <c r="STR5" s="58"/>
      <c r="STS5" s="58"/>
      <c r="STT5" s="58"/>
      <c r="STU5" s="58"/>
      <c r="STV5" s="58"/>
      <c r="STW5" s="58"/>
      <c r="STX5" s="58"/>
      <c r="STY5" s="58"/>
      <c r="STZ5" s="58"/>
      <c r="SUA5" s="58"/>
      <c r="SUB5" s="58"/>
      <c r="SUC5" s="58"/>
      <c r="SUD5" s="58"/>
      <c r="SUE5" s="58"/>
      <c r="SUF5" s="58"/>
      <c r="SUG5" s="58"/>
      <c r="SUH5" s="58"/>
      <c r="SUI5" s="58"/>
      <c r="SUJ5" s="58"/>
      <c r="SUK5" s="58"/>
      <c r="SUL5" s="58"/>
      <c r="SUM5" s="58"/>
      <c r="SUN5" s="58"/>
      <c r="SUO5" s="58"/>
      <c r="SUP5" s="58"/>
      <c r="SUQ5" s="58"/>
      <c r="SUR5" s="58"/>
      <c r="SUS5" s="58"/>
      <c r="SUT5" s="58"/>
      <c r="SUU5" s="58"/>
      <c r="SUV5" s="58"/>
      <c r="SUW5" s="58"/>
      <c r="SUX5" s="58"/>
      <c r="SUY5" s="58"/>
      <c r="SUZ5" s="58"/>
      <c r="SVA5" s="58"/>
      <c r="SVB5" s="58"/>
      <c r="SVC5" s="58"/>
      <c r="SVD5" s="58"/>
      <c r="SVE5" s="58"/>
      <c r="SVF5" s="58"/>
      <c r="SVG5" s="58"/>
      <c r="SVH5" s="58"/>
      <c r="SVI5" s="58"/>
      <c r="SVJ5" s="58"/>
      <c r="SVK5" s="58"/>
      <c r="SVL5" s="58"/>
      <c r="SVM5" s="58"/>
      <c r="SVN5" s="58"/>
      <c r="SVO5" s="58"/>
      <c r="SVP5" s="58"/>
      <c r="SVQ5" s="58"/>
      <c r="SVR5" s="58"/>
      <c r="SVS5" s="58"/>
      <c r="SVT5" s="58"/>
      <c r="SVU5" s="58"/>
      <c r="SVV5" s="58"/>
      <c r="SVW5" s="58"/>
      <c r="SVX5" s="58"/>
      <c r="SVY5" s="58"/>
      <c r="SVZ5" s="58"/>
      <c r="SWA5" s="58"/>
      <c r="SWB5" s="58"/>
      <c r="SWC5" s="58"/>
      <c r="SWD5" s="58"/>
      <c r="SWE5" s="58"/>
      <c r="SWF5" s="58"/>
      <c r="SWG5" s="58"/>
      <c r="SWH5" s="58"/>
      <c r="SWI5" s="58"/>
      <c r="SWJ5" s="58"/>
      <c r="SWK5" s="58"/>
      <c r="SWL5" s="58"/>
      <c r="SWM5" s="58"/>
      <c r="SWN5" s="58"/>
      <c r="SWO5" s="58"/>
      <c r="SWP5" s="58"/>
      <c r="SWQ5" s="58"/>
      <c r="SWR5" s="58"/>
      <c r="SWS5" s="58"/>
      <c r="SWT5" s="58"/>
      <c r="SWU5" s="58"/>
      <c r="SWV5" s="58"/>
      <c r="SWW5" s="58"/>
      <c r="SWX5" s="58"/>
      <c r="SWY5" s="58"/>
      <c r="SWZ5" s="58"/>
      <c r="SXA5" s="58"/>
      <c r="SXB5" s="58"/>
      <c r="SXC5" s="58"/>
      <c r="SXD5" s="58"/>
      <c r="SXE5" s="58"/>
      <c r="SXF5" s="58"/>
      <c r="SXG5" s="58"/>
      <c r="SXH5" s="58"/>
      <c r="SXI5" s="58"/>
      <c r="SXJ5" s="58"/>
      <c r="SXK5" s="58"/>
      <c r="SXL5" s="58"/>
      <c r="SXM5" s="58"/>
      <c r="SXN5" s="58"/>
      <c r="SXO5" s="58"/>
      <c r="SXP5" s="58"/>
      <c r="SXQ5" s="58"/>
      <c r="SXR5" s="58"/>
      <c r="SXS5" s="58"/>
      <c r="SXT5" s="58"/>
      <c r="SXU5" s="58"/>
      <c r="SXV5" s="58"/>
      <c r="SXW5" s="58"/>
      <c r="SXX5" s="58"/>
      <c r="SXY5" s="58"/>
      <c r="SXZ5" s="58"/>
      <c r="SYA5" s="58"/>
      <c r="SYB5" s="58"/>
      <c r="SYC5" s="58"/>
      <c r="SYD5" s="58"/>
      <c r="SYE5" s="58"/>
      <c r="SYF5" s="58"/>
      <c r="SYG5" s="58"/>
      <c r="SYH5" s="58"/>
      <c r="SYI5" s="58"/>
      <c r="SYJ5" s="58"/>
      <c r="SYK5" s="58"/>
      <c r="SYL5" s="58"/>
      <c r="SYM5" s="58"/>
      <c r="SYN5" s="58"/>
      <c r="SYO5" s="58"/>
      <c r="SYP5" s="58"/>
      <c r="SYQ5" s="58"/>
      <c r="SYR5" s="58"/>
      <c r="SYS5" s="58"/>
      <c r="SYT5" s="58"/>
      <c r="SYU5" s="58"/>
      <c r="SYV5" s="58"/>
      <c r="SYW5" s="58"/>
      <c r="SYX5" s="58"/>
      <c r="SYY5" s="58"/>
      <c r="SYZ5" s="58"/>
      <c r="SZA5" s="58"/>
      <c r="SZB5" s="58"/>
      <c r="SZC5" s="58"/>
      <c r="SZD5" s="58"/>
      <c r="SZE5" s="58"/>
      <c r="SZF5" s="58"/>
      <c r="SZG5" s="58"/>
      <c r="SZH5" s="58"/>
      <c r="SZI5" s="58"/>
      <c r="SZJ5" s="58"/>
      <c r="SZK5" s="58"/>
      <c r="SZL5" s="58"/>
      <c r="SZM5" s="58"/>
      <c r="SZN5" s="58"/>
      <c r="SZO5" s="58"/>
      <c r="SZP5" s="58"/>
      <c r="SZQ5" s="58"/>
      <c r="SZR5" s="58"/>
      <c r="SZS5" s="58"/>
      <c r="SZT5" s="58"/>
      <c r="SZU5" s="58"/>
      <c r="SZV5" s="58"/>
      <c r="SZW5" s="58"/>
      <c r="SZX5" s="58"/>
      <c r="SZY5" s="58"/>
      <c r="SZZ5" s="58"/>
      <c r="TAA5" s="58"/>
      <c r="TAB5" s="58"/>
      <c r="TAC5" s="58"/>
      <c r="TAD5" s="58"/>
      <c r="TAE5" s="58"/>
      <c r="TAF5" s="58"/>
      <c r="TAG5" s="58"/>
      <c r="TAH5" s="58"/>
      <c r="TAI5" s="58"/>
      <c r="TAJ5" s="58"/>
      <c r="TAK5" s="58"/>
      <c r="TAL5" s="58"/>
      <c r="TAM5" s="58"/>
      <c r="TAN5" s="58"/>
      <c r="TAO5" s="58"/>
      <c r="TAP5" s="58"/>
      <c r="TAQ5" s="58"/>
      <c r="TAR5" s="58"/>
      <c r="TAS5" s="58"/>
      <c r="TAT5" s="58"/>
      <c r="TAU5" s="58"/>
      <c r="TAV5" s="58"/>
      <c r="TAW5" s="58"/>
      <c r="TAX5" s="58"/>
      <c r="TAY5" s="58"/>
      <c r="TAZ5" s="58"/>
      <c r="TBA5" s="58"/>
      <c r="TBB5" s="58"/>
      <c r="TBC5" s="58"/>
      <c r="TBD5" s="58"/>
      <c r="TBE5" s="58"/>
      <c r="TBF5" s="58"/>
      <c r="TBG5" s="58"/>
      <c r="TBH5" s="58"/>
      <c r="TBI5" s="58"/>
      <c r="TBJ5" s="58"/>
      <c r="TBK5" s="58"/>
      <c r="TBL5" s="58"/>
      <c r="TBM5" s="58"/>
      <c r="TBN5" s="58"/>
      <c r="TBO5" s="58"/>
      <c r="TBP5" s="58"/>
      <c r="TBQ5" s="58"/>
      <c r="TBR5" s="58"/>
      <c r="TBS5" s="58"/>
      <c r="TBT5" s="58"/>
      <c r="TBU5" s="58"/>
      <c r="TBV5" s="58"/>
      <c r="TBW5" s="58"/>
      <c r="TBX5" s="58"/>
      <c r="TBY5" s="58"/>
      <c r="TBZ5" s="58"/>
      <c r="TCA5" s="58"/>
      <c r="TCB5" s="58"/>
      <c r="TCC5" s="58"/>
      <c r="TCD5" s="58"/>
      <c r="TCE5" s="58"/>
      <c r="TCF5" s="58"/>
      <c r="TCG5" s="58"/>
      <c r="TCH5" s="58"/>
      <c r="TCI5" s="58"/>
      <c r="TCJ5" s="58"/>
      <c r="TCK5" s="58"/>
      <c r="TCL5" s="58"/>
      <c r="TCM5" s="58"/>
      <c r="TCN5" s="58"/>
      <c r="TCO5" s="58"/>
      <c r="TCP5" s="58"/>
      <c r="TCQ5" s="58"/>
      <c r="TCR5" s="58"/>
      <c r="TCS5" s="58"/>
      <c r="TCT5" s="58"/>
      <c r="TCU5" s="58"/>
      <c r="TCV5" s="58"/>
      <c r="TCW5" s="58"/>
      <c r="TCX5" s="58"/>
      <c r="TCY5" s="58"/>
      <c r="TCZ5" s="58"/>
      <c r="TDA5" s="58"/>
      <c r="TDB5" s="58"/>
      <c r="TDC5" s="58"/>
      <c r="TDD5" s="58"/>
      <c r="TDE5" s="58"/>
      <c r="TDF5" s="58"/>
      <c r="TDG5" s="58"/>
      <c r="TDH5" s="58"/>
      <c r="TDI5" s="58"/>
      <c r="TDJ5" s="58"/>
      <c r="TDK5" s="58"/>
      <c r="TDL5" s="58"/>
      <c r="TDM5" s="58"/>
      <c r="TDN5" s="58"/>
      <c r="TDO5" s="58"/>
      <c r="TDP5" s="58"/>
      <c r="TDQ5" s="58"/>
      <c r="TDR5" s="58"/>
      <c r="TDS5" s="58"/>
      <c r="TDT5" s="58"/>
      <c r="TDU5" s="58"/>
      <c r="TDV5" s="58"/>
      <c r="TDW5" s="58"/>
      <c r="TDX5" s="58"/>
      <c r="TDY5" s="58"/>
      <c r="TDZ5" s="58"/>
      <c r="TEA5" s="58"/>
      <c r="TEB5" s="58"/>
      <c r="TEC5" s="58"/>
      <c r="TED5" s="58"/>
      <c r="TEE5" s="58"/>
      <c r="TEF5" s="58"/>
      <c r="TEG5" s="58"/>
      <c r="TEH5" s="58"/>
      <c r="TEI5" s="58"/>
      <c r="TEJ5" s="58"/>
      <c r="TEK5" s="58"/>
      <c r="TEL5" s="58"/>
      <c r="TEM5" s="58"/>
      <c r="TEN5" s="58"/>
      <c r="TEO5" s="58"/>
      <c r="TEP5" s="58"/>
      <c r="TEQ5" s="58"/>
      <c r="TER5" s="58"/>
      <c r="TES5" s="58"/>
      <c r="TET5" s="58"/>
      <c r="TEU5" s="58"/>
      <c r="TEV5" s="58"/>
      <c r="TEW5" s="58"/>
      <c r="TEX5" s="58"/>
      <c r="TEY5" s="58"/>
      <c r="TEZ5" s="58"/>
      <c r="TFA5" s="58"/>
      <c r="TFB5" s="58"/>
      <c r="TFC5" s="58"/>
      <c r="TFD5" s="58"/>
      <c r="TFE5" s="58"/>
      <c r="TFF5" s="58"/>
      <c r="TFG5" s="58"/>
      <c r="TFH5" s="58"/>
      <c r="TFI5" s="58"/>
      <c r="TFJ5" s="58"/>
      <c r="TFK5" s="58"/>
      <c r="TFL5" s="58"/>
      <c r="TFM5" s="58"/>
      <c r="TFN5" s="58"/>
      <c r="TFO5" s="58"/>
      <c r="TFP5" s="58"/>
      <c r="TFQ5" s="58"/>
      <c r="TFR5" s="58"/>
      <c r="TFS5" s="58"/>
      <c r="TFT5" s="58"/>
      <c r="TFU5" s="58"/>
      <c r="TFV5" s="58"/>
      <c r="TFW5" s="58"/>
      <c r="TFX5" s="58"/>
      <c r="TFY5" s="58"/>
      <c r="TFZ5" s="58"/>
      <c r="TGA5" s="58"/>
      <c r="TGB5" s="58"/>
      <c r="TGC5" s="58"/>
      <c r="TGD5" s="58"/>
      <c r="TGE5" s="58"/>
      <c r="TGF5" s="58"/>
      <c r="TGG5" s="58"/>
      <c r="TGH5" s="58"/>
      <c r="TGI5" s="58"/>
      <c r="TGJ5" s="58"/>
      <c r="TGK5" s="58"/>
      <c r="TGL5" s="58"/>
      <c r="TGM5" s="58"/>
      <c r="TGN5" s="58"/>
      <c r="TGO5" s="58"/>
      <c r="TGP5" s="58"/>
      <c r="TGQ5" s="58"/>
      <c r="TGR5" s="58"/>
      <c r="TGS5" s="58"/>
      <c r="TGT5" s="58"/>
      <c r="TGU5" s="58"/>
      <c r="TGV5" s="58"/>
      <c r="TGW5" s="58"/>
      <c r="TGX5" s="58"/>
      <c r="TGY5" s="58"/>
      <c r="TGZ5" s="58"/>
      <c r="THA5" s="58"/>
      <c r="THB5" s="58"/>
      <c r="THC5" s="58"/>
      <c r="THD5" s="58"/>
      <c r="THE5" s="58"/>
      <c r="THF5" s="58"/>
      <c r="THG5" s="58"/>
      <c r="THH5" s="58"/>
      <c r="THI5" s="58"/>
      <c r="THJ5" s="58"/>
      <c r="THK5" s="58"/>
      <c r="THL5" s="58"/>
      <c r="THM5" s="58"/>
      <c r="THN5" s="58"/>
      <c r="THO5" s="58"/>
      <c r="THP5" s="58"/>
      <c r="THQ5" s="58"/>
      <c r="THR5" s="58"/>
      <c r="THS5" s="58"/>
      <c r="THT5" s="58"/>
      <c r="THU5" s="58"/>
      <c r="THV5" s="58"/>
      <c r="THW5" s="58"/>
      <c r="THX5" s="58"/>
      <c r="THY5" s="58"/>
      <c r="THZ5" s="58"/>
      <c r="TIA5" s="58"/>
      <c r="TIB5" s="58"/>
      <c r="TIC5" s="58"/>
      <c r="TID5" s="58"/>
      <c r="TIE5" s="58"/>
      <c r="TIF5" s="58"/>
      <c r="TIG5" s="58"/>
      <c r="TIH5" s="58"/>
      <c r="TII5" s="58"/>
      <c r="TIJ5" s="58"/>
      <c r="TIK5" s="58"/>
      <c r="TIL5" s="58"/>
      <c r="TIM5" s="58"/>
      <c r="TIN5" s="58"/>
      <c r="TIO5" s="58"/>
      <c r="TIP5" s="58"/>
      <c r="TIQ5" s="58"/>
      <c r="TIR5" s="58"/>
      <c r="TIS5" s="58"/>
      <c r="TIT5" s="58"/>
      <c r="TIU5" s="58"/>
      <c r="TIV5" s="58"/>
      <c r="TIW5" s="58"/>
      <c r="TIX5" s="58"/>
      <c r="TIY5" s="58"/>
      <c r="TIZ5" s="58"/>
      <c r="TJA5" s="58"/>
      <c r="TJB5" s="58"/>
      <c r="TJC5" s="58"/>
      <c r="TJD5" s="58"/>
      <c r="TJE5" s="58"/>
      <c r="TJF5" s="58"/>
      <c r="TJG5" s="58"/>
      <c r="TJH5" s="58"/>
      <c r="TJI5" s="58"/>
      <c r="TJJ5" s="58"/>
      <c r="TJK5" s="58"/>
      <c r="TJL5" s="58"/>
      <c r="TJM5" s="58"/>
      <c r="TJN5" s="58"/>
      <c r="TJO5" s="58"/>
      <c r="TJP5" s="58"/>
      <c r="TJQ5" s="58"/>
      <c r="TJR5" s="58"/>
      <c r="TJS5" s="58"/>
      <c r="TJT5" s="58"/>
      <c r="TJU5" s="58"/>
      <c r="TJV5" s="58"/>
      <c r="TJW5" s="58"/>
      <c r="TJX5" s="58"/>
      <c r="TJY5" s="58"/>
      <c r="TJZ5" s="58"/>
      <c r="TKA5" s="58"/>
      <c r="TKB5" s="58"/>
      <c r="TKC5" s="58"/>
      <c r="TKD5" s="58"/>
      <c r="TKE5" s="58"/>
      <c r="TKF5" s="58"/>
      <c r="TKG5" s="58"/>
      <c r="TKH5" s="58"/>
      <c r="TKI5" s="58"/>
      <c r="TKJ5" s="58"/>
      <c r="TKK5" s="58"/>
      <c r="TKL5" s="58"/>
      <c r="TKM5" s="58"/>
      <c r="TKN5" s="58"/>
      <c r="TKO5" s="58"/>
      <c r="TKP5" s="58"/>
      <c r="TKQ5" s="58"/>
      <c r="TKR5" s="58"/>
      <c r="TKS5" s="58"/>
      <c r="TKT5" s="58"/>
      <c r="TKU5" s="58"/>
      <c r="TKV5" s="58"/>
      <c r="TKW5" s="58"/>
      <c r="TKX5" s="58"/>
      <c r="TKY5" s="58"/>
      <c r="TKZ5" s="58"/>
      <c r="TLA5" s="58"/>
      <c r="TLB5" s="58"/>
      <c r="TLC5" s="58"/>
      <c r="TLD5" s="58"/>
      <c r="TLE5" s="58"/>
      <c r="TLF5" s="58"/>
      <c r="TLG5" s="58"/>
      <c r="TLH5" s="58"/>
      <c r="TLI5" s="58"/>
      <c r="TLJ5" s="58"/>
      <c r="TLK5" s="58"/>
      <c r="TLL5" s="58"/>
      <c r="TLM5" s="58"/>
      <c r="TLN5" s="58"/>
      <c r="TLO5" s="58"/>
      <c r="TLP5" s="58"/>
      <c r="TLQ5" s="58"/>
      <c r="TLR5" s="58"/>
      <c r="TLS5" s="58"/>
      <c r="TLT5" s="58"/>
      <c r="TLU5" s="58"/>
      <c r="TLV5" s="58"/>
      <c r="TLW5" s="58"/>
      <c r="TLX5" s="58"/>
      <c r="TLY5" s="58"/>
      <c r="TLZ5" s="58"/>
      <c r="TMA5" s="58"/>
      <c r="TMB5" s="58"/>
      <c r="TMC5" s="58"/>
      <c r="TMD5" s="58"/>
      <c r="TME5" s="58"/>
      <c r="TMF5" s="58"/>
      <c r="TMG5" s="58"/>
      <c r="TMH5" s="58"/>
      <c r="TMI5" s="58"/>
      <c r="TMJ5" s="58"/>
      <c r="TMK5" s="58"/>
      <c r="TML5" s="58"/>
      <c r="TMM5" s="58"/>
      <c r="TMN5" s="58"/>
      <c r="TMO5" s="58"/>
      <c r="TMP5" s="58"/>
      <c r="TMQ5" s="58"/>
      <c r="TMR5" s="58"/>
      <c r="TMS5" s="58"/>
      <c r="TMT5" s="58"/>
      <c r="TMU5" s="58"/>
      <c r="TMV5" s="58"/>
      <c r="TMW5" s="58"/>
      <c r="TMX5" s="58"/>
      <c r="TMY5" s="58"/>
      <c r="TMZ5" s="58"/>
      <c r="TNA5" s="58"/>
      <c r="TNB5" s="58"/>
      <c r="TNC5" s="58"/>
      <c r="TND5" s="58"/>
      <c r="TNE5" s="58"/>
      <c r="TNF5" s="58"/>
      <c r="TNG5" s="58"/>
      <c r="TNH5" s="58"/>
      <c r="TNI5" s="58"/>
      <c r="TNJ5" s="58"/>
      <c r="TNK5" s="58"/>
      <c r="TNL5" s="58"/>
      <c r="TNM5" s="58"/>
      <c r="TNN5" s="58"/>
      <c r="TNO5" s="58"/>
      <c r="TNP5" s="58"/>
      <c r="TNQ5" s="58"/>
      <c r="TNR5" s="58"/>
      <c r="TNS5" s="58"/>
      <c r="TNT5" s="58"/>
      <c r="TNU5" s="58"/>
      <c r="TNV5" s="58"/>
      <c r="TNW5" s="58"/>
      <c r="TNX5" s="58"/>
      <c r="TNY5" s="58"/>
      <c r="TNZ5" s="58"/>
      <c r="TOA5" s="58"/>
      <c r="TOB5" s="58"/>
      <c r="TOC5" s="58"/>
      <c r="TOD5" s="58"/>
      <c r="TOE5" s="58"/>
      <c r="TOF5" s="58"/>
      <c r="TOG5" s="58"/>
      <c r="TOH5" s="58"/>
      <c r="TOI5" s="58"/>
      <c r="TOJ5" s="58"/>
      <c r="TOK5" s="58"/>
      <c r="TOL5" s="58"/>
      <c r="TOM5" s="58"/>
      <c r="TON5" s="58"/>
      <c r="TOO5" s="58"/>
      <c r="TOP5" s="58"/>
      <c r="TOQ5" s="58"/>
      <c r="TOR5" s="58"/>
      <c r="TOS5" s="58"/>
      <c r="TOT5" s="58"/>
      <c r="TOU5" s="58"/>
      <c r="TOV5" s="58"/>
      <c r="TOW5" s="58"/>
      <c r="TOX5" s="58"/>
      <c r="TOY5" s="58"/>
      <c r="TOZ5" s="58"/>
      <c r="TPA5" s="58"/>
      <c r="TPB5" s="58"/>
      <c r="TPC5" s="58"/>
      <c r="TPD5" s="58"/>
      <c r="TPE5" s="58"/>
      <c r="TPF5" s="58"/>
      <c r="TPG5" s="58"/>
      <c r="TPH5" s="58"/>
      <c r="TPI5" s="58"/>
      <c r="TPJ5" s="58"/>
      <c r="TPK5" s="58"/>
      <c r="TPL5" s="58"/>
      <c r="TPM5" s="58"/>
      <c r="TPN5" s="58"/>
      <c r="TPO5" s="58"/>
      <c r="TPP5" s="58"/>
      <c r="TPQ5" s="58"/>
      <c r="TPR5" s="58"/>
      <c r="TPS5" s="58"/>
      <c r="TPT5" s="58"/>
      <c r="TPU5" s="58"/>
      <c r="TPV5" s="58"/>
      <c r="TPW5" s="58"/>
      <c r="TPX5" s="58"/>
      <c r="TPY5" s="58"/>
      <c r="TPZ5" s="58"/>
      <c r="TQA5" s="58"/>
      <c r="TQB5" s="58"/>
      <c r="TQC5" s="58"/>
      <c r="TQD5" s="58"/>
      <c r="TQE5" s="58"/>
      <c r="TQF5" s="58"/>
      <c r="TQG5" s="58"/>
      <c r="TQH5" s="58"/>
      <c r="TQI5" s="58"/>
      <c r="TQJ5" s="58"/>
      <c r="TQK5" s="58"/>
      <c r="TQL5" s="58"/>
      <c r="TQM5" s="58"/>
      <c r="TQN5" s="58"/>
      <c r="TQO5" s="58"/>
      <c r="TQP5" s="58"/>
      <c r="TQQ5" s="58"/>
      <c r="TQR5" s="58"/>
      <c r="TQS5" s="58"/>
      <c r="TQT5" s="58"/>
      <c r="TQU5" s="58"/>
      <c r="TQV5" s="58"/>
      <c r="TQW5" s="58"/>
      <c r="TQX5" s="58"/>
      <c r="TQY5" s="58"/>
      <c r="TQZ5" s="58"/>
      <c r="TRA5" s="58"/>
      <c r="TRB5" s="58"/>
      <c r="TRC5" s="58"/>
      <c r="TRD5" s="58"/>
      <c r="TRE5" s="58"/>
      <c r="TRF5" s="58"/>
      <c r="TRG5" s="58"/>
      <c r="TRH5" s="58"/>
      <c r="TRI5" s="58"/>
      <c r="TRJ5" s="58"/>
      <c r="TRK5" s="58"/>
      <c r="TRL5" s="58"/>
      <c r="TRM5" s="58"/>
      <c r="TRN5" s="58"/>
      <c r="TRO5" s="58"/>
      <c r="TRP5" s="58"/>
      <c r="TRQ5" s="58"/>
      <c r="TRR5" s="58"/>
      <c r="TRS5" s="58"/>
      <c r="TRT5" s="58"/>
      <c r="TRU5" s="58"/>
      <c r="TRV5" s="58"/>
      <c r="TRW5" s="58"/>
      <c r="TRX5" s="58"/>
      <c r="TRY5" s="58"/>
      <c r="TRZ5" s="58"/>
      <c r="TSA5" s="58"/>
      <c r="TSB5" s="58"/>
      <c r="TSC5" s="58"/>
      <c r="TSD5" s="58"/>
      <c r="TSE5" s="58"/>
      <c r="TSF5" s="58"/>
      <c r="TSG5" s="58"/>
      <c r="TSH5" s="58"/>
      <c r="TSI5" s="58"/>
      <c r="TSJ5" s="58"/>
      <c r="TSK5" s="58"/>
      <c r="TSL5" s="58"/>
      <c r="TSM5" s="58"/>
      <c r="TSN5" s="58"/>
      <c r="TSO5" s="58"/>
      <c r="TSP5" s="58"/>
      <c r="TSQ5" s="58"/>
      <c r="TSR5" s="58"/>
      <c r="TSS5" s="58"/>
      <c r="TST5" s="58"/>
      <c r="TSU5" s="58"/>
      <c r="TSV5" s="58"/>
      <c r="TSW5" s="58"/>
      <c r="TSX5" s="58"/>
      <c r="TSY5" s="58"/>
      <c r="TSZ5" s="58"/>
      <c r="TTA5" s="58"/>
      <c r="TTB5" s="58"/>
      <c r="TTC5" s="58"/>
      <c r="TTD5" s="58"/>
      <c r="TTE5" s="58"/>
      <c r="TTF5" s="58"/>
      <c r="TTG5" s="58"/>
      <c r="TTH5" s="58"/>
      <c r="TTI5" s="58"/>
      <c r="TTJ5" s="58"/>
      <c r="TTK5" s="58"/>
      <c r="TTL5" s="58"/>
      <c r="TTM5" s="58"/>
      <c r="TTN5" s="58"/>
      <c r="TTO5" s="58"/>
      <c r="TTP5" s="58"/>
      <c r="TTQ5" s="58"/>
      <c r="TTR5" s="58"/>
      <c r="TTS5" s="58"/>
      <c r="TTT5" s="58"/>
      <c r="TTU5" s="58"/>
      <c r="TTV5" s="58"/>
      <c r="TTW5" s="58"/>
      <c r="TTX5" s="58"/>
      <c r="TTY5" s="58"/>
      <c r="TTZ5" s="58"/>
      <c r="TUA5" s="58"/>
      <c r="TUB5" s="58"/>
      <c r="TUC5" s="58"/>
      <c r="TUD5" s="58"/>
      <c r="TUE5" s="58"/>
      <c r="TUF5" s="58"/>
      <c r="TUG5" s="58"/>
      <c r="TUH5" s="58"/>
      <c r="TUI5" s="58"/>
      <c r="TUJ5" s="58"/>
      <c r="TUK5" s="58"/>
      <c r="TUL5" s="58"/>
      <c r="TUM5" s="58"/>
      <c r="TUN5" s="58"/>
      <c r="TUO5" s="58"/>
      <c r="TUP5" s="58"/>
      <c r="TUQ5" s="58"/>
      <c r="TUR5" s="58"/>
      <c r="TUS5" s="58"/>
      <c r="TUT5" s="58"/>
      <c r="TUU5" s="58"/>
      <c r="TUV5" s="58"/>
      <c r="TUW5" s="58"/>
      <c r="TUX5" s="58"/>
      <c r="TUY5" s="58"/>
      <c r="TUZ5" s="58"/>
      <c r="TVA5" s="58"/>
      <c r="TVB5" s="58"/>
      <c r="TVC5" s="58"/>
      <c r="TVD5" s="58"/>
      <c r="TVE5" s="58"/>
      <c r="TVF5" s="58"/>
      <c r="TVG5" s="58"/>
      <c r="TVH5" s="58"/>
      <c r="TVI5" s="58"/>
      <c r="TVJ5" s="58"/>
      <c r="TVK5" s="58"/>
      <c r="TVL5" s="58"/>
      <c r="TVM5" s="58"/>
      <c r="TVN5" s="58"/>
      <c r="TVO5" s="58"/>
      <c r="TVP5" s="58"/>
      <c r="TVQ5" s="58"/>
      <c r="TVR5" s="58"/>
      <c r="TVS5" s="58"/>
      <c r="TVT5" s="58"/>
      <c r="TVU5" s="58"/>
      <c r="TVV5" s="58"/>
      <c r="TVW5" s="58"/>
      <c r="TVX5" s="58"/>
      <c r="TVY5" s="58"/>
      <c r="TVZ5" s="58"/>
      <c r="TWA5" s="58"/>
      <c r="TWB5" s="58"/>
      <c r="TWC5" s="58"/>
      <c r="TWD5" s="58"/>
      <c r="TWE5" s="58"/>
      <c r="TWF5" s="58"/>
      <c r="TWG5" s="58"/>
      <c r="TWH5" s="58"/>
      <c r="TWI5" s="58"/>
      <c r="TWJ5" s="58"/>
      <c r="TWK5" s="58"/>
      <c r="TWL5" s="58"/>
      <c r="TWM5" s="58"/>
      <c r="TWN5" s="58"/>
      <c r="TWO5" s="58"/>
      <c r="TWP5" s="58"/>
      <c r="TWQ5" s="58"/>
      <c r="TWR5" s="58"/>
      <c r="TWS5" s="58"/>
      <c r="TWT5" s="58"/>
      <c r="TWU5" s="58"/>
      <c r="TWV5" s="58"/>
      <c r="TWW5" s="58"/>
      <c r="TWX5" s="58"/>
      <c r="TWY5" s="58"/>
      <c r="TWZ5" s="58"/>
      <c r="TXA5" s="58"/>
      <c r="TXB5" s="58"/>
      <c r="TXC5" s="58"/>
      <c r="TXD5" s="58"/>
      <c r="TXE5" s="58"/>
      <c r="TXF5" s="58"/>
      <c r="TXG5" s="58"/>
      <c r="TXH5" s="58"/>
      <c r="TXI5" s="58"/>
      <c r="TXJ5" s="58"/>
      <c r="TXK5" s="58"/>
      <c r="TXL5" s="58"/>
      <c r="TXM5" s="58"/>
      <c r="TXN5" s="58"/>
      <c r="TXO5" s="58"/>
      <c r="TXP5" s="58"/>
      <c r="TXQ5" s="58"/>
      <c r="TXR5" s="58"/>
      <c r="TXS5" s="58"/>
      <c r="TXT5" s="58"/>
      <c r="TXU5" s="58"/>
      <c r="TXV5" s="58"/>
      <c r="TXW5" s="58"/>
      <c r="TXX5" s="58"/>
      <c r="TXY5" s="58"/>
      <c r="TXZ5" s="58"/>
      <c r="TYA5" s="58"/>
      <c r="TYB5" s="58"/>
      <c r="TYC5" s="58"/>
      <c r="TYD5" s="58"/>
      <c r="TYE5" s="58"/>
      <c r="TYF5" s="58"/>
      <c r="TYG5" s="58"/>
      <c r="TYH5" s="58"/>
      <c r="TYI5" s="58"/>
      <c r="TYJ5" s="58"/>
      <c r="TYK5" s="58"/>
      <c r="TYL5" s="58"/>
      <c r="TYM5" s="58"/>
      <c r="TYN5" s="58"/>
      <c r="TYO5" s="58"/>
      <c r="TYP5" s="58"/>
      <c r="TYQ5" s="58"/>
      <c r="TYR5" s="58"/>
      <c r="TYS5" s="58"/>
      <c r="TYT5" s="58"/>
      <c r="TYU5" s="58"/>
      <c r="TYV5" s="58"/>
      <c r="TYW5" s="58"/>
      <c r="TYX5" s="58"/>
      <c r="TYY5" s="58"/>
      <c r="TYZ5" s="58"/>
      <c r="TZA5" s="58"/>
      <c r="TZB5" s="58"/>
      <c r="TZC5" s="58"/>
      <c r="TZD5" s="58"/>
      <c r="TZE5" s="58"/>
      <c r="TZF5" s="58"/>
      <c r="TZG5" s="58"/>
      <c r="TZH5" s="58"/>
      <c r="TZI5" s="58"/>
      <c r="TZJ5" s="58"/>
      <c r="TZK5" s="58"/>
      <c r="TZL5" s="58"/>
      <c r="TZM5" s="58"/>
      <c r="TZN5" s="58"/>
      <c r="TZO5" s="58"/>
      <c r="TZP5" s="58"/>
      <c r="TZQ5" s="58"/>
      <c r="TZR5" s="58"/>
      <c r="TZS5" s="58"/>
      <c r="TZT5" s="58"/>
      <c r="TZU5" s="58"/>
      <c r="TZV5" s="58"/>
      <c r="TZW5" s="58"/>
      <c r="TZX5" s="58"/>
      <c r="TZY5" s="58"/>
      <c r="TZZ5" s="58"/>
      <c r="UAA5" s="58"/>
      <c r="UAB5" s="58"/>
      <c r="UAC5" s="58"/>
      <c r="UAD5" s="58"/>
      <c r="UAE5" s="58"/>
      <c r="UAF5" s="58"/>
      <c r="UAG5" s="58"/>
      <c r="UAH5" s="58"/>
      <c r="UAI5" s="58"/>
      <c r="UAJ5" s="58"/>
      <c r="UAK5" s="58"/>
      <c r="UAL5" s="58"/>
      <c r="UAM5" s="58"/>
      <c r="UAN5" s="58"/>
      <c r="UAO5" s="58"/>
      <c r="UAP5" s="58"/>
      <c r="UAQ5" s="58"/>
      <c r="UAR5" s="58"/>
      <c r="UAS5" s="58"/>
      <c r="UAT5" s="58"/>
      <c r="UAU5" s="58"/>
      <c r="UAV5" s="58"/>
      <c r="UAW5" s="58"/>
      <c r="UAX5" s="58"/>
      <c r="UAY5" s="58"/>
      <c r="UAZ5" s="58"/>
      <c r="UBA5" s="58"/>
      <c r="UBB5" s="58"/>
      <c r="UBC5" s="58"/>
      <c r="UBD5" s="58"/>
      <c r="UBE5" s="58"/>
      <c r="UBF5" s="58"/>
      <c r="UBG5" s="58"/>
      <c r="UBH5" s="58"/>
      <c r="UBI5" s="58"/>
      <c r="UBJ5" s="58"/>
      <c r="UBK5" s="58"/>
      <c r="UBL5" s="58"/>
      <c r="UBM5" s="58"/>
      <c r="UBN5" s="58"/>
      <c r="UBO5" s="58"/>
      <c r="UBP5" s="58"/>
      <c r="UBQ5" s="58"/>
      <c r="UBR5" s="58"/>
      <c r="UBS5" s="58"/>
      <c r="UBT5" s="58"/>
      <c r="UBU5" s="58"/>
      <c r="UBV5" s="58"/>
      <c r="UBW5" s="58"/>
      <c r="UBX5" s="58"/>
      <c r="UBY5" s="58"/>
      <c r="UBZ5" s="58"/>
      <c r="UCA5" s="58"/>
      <c r="UCB5" s="58"/>
      <c r="UCC5" s="58"/>
      <c r="UCD5" s="58"/>
      <c r="UCE5" s="58"/>
      <c r="UCF5" s="58"/>
      <c r="UCG5" s="58"/>
      <c r="UCH5" s="58"/>
      <c r="UCI5" s="58"/>
      <c r="UCJ5" s="58"/>
      <c r="UCK5" s="58"/>
      <c r="UCL5" s="58"/>
      <c r="UCM5" s="58"/>
      <c r="UCN5" s="58"/>
      <c r="UCO5" s="58"/>
      <c r="UCP5" s="58"/>
      <c r="UCQ5" s="58"/>
      <c r="UCR5" s="58"/>
      <c r="UCS5" s="58"/>
      <c r="UCT5" s="58"/>
      <c r="UCU5" s="58"/>
      <c r="UCV5" s="58"/>
      <c r="UCW5" s="58"/>
      <c r="UCX5" s="58"/>
      <c r="UCY5" s="58"/>
      <c r="UCZ5" s="58"/>
      <c r="UDA5" s="58"/>
      <c r="UDB5" s="58"/>
      <c r="UDC5" s="58"/>
      <c r="UDD5" s="58"/>
      <c r="UDE5" s="58"/>
      <c r="UDF5" s="58"/>
      <c r="UDG5" s="58"/>
      <c r="UDH5" s="58"/>
      <c r="UDI5" s="58"/>
      <c r="UDJ5" s="58"/>
      <c r="UDK5" s="58"/>
      <c r="UDL5" s="58"/>
      <c r="UDM5" s="58"/>
      <c r="UDN5" s="58"/>
      <c r="UDO5" s="58"/>
      <c r="UDP5" s="58"/>
      <c r="UDQ5" s="58"/>
      <c r="UDR5" s="58"/>
      <c r="UDS5" s="58"/>
      <c r="UDT5" s="58"/>
      <c r="UDU5" s="58"/>
      <c r="UDV5" s="58"/>
      <c r="UDW5" s="58"/>
      <c r="UDX5" s="58"/>
      <c r="UDY5" s="58"/>
      <c r="UDZ5" s="58"/>
      <c r="UEA5" s="58"/>
      <c r="UEB5" s="58"/>
      <c r="UEC5" s="58"/>
      <c r="UED5" s="58"/>
      <c r="UEE5" s="58"/>
      <c r="UEF5" s="58"/>
      <c r="UEG5" s="58"/>
      <c r="UEH5" s="58"/>
      <c r="UEI5" s="58"/>
      <c r="UEJ5" s="58"/>
      <c r="UEK5" s="58"/>
      <c r="UEL5" s="58"/>
      <c r="UEM5" s="58"/>
      <c r="UEN5" s="58"/>
      <c r="UEO5" s="58"/>
      <c r="UEP5" s="58"/>
      <c r="UEQ5" s="58"/>
      <c r="UER5" s="58"/>
      <c r="UES5" s="58"/>
      <c r="UET5" s="58"/>
      <c r="UEU5" s="58"/>
      <c r="UEV5" s="58"/>
      <c r="UEW5" s="58"/>
      <c r="UEX5" s="58"/>
      <c r="UEY5" s="58"/>
      <c r="UEZ5" s="58"/>
      <c r="UFA5" s="58"/>
      <c r="UFB5" s="58"/>
      <c r="UFC5" s="58"/>
      <c r="UFD5" s="58"/>
      <c r="UFE5" s="58"/>
      <c r="UFF5" s="58"/>
      <c r="UFG5" s="58"/>
      <c r="UFH5" s="58"/>
      <c r="UFI5" s="58"/>
      <c r="UFJ5" s="58"/>
      <c r="UFK5" s="58"/>
      <c r="UFL5" s="58"/>
      <c r="UFM5" s="58"/>
      <c r="UFN5" s="58"/>
      <c r="UFO5" s="58"/>
      <c r="UFP5" s="58"/>
      <c r="UFQ5" s="58"/>
      <c r="UFR5" s="58"/>
      <c r="UFS5" s="58"/>
      <c r="UFT5" s="58"/>
      <c r="UFU5" s="58"/>
      <c r="UFV5" s="58"/>
      <c r="UFW5" s="58"/>
      <c r="UFX5" s="58"/>
      <c r="UFY5" s="58"/>
      <c r="UFZ5" s="58"/>
      <c r="UGA5" s="58"/>
      <c r="UGB5" s="58"/>
      <c r="UGC5" s="58"/>
      <c r="UGD5" s="58"/>
      <c r="UGE5" s="58"/>
      <c r="UGF5" s="58"/>
      <c r="UGG5" s="58"/>
      <c r="UGH5" s="58"/>
      <c r="UGI5" s="58"/>
      <c r="UGJ5" s="58"/>
      <c r="UGK5" s="58"/>
      <c r="UGL5" s="58"/>
      <c r="UGM5" s="58"/>
      <c r="UGN5" s="58"/>
      <c r="UGO5" s="58"/>
      <c r="UGP5" s="58"/>
      <c r="UGQ5" s="58"/>
      <c r="UGR5" s="58"/>
      <c r="UGS5" s="58"/>
      <c r="UGT5" s="58"/>
      <c r="UGU5" s="58"/>
      <c r="UGV5" s="58"/>
      <c r="UGW5" s="58"/>
      <c r="UGX5" s="58"/>
      <c r="UGY5" s="58"/>
      <c r="UGZ5" s="58"/>
      <c r="UHA5" s="58"/>
      <c r="UHB5" s="58"/>
      <c r="UHC5" s="58"/>
      <c r="UHD5" s="58"/>
      <c r="UHE5" s="58"/>
      <c r="UHF5" s="58"/>
      <c r="UHG5" s="58"/>
      <c r="UHH5" s="58"/>
      <c r="UHI5" s="58"/>
      <c r="UHJ5" s="58"/>
      <c r="UHK5" s="58"/>
      <c r="UHL5" s="58"/>
      <c r="UHM5" s="58"/>
      <c r="UHN5" s="58"/>
      <c r="UHO5" s="58"/>
      <c r="UHP5" s="58"/>
      <c r="UHQ5" s="58"/>
      <c r="UHR5" s="58"/>
      <c r="UHS5" s="58"/>
      <c r="UHT5" s="58"/>
      <c r="UHU5" s="58"/>
      <c r="UHV5" s="58"/>
      <c r="UHW5" s="58"/>
      <c r="UHX5" s="58"/>
      <c r="UHY5" s="58"/>
      <c r="UHZ5" s="58"/>
      <c r="UIA5" s="58"/>
      <c r="UIB5" s="58"/>
      <c r="UIC5" s="58"/>
      <c r="UID5" s="58"/>
      <c r="UIE5" s="58"/>
      <c r="UIF5" s="58"/>
      <c r="UIG5" s="58"/>
      <c r="UIH5" s="58"/>
      <c r="UII5" s="58"/>
      <c r="UIJ5" s="58"/>
      <c r="UIK5" s="58"/>
      <c r="UIL5" s="58"/>
      <c r="UIM5" s="58"/>
      <c r="UIN5" s="58"/>
      <c r="UIO5" s="58"/>
      <c r="UIP5" s="58"/>
      <c r="UIQ5" s="58"/>
      <c r="UIR5" s="58"/>
      <c r="UIS5" s="58"/>
      <c r="UIT5" s="58"/>
      <c r="UIU5" s="58"/>
      <c r="UIV5" s="58"/>
      <c r="UIW5" s="58"/>
      <c r="UIX5" s="58"/>
      <c r="UIY5" s="58"/>
      <c r="UIZ5" s="58"/>
      <c r="UJA5" s="58"/>
      <c r="UJB5" s="58"/>
      <c r="UJC5" s="58"/>
      <c r="UJD5" s="58"/>
      <c r="UJE5" s="58"/>
      <c r="UJF5" s="58"/>
      <c r="UJG5" s="58"/>
      <c r="UJH5" s="58"/>
      <c r="UJI5" s="58"/>
      <c r="UJJ5" s="58"/>
      <c r="UJK5" s="58"/>
      <c r="UJL5" s="58"/>
      <c r="UJM5" s="58"/>
      <c r="UJN5" s="58"/>
      <c r="UJO5" s="58"/>
      <c r="UJP5" s="58"/>
      <c r="UJQ5" s="58"/>
      <c r="UJR5" s="58"/>
      <c r="UJS5" s="58"/>
      <c r="UJT5" s="58"/>
      <c r="UJU5" s="58"/>
      <c r="UJV5" s="58"/>
      <c r="UJW5" s="58"/>
      <c r="UJX5" s="58"/>
      <c r="UJY5" s="58"/>
      <c r="UJZ5" s="58"/>
      <c r="UKA5" s="58"/>
      <c r="UKB5" s="58"/>
      <c r="UKC5" s="58"/>
      <c r="UKD5" s="58"/>
      <c r="UKE5" s="58"/>
      <c r="UKF5" s="58"/>
      <c r="UKG5" s="58"/>
      <c r="UKH5" s="58"/>
      <c r="UKI5" s="58"/>
      <c r="UKJ5" s="58"/>
      <c r="UKK5" s="58"/>
      <c r="UKL5" s="58"/>
      <c r="UKM5" s="58"/>
      <c r="UKN5" s="58"/>
      <c r="UKO5" s="58"/>
      <c r="UKP5" s="58"/>
      <c r="UKQ5" s="58"/>
      <c r="UKR5" s="58"/>
      <c r="UKS5" s="58"/>
      <c r="UKT5" s="58"/>
      <c r="UKU5" s="58"/>
      <c r="UKV5" s="58"/>
      <c r="UKW5" s="58"/>
      <c r="UKX5" s="58"/>
      <c r="UKY5" s="58"/>
      <c r="UKZ5" s="58"/>
      <c r="ULA5" s="58"/>
      <c r="ULB5" s="58"/>
      <c r="ULC5" s="58"/>
      <c r="ULD5" s="58"/>
      <c r="ULE5" s="58"/>
      <c r="ULF5" s="58"/>
      <c r="ULG5" s="58"/>
      <c r="ULH5" s="58"/>
      <c r="ULI5" s="58"/>
      <c r="ULJ5" s="58"/>
      <c r="ULK5" s="58"/>
      <c r="ULL5" s="58"/>
      <c r="ULM5" s="58"/>
      <c r="ULN5" s="58"/>
      <c r="ULO5" s="58"/>
      <c r="ULP5" s="58"/>
      <c r="ULQ5" s="58"/>
      <c r="ULR5" s="58"/>
      <c r="ULS5" s="58"/>
      <c r="ULT5" s="58"/>
      <c r="ULU5" s="58"/>
      <c r="ULV5" s="58"/>
      <c r="ULW5" s="58"/>
      <c r="ULX5" s="58"/>
      <c r="ULY5" s="58"/>
      <c r="ULZ5" s="58"/>
      <c r="UMA5" s="58"/>
      <c r="UMB5" s="58"/>
      <c r="UMC5" s="58"/>
      <c r="UMD5" s="58"/>
      <c r="UME5" s="58"/>
      <c r="UMF5" s="58"/>
      <c r="UMG5" s="58"/>
      <c r="UMH5" s="58"/>
      <c r="UMI5" s="58"/>
      <c r="UMJ5" s="58"/>
      <c r="UMK5" s="58"/>
      <c r="UML5" s="58"/>
      <c r="UMM5" s="58"/>
      <c r="UMN5" s="58"/>
      <c r="UMO5" s="58"/>
      <c r="UMP5" s="58"/>
      <c r="UMQ5" s="58"/>
      <c r="UMR5" s="58"/>
      <c r="UMS5" s="58"/>
      <c r="UMT5" s="58"/>
      <c r="UMU5" s="58"/>
      <c r="UMV5" s="58"/>
      <c r="UMW5" s="58"/>
      <c r="UMX5" s="58"/>
      <c r="UMY5" s="58"/>
      <c r="UMZ5" s="58"/>
      <c r="UNA5" s="58"/>
      <c r="UNB5" s="58"/>
      <c r="UNC5" s="58"/>
      <c r="UND5" s="58"/>
      <c r="UNE5" s="58"/>
      <c r="UNF5" s="58"/>
      <c r="UNG5" s="58"/>
      <c r="UNH5" s="58"/>
      <c r="UNI5" s="58"/>
      <c r="UNJ5" s="58"/>
      <c r="UNK5" s="58"/>
      <c r="UNL5" s="58"/>
      <c r="UNM5" s="58"/>
      <c r="UNN5" s="58"/>
      <c r="UNO5" s="58"/>
      <c r="UNP5" s="58"/>
      <c r="UNQ5" s="58"/>
      <c r="UNR5" s="58"/>
      <c r="UNS5" s="58"/>
      <c r="UNT5" s="58"/>
      <c r="UNU5" s="58"/>
      <c r="UNV5" s="58"/>
      <c r="UNW5" s="58"/>
      <c r="UNX5" s="58"/>
      <c r="UNY5" s="58"/>
      <c r="UNZ5" s="58"/>
      <c r="UOA5" s="58"/>
      <c r="UOB5" s="58"/>
      <c r="UOC5" s="58"/>
      <c r="UOD5" s="58"/>
      <c r="UOE5" s="58"/>
      <c r="UOF5" s="58"/>
      <c r="UOG5" s="58"/>
      <c r="UOH5" s="58"/>
      <c r="UOI5" s="58"/>
      <c r="UOJ5" s="58"/>
      <c r="UOK5" s="58"/>
      <c r="UOL5" s="58"/>
      <c r="UOM5" s="58"/>
      <c r="UON5" s="58"/>
      <c r="UOO5" s="58"/>
      <c r="UOP5" s="58"/>
      <c r="UOQ5" s="58"/>
      <c r="UOR5" s="58"/>
      <c r="UOS5" s="58"/>
      <c r="UOT5" s="58"/>
      <c r="UOU5" s="58"/>
      <c r="UOV5" s="58"/>
      <c r="UOW5" s="58"/>
      <c r="UOX5" s="58"/>
      <c r="UOY5" s="58"/>
      <c r="UOZ5" s="58"/>
      <c r="UPA5" s="58"/>
      <c r="UPB5" s="58"/>
      <c r="UPC5" s="58"/>
      <c r="UPD5" s="58"/>
      <c r="UPE5" s="58"/>
      <c r="UPF5" s="58"/>
      <c r="UPG5" s="58"/>
      <c r="UPH5" s="58"/>
      <c r="UPI5" s="58"/>
      <c r="UPJ5" s="58"/>
      <c r="UPK5" s="58"/>
      <c r="UPL5" s="58"/>
      <c r="UPM5" s="58"/>
      <c r="UPN5" s="58"/>
      <c r="UPO5" s="58"/>
      <c r="UPP5" s="58"/>
      <c r="UPQ5" s="58"/>
      <c r="UPR5" s="58"/>
      <c r="UPS5" s="58"/>
      <c r="UPT5" s="58"/>
      <c r="UPU5" s="58"/>
      <c r="UPV5" s="58"/>
      <c r="UPW5" s="58"/>
      <c r="UPX5" s="58"/>
      <c r="UPY5" s="58"/>
      <c r="UPZ5" s="58"/>
      <c r="UQA5" s="58"/>
      <c r="UQB5" s="58"/>
      <c r="UQC5" s="58"/>
      <c r="UQD5" s="58"/>
      <c r="UQE5" s="58"/>
      <c r="UQF5" s="58"/>
      <c r="UQG5" s="58"/>
      <c r="UQH5" s="58"/>
      <c r="UQI5" s="58"/>
      <c r="UQJ5" s="58"/>
      <c r="UQK5" s="58"/>
      <c r="UQL5" s="58"/>
      <c r="UQM5" s="58"/>
      <c r="UQN5" s="58"/>
      <c r="UQO5" s="58"/>
      <c r="UQP5" s="58"/>
      <c r="UQQ5" s="58"/>
      <c r="UQR5" s="58"/>
      <c r="UQS5" s="58"/>
      <c r="UQT5" s="58"/>
      <c r="UQU5" s="58"/>
      <c r="UQV5" s="58"/>
      <c r="UQW5" s="58"/>
      <c r="UQX5" s="58"/>
      <c r="UQY5" s="58"/>
      <c r="UQZ5" s="58"/>
      <c r="URA5" s="58"/>
      <c r="URB5" s="58"/>
      <c r="URC5" s="58"/>
      <c r="URD5" s="58"/>
      <c r="URE5" s="58"/>
      <c r="URF5" s="58"/>
      <c r="URG5" s="58"/>
      <c r="URH5" s="58"/>
      <c r="URI5" s="58"/>
      <c r="URJ5" s="58"/>
      <c r="URK5" s="58"/>
      <c r="URL5" s="58"/>
      <c r="URM5" s="58"/>
      <c r="URN5" s="58"/>
      <c r="URO5" s="58"/>
      <c r="URP5" s="58"/>
      <c r="URQ5" s="58"/>
      <c r="URR5" s="58"/>
      <c r="URS5" s="58"/>
      <c r="URT5" s="58"/>
      <c r="URU5" s="58"/>
      <c r="URV5" s="58"/>
      <c r="URW5" s="58"/>
      <c r="URX5" s="58"/>
      <c r="URY5" s="58"/>
      <c r="URZ5" s="58"/>
      <c r="USA5" s="58"/>
      <c r="USB5" s="58"/>
      <c r="USC5" s="58"/>
      <c r="USD5" s="58"/>
      <c r="USE5" s="58"/>
      <c r="USF5" s="58"/>
      <c r="USG5" s="58"/>
      <c r="USH5" s="58"/>
      <c r="USI5" s="58"/>
      <c r="USJ5" s="58"/>
      <c r="USK5" s="58"/>
      <c r="USL5" s="58"/>
      <c r="USM5" s="58"/>
      <c r="USN5" s="58"/>
      <c r="USO5" s="58"/>
      <c r="USP5" s="58"/>
      <c r="USQ5" s="58"/>
      <c r="USR5" s="58"/>
      <c r="USS5" s="58"/>
      <c r="UST5" s="58"/>
      <c r="USU5" s="58"/>
      <c r="USV5" s="58"/>
      <c r="USW5" s="58"/>
      <c r="USX5" s="58"/>
      <c r="USY5" s="58"/>
      <c r="USZ5" s="58"/>
      <c r="UTA5" s="58"/>
      <c r="UTB5" s="58"/>
      <c r="UTC5" s="58"/>
      <c r="UTD5" s="58"/>
      <c r="UTE5" s="58"/>
      <c r="UTF5" s="58"/>
      <c r="UTG5" s="58"/>
      <c r="UTH5" s="58"/>
      <c r="UTI5" s="58"/>
      <c r="UTJ5" s="58"/>
      <c r="UTK5" s="58"/>
      <c r="UTL5" s="58"/>
      <c r="UTM5" s="58"/>
      <c r="UTN5" s="58"/>
      <c r="UTO5" s="58"/>
      <c r="UTP5" s="58"/>
      <c r="UTQ5" s="58"/>
      <c r="UTR5" s="58"/>
      <c r="UTS5" s="58"/>
      <c r="UTT5" s="58"/>
      <c r="UTU5" s="58"/>
      <c r="UTV5" s="58"/>
      <c r="UTW5" s="58"/>
      <c r="UTX5" s="58"/>
      <c r="UTY5" s="58"/>
      <c r="UTZ5" s="58"/>
      <c r="UUA5" s="58"/>
      <c r="UUB5" s="58"/>
      <c r="UUC5" s="58"/>
      <c r="UUD5" s="58"/>
      <c r="UUE5" s="58"/>
      <c r="UUF5" s="58"/>
      <c r="UUG5" s="58"/>
      <c r="UUH5" s="58"/>
      <c r="UUI5" s="58"/>
      <c r="UUJ5" s="58"/>
      <c r="UUK5" s="58"/>
      <c r="UUL5" s="58"/>
      <c r="UUM5" s="58"/>
      <c r="UUN5" s="58"/>
      <c r="UUO5" s="58"/>
      <c r="UUP5" s="58"/>
      <c r="UUQ5" s="58"/>
      <c r="UUR5" s="58"/>
      <c r="UUS5" s="58"/>
      <c r="UUT5" s="58"/>
      <c r="UUU5" s="58"/>
      <c r="UUV5" s="58"/>
      <c r="UUW5" s="58"/>
      <c r="UUX5" s="58"/>
      <c r="UUY5" s="58"/>
      <c r="UUZ5" s="58"/>
      <c r="UVA5" s="58"/>
      <c r="UVB5" s="58"/>
      <c r="UVC5" s="58"/>
      <c r="UVD5" s="58"/>
      <c r="UVE5" s="58"/>
      <c r="UVF5" s="58"/>
      <c r="UVG5" s="58"/>
      <c r="UVH5" s="58"/>
      <c r="UVI5" s="58"/>
      <c r="UVJ5" s="58"/>
      <c r="UVK5" s="58"/>
      <c r="UVL5" s="58"/>
      <c r="UVM5" s="58"/>
      <c r="UVN5" s="58"/>
      <c r="UVO5" s="58"/>
      <c r="UVP5" s="58"/>
      <c r="UVQ5" s="58"/>
      <c r="UVR5" s="58"/>
      <c r="UVS5" s="58"/>
      <c r="UVT5" s="58"/>
      <c r="UVU5" s="58"/>
      <c r="UVV5" s="58"/>
      <c r="UVW5" s="58"/>
      <c r="UVX5" s="58"/>
      <c r="UVY5" s="58"/>
      <c r="UVZ5" s="58"/>
      <c r="UWA5" s="58"/>
      <c r="UWB5" s="58"/>
      <c r="UWC5" s="58"/>
      <c r="UWD5" s="58"/>
      <c r="UWE5" s="58"/>
      <c r="UWF5" s="58"/>
      <c r="UWG5" s="58"/>
      <c r="UWH5" s="58"/>
      <c r="UWI5" s="58"/>
      <c r="UWJ5" s="58"/>
      <c r="UWK5" s="58"/>
      <c r="UWL5" s="58"/>
      <c r="UWM5" s="58"/>
      <c r="UWN5" s="58"/>
      <c r="UWO5" s="58"/>
      <c r="UWP5" s="58"/>
      <c r="UWQ5" s="58"/>
      <c r="UWR5" s="58"/>
      <c r="UWS5" s="58"/>
      <c r="UWT5" s="58"/>
      <c r="UWU5" s="58"/>
      <c r="UWV5" s="58"/>
      <c r="UWW5" s="58"/>
      <c r="UWX5" s="58"/>
      <c r="UWY5" s="58"/>
      <c r="UWZ5" s="58"/>
      <c r="UXA5" s="58"/>
      <c r="UXB5" s="58"/>
      <c r="UXC5" s="58"/>
      <c r="UXD5" s="58"/>
      <c r="UXE5" s="58"/>
      <c r="UXF5" s="58"/>
      <c r="UXG5" s="58"/>
      <c r="UXH5" s="58"/>
      <c r="UXI5" s="58"/>
      <c r="UXJ5" s="58"/>
      <c r="UXK5" s="58"/>
      <c r="UXL5" s="58"/>
      <c r="UXM5" s="58"/>
      <c r="UXN5" s="58"/>
      <c r="UXO5" s="58"/>
      <c r="UXP5" s="58"/>
      <c r="UXQ5" s="58"/>
      <c r="UXR5" s="58"/>
      <c r="UXS5" s="58"/>
      <c r="UXT5" s="58"/>
      <c r="UXU5" s="58"/>
      <c r="UXV5" s="58"/>
      <c r="UXW5" s="58"/>
      <c r="UXX5" s="58"/>
      <c r="UXY5" s="58"/>
      <c r="UXZ5" s="58"/>
      <c r="UYA5" s="58"/>
      <c r="UYB5" s="58"/>
      <c r="UYC5" s="58"/>
      <c r="UYD5" s="58"/>
      <c r="UYE5" s="58"/>
      <c r="UYF5" s="58"/>
      <c r="UYG5" s="58"/>
      <c r="UYH5" s="58"/>
      <c r="UYI5" s="58"/>
      <c r="UYJ5" s="58"/>
      <c r="UYK5" s="58"/>
      <c r="UYL5" s="58"/>
      <c r="UYM5" s="58"/>
      <c r="UYN5" s="58"/>
      <c r="UYO5" s="58"/>
      <c r="UYP5" s="58"/>
      <c r="UYQ5" s="58"/>
      <c r="UYR5" s="58"/>
      <c r="UYS5" s="58"/>
      <c r="UYT5" s="58"/>
      <c r="UYU5" s="58"/>
      <c r="UYV5" s="58"/>
      <c r="UYW5" s="58"/>
      <c r="UYX5" s="58"/>
      <c r="UYY5" s="58"/>
      <c r="UYZ5" s="58"/>
      <c r="UZA5" s="58"/>
      <c r="UZB5" s="58"/>
      <c r="UZC5" s="58"/>
      <c r="UZD5" s="58"/>
      <c r="UZE5" s="58"/>
      <c r="UZF5" s="58"/>
      <c r="UZG5" s="58"/>
      <c r="UZH5" s="58"/>
      <c r="UZI5" s="58"/>
      <c r="UZJ5" s="58"/>
      <c r="UZK5" s="58"/>
      <c r="UZL5" s="58"/>
      <c r="UZM5" s="58"/>
      <c r="UZN5" s="58"/>
      <c r="UZO5" s="58"/>
      <c r="UZP5" s="58"/>
      <c r="UZQ5" s="58"/>
      <c r="UZR5" s="58"/>
      <c r="UZS5" s="58"/>
      <c r="UZT5" s="58"/>
      <c r="UZU5" s="58"/>
      <c r="UZV5" s="58"/>
      <c r="UZW5" s="58"/>
      <c r="UZX5" s="58"/>
      <c r="UZY5" s="58"/>
      <c r="UZZ5" s="58"/>
      <c r="VAA5" s="58"/>
      <c r="VAB5" s="58"/>
      <c r="VAC5" s="58"/>
      <c r="VAD5" s="58"/>
      <c r="VAE5" s="58"/>
      <c r="VAF5" s="58"/>
      <c r="VAG5" s="58"/>
      <c r="VAH5" s="58"/>
      <c r="VAI5" s="58"/>
      <c r="VAJ5" s="58"/>
      <c r="VAK5" s="58"/>
      <c r="VAL5" s="58"/>
      <c r="VAM5" s="58"/>
      <c r="VAN5" s="58"/>
      <c r="VAO5" s="58"/>
      <c r="VAP5" s="58"/>
      <c r="VAQ5" s="58"/>
      <c r="VAR5" s="58"/>
      <c r="VAS5" s="58"/>
      <c r="VAT5" s="58"/>
      <c r="VAU5" s="58"/>
      <c r="VAV5" s="58"/>
      <c r="VAW5" s="58"/>
      <c r="VAX5" s="58"/>
      <c r="VAY5" s="58"/>
      <c r="VAZ5" s="58"/>
      <c r="VBA5" s="58"/>
      <c r="VBB5" s="58"/>
      <c r="VBC5" s="58"/>
      <c r="VBD5" s="58"/>
      <c r="VBE5" s="58"/>
      <c r="VBF5" s="58"/>
      <c r="VBG5" s="58"/>
      <c r="VBH5" s="58"/>
      <c r="VBI5" s="58"/>
      <c r="VBJ5" s="58"/>
      <c r="VBK5" s="58"/>
      <c r="VBL5" s="58"/>
      <c r="VBM5" s="58"/>
      <c r="VBN5" s="58"/>
      <c r="VBO5" s="58"/>
      <c r="VBP5" s="58"/>
      <c r="VBQ5" s="58"/>
      <c r="VBR5" s="58"/>
      <c r="VBS5" s="58"/>
      <c r="VBT5" s="58"/>
      <c r="VBU5" s="58"/>
      <c r="VBV5" s="58"/>
      <c r="VBW5" s="58"/>
      <c r="VBX5" s="58"/>
      <c r="VBY5" s="58"/>
      <c r="VBZ5" s="58"/>
      <c r="VCA5" s="58"/>
      <c r="VCB5" s="58"/>
      <c r="VCC5" s="58"/>
      <c r="VCD5" s="58"/>
      <c r="VCE5" s="58"/>
      <c r="VCF5" s="58"/>
      <c r="VCG5" s="58"/>
      <c r="VCH5" s="58"/>
      <c r="VCI5" s="58"/>
      <c r="VCJ5" s="58"/>
      <c r="VCK5" s="58"/>
      <c r="VCL5" s="58"/>
      <c r="VCM5" s="58"/>
      <c r="VCN5" s="58"/>
      <c r="VCO5" s="58"/>
      <c r="VCP5" s="58"/>
      <c r="VCQ5" s="58"/>
      <c r="VCR5" s="58"/>
      <c r="VCS5" s="58"/>
      <c r="VCT5" s="58"/>
      <c r="VCU5" s="58"/>
      <c r="VCV5" s="58"/>
      <c r="VCW5" s="58"/>
      <c r="VCX5" s="58"/>
      <c r="VCY5" s="58"/>
      <c r="VCZ5" s="58"/>
      <c r="VDA5" s="58"/>
      <c r="VDB5" s="58"/>
      <c r="VDC5" s="58"/>
      <c r="VDD5" s="58"/>
      <c r="VDE5" s="58"/>
      <c r="VDF5" s="58"/>
      <c r="VDG5" s="58"/>
      <c r="VDH5" s="58"/>
      <c r="VDI5" s="58"/>
      <c r="VDJ5" s="58"/>
      <c r="VDK5" s="58"/>
      <c r="VDL5" s="58"/>
      <c r="VDM5" s="58"/>
      <c r="VDN5" s="58"/>
      <c r="VDO5" s="58"/>
      <c r="VDP5" s="58"/>
      <c r="VDQ5" s="58"/>
      <c r="VDR5" s="58"/>
      <c r="VDS5" s="58"/>
      <c r="VDT5" s="58"/>
      <c r="VDU5" s="58"/>
      <c r="VDV5" s="58"/>
      <c r="VDW5" s="58"/>
      <c r="VDX5" s="58"/>
      <c r="VDY5" s="58"/>
      <c r="VDZ5" s="58"/>
      <c r="VEA5" s="58"/>
      <c r="VEB5" s="58"/>
      <c r="VEC5" s="58"/>
      <c r="VED5" s="58"/>
      <c r="VEE5" s="58"/>
      <c r="VEF5" s="58"/>
      <c r="VEG5" s="58"/>
      <c r="VEH5" s="58"/>
      <c r="VEI5" s="58"/>
      <c r="VEJ5" s="58"/>
      <c r="VEK5" s="58"/>
      <c r="VEL5" s="58"/>
      <c r="VEM5" s="58"/>
      <c r="VEN5" s="58"/>
      <c r="VEO5" s="58"/>
      <c r="VEP5" s="58"/>
      <c r="VEQ5" s="58"/>
      <c r="VER5" s="58"/>
      <c r="VES5" s="58"/>
      <c r="VET5" s="58"/>
      <c r="VEU5" s="58"/>
      <c r="VEV5" s="58"/>
      <c r="VEW5" s="58"/>
      <c r="VEX5" s="58"/>
      <c r="VEY5" s="58"/>
      <c r="VEZ5" s="58"/>
      <c r="VFA5" s="58"/>
      <c r="VFB5" s="58"/>
      <c r="VFC5" s="58"/>
      <c r="VFD5" s="58"/>
      <c r="VFE5" s="58"/>
      <c r="VFF5" s="58"/>
      <c r="VFG5" s="58"/>
      <c r="VFH5" s="58"/>
      <c r="VFI5" s="58"/>
      <c r="VFJ5" s="58"/>
      <c r="VFK5" s="58"/>
      <c r="VFL5" s="58"/>
      <c r="VFM5" s="58"/>
      <c r="VFN5" s="58"/>
      <c r="VFO5" s="58"/>
      <c r="VFP5" s="58"/>
      <c r="VFQ5" s="58"/>
      <c r="VFR5" s="58"/>
      <c r="VFS5" s="58"/>
      <c r="VFT5" s="58"/>
      <c r="VFU5" s="58"/>
      <c r="VFV5" s="58"/>
      <c r="VFW5" s="58"/>
      <c r="VFX5" s="58"/>
      <c r="VFY5" s="58"/>
      <c r="VFZ5" s="58"/>
      <c r="VGA5" s="58"/>
      <c r="VGB5" s="58"/>
      <c r="VGC5" s="58"/>
      <c r="VGD5" s="58"/>
      <c r="VGE5" s="58"/>
      <c r="VGF5" s="58"/>
      <c r="VGG5" s="58"/>
      <c r="VGH5" s="58"/>
      <c r="VGI5" s="58"/>
      <c r="VGJ5" s="58"/>
      <c r="VGK5" s="58"/>
      <c r="VGL5" s="58"/>
      <c r="VGM5" s="58"/>
      <c r="VGN5" s="58"/>
      <c r="VGO5" s="58"/>
      <c r="VGP5" s="58"/>
      <c r="VGQ5" s="58"/>
      <c r="VGR5" s="58"/>
      <c r="VGS5" s="58"/>
      <c r="VGT5" s="58"/>
      <c r="VGU5" s="58"/>
      <c r="VGV5" s="58"/>
      <c r="VGW5" s="58"/>
      <c r="VGX5" s="58"/>
      <c r="VGY5" s="58"/>
      <c r="VGZ5" s="58"/>
      <c r="VHA5" s="58"/>
      <c r="VHB5" s="58"/>
      <c r="VHC5" s="58"/>
      <c r="VHD5" s="58"/>
      <c r="VHE5" s="58"/>
      <c r="VHF5" s="58"/>
      <c r="VHG5" s="58"/>
      <c r="VHH5" s="58"/>
      <c r="VHI5" s="58"/>
      <c r="VHJ5" s="58"/>
      <c r="VHK5" s="58"/>
      <c r="VHL5" s="58"/>
      <c r="VHM5" s="58"/>
      <c r="VHN5" s="58"/>
      <c r="VHO5" s="58"/>
      <c r="VHP5" s="58"/>
      <c r="VHQ5" s="58"/>
      <c r="VHR5" s="58"/>
      <c r="VHS5" s="58"/>
      <c r="VHT5" s="58"/>
      <c r="VHU5" s="58"/>
      <c r="VHV5" s="58"/>
      <c r="VHW5" s="58"/>
      <c r="VHX5" s="58"/>
      <c r="VHY5" s="58"/>
      <c r="VHZ5" s="58"/>
      <c r="VIA5" s="58"/>
      <c r="VIB5" s="58"/>
      <c r="VIC5" s="58"/>
      <c r="VID5" s="58"/>
      <c r="VIE5" s="58"/>
      <c r="VIF5" s="58"/>
      <c r="VIG5" s="58"/>
      <c r="VIH5" s="58"/>
      <c r="VII5" s="58"/>
      <c r="VIJ5" s="58"/>
      <c r="VIK5" s="58"/>
      <c r="VIL5" s="58"/>
      <c r="VIM5" s="58"/>
      <c r="VIN5" s="58"/>
      <c r="VIO5" s="58"/>
      <c r="VIP5" s="58"/>
      <c r="VIQ5" s="58"/>
      <c r="VIR5" s="58"/>
      <c r="VIS5" s="58"/>
      <c r="VIT5" s="58"/>
      <c r="VIU5" s="58"/>
      <c r="VIV5" s="58"/>
      <c r="VIW5" s="58"/>
      <c r="VIX5" s="58"/>
      <c r="VIY5" s="58"/>
      <c r="VIZ5" s="58"/>
      <c r="VJA5" s="58"/>
      <c r="VJB5" s="58"/>
      <c r="VJC5" s="58"/>
      <c r="VJD5" s="58"/>
      <c r="VJE5" s="58"/>
      <c r="VJF5" s="58"/>
      <c r="VJG5" s="58"/>
      <c r="VJH5" s="58"/>
      <c r="VJI5" s="58"/>
      <c r="VJJ5" s="58"/>
      <c r="VJK5" s="58"/>
      <c r="VJL5" s="58"/>
      <c r="VJM5" s="58"/>
      <c r="VJN5" s="58"/>
      <c r="VJO5" s="58"/>
      <c r="VJP5" s="58"/>
      <c r="VJQ5" s="58"/>
      <c r="VJR5" s="58"/>
      <c r="VJS5" s="58"/>
      <c r="VJT5" s="58"/>
      <c r="VJU5" s="58"/>
      <c r="VJV5" s="58"/>
      <c r="VJW5" s="58"/>
      <c r="VJX5" s="58"/>
      <c r="VJY5" s="58"/>
      <c r="VJZ5" s="58"/>
      <c r="VKA5" s="58"/>
      <c r="VKB5" s="58"/>
      <c r="VKC5" s="58"/>
      <c r="VKD5" s="58"/>
      <c r="VKE5" s="58"/>
      <c r="VKF5" s="58"/>
      <c r="VKG5" s="58"/>
      <c r="VKH5" s="58"/>
      <c r="VKI5" s="58"/>
      <c r="VKJ5" s="58"/>
      <c r="VKK5" s="58"/>
      <c r="VKL5" s="58"/>
      <c r="VKM5" s="58"/>
      <c r="VKN5" s="58"/>
      <c r="VKO5" s="58"/>
      <c r="VKP5" s="58"/>
      <c r="VKQ5" s="58"/>
      <c r="VKR5" s="58"/>
      <c r="VKS5" s="58"/>
      <c r="VKT5" s="58"/>
      <c r="VKU5" s="58"/>
      <c r="VKV5" s="58"/>
      <c r="VKW5" s="58"/>
      <c r="VKX5" s="58"/>
      <c r="VKY5" s="58"/>
      <c r="VKZ5" s="58"/>
      <c r="VLA5" s="58"/>
      <c r="VLB5" s="58"/>
      <c r="VLC5" s="58"/>
      <c r="VLD5" s="58"/>
      <c r="VLE5" s="58"/>
      <c r="VLF5" s="58"/>
      <c r="VLG5" s="58"/>
      <c r="VLH5" s="58"/>
      <c r="VLI5" s="58"/>
      <c r="VLJ5" s="58"/>
      <c r="VLK5" s="58"/>
      <c r="VLL5" s="58"/>
      <c r="VLM5" s="58"/>
      <c r="VLN5" s="58"/>
      <c r="VLO5" s="58"/>
      <c r="VLP5" s="58"/>
      <c r="VLQ5" s="58"/>
      <c r="VLR5" s="58"/>
      <c r="VLS5" s="58"/>
      <c r="VLT5" s="58"/>
      <c r="VLU5" s="58"/>
      <c r="VLV5" s="58"/>
      <c r="VLW5" s="58"/>
      <c r="VLX5" s="58"/>
      <c r="VLY5" s="58"/>
      <c r="VLZ5" s="58"/>
      <c r="VMA5" s="58"/>
      <c r="VMB5" s="58"/>
      <c r="VMC5" s="58"/>
      <c r="VMD5" s="58"/>
      <c r="VME5" s="58"/>
      <c r="VMF5" s="58"/>
      <c r="VMG5" s="58"/>
      <c r="VMH5" s="58"/>
      <c r="VMI5" s="58"/>
      <c r="VMJ5" s="58"/>
      <c r="VMK5" s="58"/>
      <c r="VML5" s="58"/>
      <c r="VMM5" s="58"/>
      <c r="VMN5" s="58"/>
      <c r="VMO5" s="58"/>
      <c r="VMP5" s="58"/>
      <c r="VMQ5" s="58"/>
      <c r="VMR5" s="58"/>
      <c r="VMS5" s="58"/>
      <c r="VMT5" s="58"/>
      <c r="VMU5" s="58"/>
      <c r="VMV5" s="58"/>
      <c r="VMW5" s="58"/>
      <c r="VMX5" s="58"/>
      <c r="VMY5" s="58"/>
      <c r="VMZ5" s="58"/>
      <c r="VNA5" s="58"/>
      <c r="VNB5" s="58"/>
      <c r="VNC5" s="58"/>
      <c r="VND5" s="58"/>
      <c r="VNE5" s="58"/>
      <c r="VNF5" s="58"/>
      <c r="VNG5" s="58"/>
      <c r="VNH5" s="58"/>
      <c r="VNI5" s="58"/>
      <c r="VNJ5" s="58"/>
      <c r="VNK5" s="58"/>
      <c r="VNL5" s="58"/>
      <c r="VNM5" s="58"/>
      <c r="VNN5" s="58"/>
      <c r="VNO5" s="58"/>
      <c r="VNP5" s="58"/>
      <c r="VNQ5" s="58"/>
      <c r="VNR5" s="58"/>
      <c r="VNS5" s="58"/>
      <c r="VNT5" s="58"/>
      <c r="VNU5" s="58"/>
      <c r="VNV5" s="58"/>
      <c r="VNW5" s="58"/>
      <c r="VNX5" s="58"/>
      <c r="VNY5" s="58"/>
      <c r="VNZ5" s="58"/>
      <c r="VOA5" s="58"/>
      <c r="VOB5" s="58"/>
      <c r="VOC5" s="58"/>
      <c r="VOD5" s="58"/>
      <c r="VOE5" s="58"/>
      <c r="VOF5" s="58"/>
      <c r="VOG5" s="58"/>
      <c r="VOH5" s="58"/>
      <c r="VOI5" s="58"/>
      <c r="VOJ5" s="58"/>
      <c r="VOK5" s="58"/>
      <c r="VOL5" s="58"/>
      <c r="VOM5" s="58"/>
      <c r="VON5" s="58"/>
      <c r="VOO5" s="58"/>
      <c r="VOP5" s="58"/>
      <c r="VOQ5" s="58"/>
      <c r="VOR5" s="58"/>
      <c r="VOS5" s="58"/>
      <c r="VOT5" s="58"/>
      <c r="VOU5" s="58"/>
      <c r="VOV5" s="58"/>
      <c r="VOW5" s="58"/>
      <c r="VOX5" s="58"/>
      <c r="VOY5" s="58"/>
      <c r="VOZ5" s="58"/>
      <c r="VPA5" s="58"/>
      <c r="VPB5" s="58"/>
      <c r="VPC5" s="58"/>
      <c r="VPD5" s="58"/>
      <c r="VPE5" s="58"/>
      <c r="VPF5" s="58"/>
      <c r="VPG5" s="58"/>
      <c r="VPH5" s="58"/>
      <c r="VPI5" s="58"/>
      <c r="VPJ5" s="58"/>
      <c r="VPK5" s="58"/>
      <c r="VPL5" s="58"/>
      <c r="VPM5" s="58"/>
      <c r="VPN5" s="58"/>
      <c r="VPO5" s="58"/>
      <c r="VPP5" s="58"/>
      <c r="VPQ5" s="58"/>
      <c r="VPR5" s="58"/>
      <c r="VPS5" s="58"/>
      <c r="VPT5" s="58"/>
      <c r="VPU5" s="58"/>
      <c r="VPV5" s="58"/>
      <c r="VPW5" s="58"/>
      <c r="VPX5" s="58"/>
      <c r="VPY5" s="58"/>
      <c r="VPZ5" s="58"/>
      <c r="VQA5" s="58"/>
      <c r="VQB5" s="58"/>
      <c r="VQC5" s="58"/>
      <c r="VQD5" s="58"/>
      <c r="VQE5" s="58"/>
      <c r="VQF5" s="58"/>
      <c r="VQG5" s="58"/>
      <c r="VQH5" s="58"/>
      <c r="VQI5" s="58"/>
      <c r="VQJ5" s="58"/>
      <c r="VQK5" s="58"/>
      <c r="VQL5" s="58"/>
      <c r="VQM5" s="58"/>
      <c r="VQN5" s="58"/>
      <c r="VQO5" s="58"/>
      <c r="VQP5" s="58"/>
      <c r="VQQ5" s="58"/>
      <c r="VQR5" s="58"/>
      <c r="VQS5" s="58"/>
      <c r="VQT5" s="58"/>
      <c r="VQU5" s="58"/>
      <c r="VQV5" s="58"/>
      <c r="VQW5" s="58"/>
      <c r="VQX5" s="58"/>
      <c r="VQY5" s="58"/>
      <c r="VQZ5" s="58"/>
      <c r="VRA5" s="58"/>
      <c r="VRB5" s="58"/>
      <c r="VRC5" s="58"/>
      <c r="VRD5" s="58"/>
      <c r="VRE5" s="58"/>
      <c r="VRF5" s="58"/>
      <c r="VRG5" s="58"/>
      <c r="VRH5" s="58"/>
      <c r="VRI5" s="58"/>
      <c r="VRJ5" s="58"/>
      <c r="VRK5" s="58"/>
      <c r="VRL5" s="58"/>
      <c r="VRM5" s="58"/>
      <c r="VRN5" s="58"/>
      <c r="VRO5" s="58"/>
      <c r="VRP5" s="58"/>
      <c r="VRQ5" s="58"/>
      <c r="VRR5" s="58"/>
      <c r="VRS5" s="58"/>
      <c r="VRT5" s="58"/>
      <c r="VRU5" s="58"/>
      <c r="VRV5" s="58"/>
      <c r="VRW5" s="58"/>
      <c r="VRX5" s="58"/>
      <c r="VRY5" s="58"/>
      <c r="VRZ5" s="58"/>
      <c r="VSA5" s="58"/>
      <c r="VSB5" s="58"/>
      <c r="VSC5" s="58"/>
      <c r="VSD5" s="58"/>
      <c r="VSE5" s="58"/>
      <c r="VSF5" s="58"/>
      <c r="VSG5" s="58"/>
      <c r="VSH5" s="58"/>
      <c r="VSI5" s="58"/>
      <c r="VSJ5" s="58"/>
      <c r="VSK5" s="58"/>
      <c r="VSL5" s="58"/>
      <c r="VSM5" s="58"/>
      <c r="VSN5" s="58"/>
      <c r="VSO5" s="58"/>
      <c r="VSP5" s="58"/>
      <c r="VSQ5" s="58"/>
      <c r="VSR5" s="58"/>
      <c r="VSS5" s="58"/>
      <c r="VST5" s="58"/>
      <c r="VSU5" s="58"/>
      <c r="VSV5" s="58"/>
      <c r="VSW5" s="58"/>
      <c r="VSX5" s="58"/>
      <c r="VSY5" s="58"/>
      <c r="VSZ5" s="58"/>
      <c r="VTA5" s="58"/>
      <c r="VTB5" s="58"/>
      <c r="VTC5" s="58"/>
      <c r="VTD5" s="58"/>
      <c r="VTE5" s="58"/>
      <c r="VTF5" s="58"/>
      <c r="VTG5" s="58"/>
      <c r="VTH5" s="58"/>
      <c r="VTI5" s="58"/>
      <c r="VTJ5" s="58"/>
      <c r="VTK5" s="58"/>
      <c r="VTL5" s="58"/>
      <c r="VTM5" s="58"/>
      <c r="VTN5" s="58"/>
      <c r="VTO5" s="58"/>
      <c r="VTP5" s="58"/>
      <c r="VTQ5" s="58"/>
      <c r="VTR5" s="58"/>
      <c r="VTS5" s="58"/>
      <c r="VTT5" s="58"/>
      <c r="VTU5" s="58"/>
      <c r="VTV5" s="58"/>
      <c r="VTW5" s="58"/>
      <c r="VTX5" s="58"/>
      <c r="VTY5" s="58"/>
      <c r="VTZ5" s="58"/>
      <c r="VUA5" s="58"/>
      <c r="VUB5" s="58"/>
      <c r="VUC5" s="58"/>
      <c r="VUD5" s="58"/>
      <c r="VUE5" s="58"/>
      <c r="VUF5" s="58"/>
      <c r="VUG5" s="58"/>
      <c r="VUH5" s="58"/>
      <c r="VUI5" s="58"/>
      <c r="VUJ5" s="58"/>
      <c r="VUK5" s="58"/>
      <c r="VUL5" s="58"/>
      <c r="VUM5" s="58"/>
      <c r="VUN5" s="58"/>
      <c r="VUO5" s="58"/>
      <c r="VUP5" s="58"/>
      <c r="VUQ5" s="58"/>
      <c r="VUR5" s="58"/>
      <c r="VUS5" s="58"/>
      <c r="VUT5" s="58"/>
      <c r="VUU5" s="58"/>
      <c r="VUV5" s="58"/>
      <c r="VUW5" s="58"/>
      <c r="VUX5" s="58"/>
      <c r="VUY5" s="58"/>
      <c r="VUZ5" s="58"/>
      <c r="VVA5" s="58"/>
      <c r="VVB5" s="58"/>
      <c r="VVC5" s="58"/>
      <c r="VVD5" s="58"/>
      <c r="VVE5" s="58"/>
      <c r="VVF5" s="58"/>
      <c r="VVG5" s="58"/>
      <c r="VVH5" s="58"/>
      <c r="VVI5" s="58"/>
      <c r="VVJ5" s="58"/>
      <c r="VVK5" s="58"/>
      <c r="VVL5" s="58"/>
      <c r="VVM5" s="58"/>
      <c r="VVN5" s="58"/>
      <c r="VVO5" s="58"/>
      <c r="VVP5" s="58"/>
      <c r="VVQ5" s="58"/>
      <c r="VVR5" s="58"/>
      <c r="VVS5" s="58"/>
      <c r="VVT5" s="58"/>
      <c r="VVU5" s="58"/>
      <c r="VVV5" s="58"/>
      <c r="VVW5" s="58"/>
      <c r="VVX5" s="58"/>
      <c r="VVY5" s="58"/>
      <c r="VVZ5" s="58"/>
      <c r="VWA5" s="58"/>
      <c r="VWB5" s="58"/>
      <c r="VWC5" s="58"/>
      <c r="VWD5" s="58"/>
      <c r="VWE5" s="58"/>
      <c r="VWF5" s="58"/>
      <c r="VWG5" s="58"/>
      <c r="VWH5" s="58"/>
      <c r="VWI5" s="58"/>
      <c r="VWJ5" s="58"/>
      <c r="VWK5" s="58"/>
      <c r="VWL5" s="58"/>
      <c r="VWM5" s="58"/>
      <c r="VWN5" s="58"/>
      <c r="VWO5" s="58"/>
      <c r="VWP5" s="58"/>
      <c r="VWQ5" s="58"/>
      <c r="VWR5" s="58"/>
      <c r="VWS5" s="58"/>
      <c r="VWT5" s="58"/>
      <c r="VWU5" s="58"/>
      <c r="VWV5" s="58"/>
      <c r="VWW5" s="58"/>
      <c r="VWX5" s="58"/>
      <c r="VWY5" s="58"/>
      <c r="VWZ5" s="58"/>
      <c r="VXA5" s="58"/>
      <c r="VXB5" s="58"/>
      <c r="VXC5" s="58"/>
      <c r="VXD5" s="58"/>
      <c r="VXE5" s="58"/>
      <c r="VXF5" s="58"/>
      <c r="VXG5" s="58"/>
      <c r="VXH5" s="58"/>
      <c r="VXI5" s="58"/>
      <c r="VXJ5" s="58"/>
      <c r="VXK5" s="58"/>
      <c r="VXL5" s="58"/>
      <c r="VXM5" s="58"/>
      <c r="VXN5" s="58"/>
      <c r="VXO5" s="58"/>
      <c r="VXP5" s="58"/>
      <c r="VXQ5" s="58"/>
      <c r="VXR5" s="58"/>
      <c r="VXS5" s="58"/>
      <c r="VXT5" s="58"/>
      <c r="VXU5" s="58"/>
      <c r="VXV5" s="58"/>
      <c r="VXW5" s="58"/>
      <c r="VXX5" s="58"/>
      <c r="VXY5" s="58"/>
      <c r="VXZ5" s="58"/>
      <c r="VYA5" s="58"/>
      <c r="VYB5" s="58"/>
      <c r="VYC5" s="58"/>
      <c r="VYD5" s="58"/>
      <c r="VYE5" s="58"/>
      <c r="VYF5" s="58"/>
      <c r="VYG5" s="58"/>
      <c r="VYH5" s="58"/>
      <c r="VYI5" s="58"/>
      <c r="VYJ5" s="58"/>
      <c r="VYK5" s="58"/>
      <c r="VYL5" s="58"/>
      <c r="VYM5" s="58"/>
      <c r="VYN5" s="58"/>
      <c r="VYO5" s="58"/>
      <c r="VYP5" s="58"/>
      <c r="VYQ5" s="58"/>
      <c r="VYR5" s="58"/>
      <c r="VYS5" s="58"/>
      <c r="VYT5" s="58"/>
      <c r="VYU5" s="58"/>
      <c r="VYV5" s="58"/>
      <c r="VYW5" s="58"/>
      <c r="VYX5" s="58"/>
      <c r="VYY5" s="58"/>
      <c r="VYZ5" s="58"/>
      <c r="VZA5" s="58"/>
      <c r="VZB5" s="58"/>
      <c r="VZC5" s="58"/>
      <c r="VZD5" s="58"/>
      <c r="VZE5" s="58"/>
      <c r="VZF5" s="58"/>
      <c r="VZG5" s="58"/>
      <c r="VZH5" s="58"/>
      <c r="VZI5" s="58"/>
      <c r="VZJ5" s="58"/>
      <c r="VZK5" s="58"/>
      <c r="VZL5" s="58"/>
      <c r="VZM5" s="58"/>
      <c r="VZN5" s="58"/>
      <c r="VZO5" s="58"/>
      <c r="VZP5" s="58"/>
      <c r="VZQ5" s="58"/>
      <c r="VZR5" s="58"/>
      <c r="VZS5" s="58"/>
      <c r="VZT5" s="58"/>
      <c r="VZU5" s="58"/>
      <c r="VZV5" s="58"/>
      <c r="VZW5" s="58"/>
      <c r="VZX5" s="58"/>
      <c r="VZY5" s="58"/>
      <c r="VZZ5" s="58"/>
      <c r="WAA5" s="58"/>
      <c r="WAB5" s="58"/>
      <c r="WAC5" s="58"/>
      <c r="WAD5" s="58"/>
      <c r="WAE5" s="58"/>
      <c r="WAF5" s="58"/>
      <c r="WAG5" s="58"/>
      <c r="WAH5" s="58"/>
      <c r="WAI5" s="58"/>
      <c r="WAJ5" s="58"/>
      <c r="WAK5" s="58"/>
      <c r="WAL5" s="58"/>
      <c r="WAM5" s="58"/>
      <c r="WAN5" s="58"/>
      <c r="WAO5" s="58"/>
      <c r="WAP5" s="58"/>
      <c r="WAQ5" s="58"/>
      <c r="WAR5" s="58"/>
      <c r="WAS5" s="58"/>
      <c r="WAT5" s="58"/>
      <c r="WAU5" s="58"/>
      <c r="WAV5" s="58"/>
      <c r="WAW5" s="58"/>
      <c r="WAX5" s="58"/>
      <c r="WAY5" s="58"/>
      <c r="WAZ5" s="58"/>
      <c r="WBA5" s="58"/>
      <c r="WBB5" s="58"/>
      <c r="WBC5" s="58"/>
      <c r="WBD5" s="58"/>
      <c r="WBE5" s="58"/>
      <c r="WBF5" s="58"/>
      <c r="WBG5" s="58"/>
      <c r="WBH5" s="58"/>
      <c r="WBI5" s="58"/>
      <c r="WBJ5" s="58"/>
      <c r="WBK5" s="58"/>
      <c r="WBL5" s="58"/>
      <c r="WBM5" s="58"/>
      <c r="WBN5" s="58"/>
      <c r="WBO5" s="58"/>
      <c r="WBP5" s="58"/>
      <c r="WBQ5" s="58"/>
      <c r="WBR5" s="58"/>
      <c r="WBS5" s="58"/>
      <c r="WBT5" s="58"/>
      <c r="WBU5" s="58"/>
      <c r="WBV5" s="58"/>
      <c r="WBW5" s="58"/>
      <c r="WBX5" s="58"/>
      <c r="WBY5" s="58"/>
      <c r="WBZ5" s="58"/>
      <c r="WCA5" s="58"/>
      <c r="WCB5" s="58"/>
      <c r="WCC5" s="58"/>
      <c r="WCD5" s="58"/>
      <c r="WCE5" s="58"/>
      <c r="WCF5" s="58"/>
      <c r="WCG5" s="58"/>
      <c r="WCH5" s="58"/>
      <c r="WCI5" s="58"/>
      <c r="WCJ5" s="58"/>
      <c r="WCK5" s="58"/>
      <c r="WCL5" s="58"/>
      <c r="WCM5" s="58"/>
      <c r="WCN5" s="58"/>
      <c r="WCO5" s="58"/>
      <c r="WCP5" s="58"/>
      <c r="WCQ5" s="58"/>
      <c r="WCR5" s="58"/>
      <c r="WCS5" s="58"/>
      <c r="WCT5" s="58"/>
      <c r="WCU5" s="58"/>
      <c r="WCV5" s="58"/>
      <c r="WCW5" s="58"/>
      <c r="WCX5" s="58"/>
      <c r="WCY5" s="58"/>
      <c r="WCZ5" s="58"/>
      <c r="WDA5" s="58"/>
      <c r="WDB5" s="58"/>
      <c r="WDC5" s="58"/>
      <c r="WDD5" s="58"/>
      <c r="WDE5" s="58"/>
      <c r="WDF5" s="58"/>
      <c r="WDG5" s="58"/>
      <c r="WDH5" s="58"/>
      <c r="WDI5" s="58"/>
      <c r="WDJ5" s="58"/>
      <c r="WDK5" s="58"/>
      <c r="WDL5" s="58"/>
      <c r="WDM5" s="58"/>
      <c r="WDN5" s="58"/>
      <c r="WDO5" s="58"/>
      <c r="WDP5" s="58"/>
      <c r="WDQ5" s="58"/>
      <c r="WDR5" s="58"/>
      <c r="WDS5" s="58"/>
      <c r="WDT5" s="58"/>
      <c r="WDU5" s="58"/>
      <c r="WDV5" s="58"/>
      <c r="WDW5" s="58"/>
      <c r="WDX5" s="58"/>
      <c r="WDY5" s="58"/>
      <c r="WDZ5" s="58"/>
      <c r="WEA5" s="58"/>
      <c r="WEB5" s="58"/>
      <c r="WEC5" s="58"/>
      <c r="WED5" s="58"/>
      <c r="WEE5" s="58"/>
      <c r="WEF5" s="58"/>
      <c r="WEG5" s="58"/>
      <c r="WEH5" s="58"/>
      <c r="WEI5" s="58"/>
      <c r="WEJ5" s="58"/>
      <c r="WEK5" s="58"/>
      <c r="WEL5" s="58"/>
      <c r="WEM5" s="58"/>
      <c r="WEN5" s="58"/>
      <c r="WEO5" s="58"/>
      <c r="WEP5" s="58"/>
      <c r="WEQ5" s="58"/>
      <c r="WER5" s="58"/>
      <c r="WES5" s="58"/>
      <c r="WET5" s="58"/>
      <c r="WEU5" s="58"/>
      <c r="WEV5" s="58"/>
      <c r="WEW5" s="58"/>
      <c r="WEX5" s="58"/>
      <c r="WEY5" s="58"/>
      <c r="WEZ5" s="58"/>
      <c r="WFA5" s="58"/>
      <c r="WFB5" s="58"/>
      <c r="WFC5" s="58"/>
      <c r="WFD5" s="58"/>
      <c r="WFE5" s="58"/>
      <c r="WFF5" s="58"/>
      <c r="WFG5" s="58"/>
      <c r="WFH5" s="58"/>
      <c r="WFI5" s="58"/>
      <c r="WFJ5" s="58"/>
      <c r="WFK5" s="58"/>
      <c r="WFL5" s="58"/>
      <c r="WFM5" s="58"/>
      <c r="WFN5" s="58"/>
      <c r="WFO5" s="58"/>
      <c r="WFP5" s="58"/>
      <c r="WFQ5" s="58"/>
      <c r="WFR5" s="58"/>
      <c r="WFS5" s="58"/>
      <c r="WFT5" s="58"/>
      <c r="WFU5" s="58"/>
      <c r="WFV5" s="58"/>
      <c r="WFW5" s="58"/>
      <c r="WFX5" s="58"/>
      <c r="WFY5" s="58"/>
      <c r="WFZ5" s="58"/>
      <c r="WGA5" s="58"/>
      <c r="WGB5" s="58"/>
      <c r="WGC5" s="58"/>
      <c r="WGD5" s="58"/>
      <c r="WGE5" s="58"/>
      <c r="WGF5" s="58"/>
      <c r="WGG5" s="58"/>
      <c r="WGH5" s="58"/>
      <c r="WGI5" s="58"/>
      <c r="WGJ5" s="58"/>
      <c r="WGK5" s="58"/>
      <c r="WGL5" s="58"/>
      <c r="WGM5" s="58"/>
      <c r="WGN5" s="58"/>
      <c r="WGO5" s="58"/>
      <c r="WGP5" s="58"/>
      <c r="WGQ5" s="58"/>
      <c r="WGR5" s="58"/>
      <c r="WGS5" s="58"/>
      <c r="WGT5" s="58"/>
      <c r="WGU5" s="58"/>
      <c r="WGV5" s="58"/>
      <c r="WGW5" s="58"/>
      <c r="WGX5" s="58"/>
      <c r="WGY5" s="58"/>
      <c r="WGZ5" s="58"/>
      <c r="WHA5" s="58"/>
      <c r="WHB5" s="58"/>
      <c r="WHC5" s="58"/>
      <c r="WHD5" s="58"/>
      <c r="WHE5" s="58"/>
      <c r="WHF5" s="58"/>
      <c r="WHG5" s="58"/>
      <c r="WHH5" s="58"/>
      <c r="WHI5" s="58"/>
      <c r="WHJ5" s="58"/>
      <c r="WHK5" s="58"/>
      <c r="WHL5" s="58"/>
      <c r="WHM5" s="58"/>
      <c r="WHN5" s="58"/>
      <c r="WHO5" s="58"/>
      <c r="WHP5" s="58"/>
      <c r="WHQ5" s="58"/>
      <c r="WHR5" s="58"/>
      <c r="WHS5" s="58"/>
      <c r="WHT5" s="58"/>
      <c r="WHU5" s="58"/>
      <c r="WHV5" s="58"/>
      <c r="WHW5" s="58"/>
      <c r="WHX5" s="58"/>
      <c r="WHY5" s="58"/>
      <c r="WHZ5" s="58"/>
      <c r="WIA5" s="58"/>
      <c r="WIB5" s="58"/>
      <c r="WIC5" s="58"/>
      <c r="WID5" s="58"/>
      <c r="WIE5" s="58"/>
      <c r="WIF5" s="58"/>
      <c r="WIG5" s="58"/>
      <c r="WIH5" s="58"/>
      <c r="WII5" s="58"/>
      <c r="WIJ5" s="58"/>
      <c r="WIK5" s="58"/>
      <c r="WIL5" s="58"/>
      <c r="WIM5" s="58"/>
      <c r="WIN5" s="58"/>
      <c r="WIO5" s="58"/>
      <c r="WIP5" s="58"/>
      <c r="WIQ5" s="58"/>
      <c r="WIR5" s="58"/>
      <c r="WIS5" s="58"/>
      <c r="WIT5" s="58"/>
      <c r="WIU5" s="58"/>
      <c r="WIV5" s="58"/>
      <c r="WIW5" s="58"/>
      <c r="WIX5" s="58"/>
      <c r="WIY5" s="58"/>
      <c r="WIZ5" s="58"/>
      <c r="WJA5" s="58"/>
      <c r="WJB5" s="58"/>
      <c r="WJC5" s="58"/>
      <c r="WJD5" s="58"/>
      <c r="WJE5" s="58"/>
      <c r="WJF5" s="58"/>
      <c r="WJG5" s="58"/>
      <c r="WJH5" s="58"/>
      <c r="WJI5" s="58"/>
      <c r="WJJ5" s="58"/>
      <c r="WJK5" s="58"/>
      <c r="WJL5" s="58"/>
      <c r="WJM5" s="58"/>
      <c r="WJN5" s="58"/>
      <c r="WJO5" s="58"/>
      <c r="WJP5" s="58"/>
      <c r="WJQ5" s="58"/>
      <c r="WJR5" s="58"/>
      <c r="WJS5" s="58"/>
      <c r="WJT5" s="58"/>
      <c r="WJU5" s="58"/>
      <c r="WJV5" s="58"/>
      <c r="WJW5" s="58"/>
      <c r="WJX5" s="58"/>
      <c r="WJY5" s="58"/>
      <c r="WJZ5" s="58"/>
      <c r="WKA5" s="58"/>
      <c r="WKB5" s="58"/>
      <c r="WKC5" s="58"/>
      <c r="WKD5" s="58"/>
      <c r="WKE5" s="58"/>
      <c r="WKF5" s="58"/>
      <c r="WKG5" s="58"/>
      <c r="WKH5" s="58"/>
      <c r="WKI5" s="58"/>
      <c r="WKJ5" s="58"/>
      <c r="WKK5" s="58"/>
      <c r="WKL5" s="58"/>
      <c r="WKM5" s="58"/>
      <c r="WKN5" s="58"/>
      <c r="WKO5" s="58"/>
      <c r="WKP5" s="58"/>
      <c r="WKQ5" s="58"/>
      <c r="WKR5" s="58"/>
      <c r="WKS5" s="58"/>
      <c r="WKT5" s="58"/>
      <c r="WKU5" s="58"/>
      <c r="WKV5" s="58"/>
      <c r="WKW5" s="58"/>
      <c r="WKX5" s="58"/>
      <c r="WKY5" s="58"/>
      <c r="WKZ5" s="58"/>
      <c r="WLA5" s="58"/>
      <c r="WLB5" s="58"/>
      <c r="WLC5" s="58"/>
      <c r="WLD5" s="58"/>
      <c r="WLE5" s="58"/>
      <c r="WLF5" s="58"/>
      <c r="WLG5" s="58"/>
      <c r="WLH5" s="58"/>
      <c r="WLI5" s="58"/>
      <c r="WLJ5" s="58"/>
      <c r="WLK5" s="58"/>
      <c r="WLL5" s="58"/>
      <c r="WLM5" s="58"/>
      <c r="WLN5" s="58"/>
      <c r="WLO5" s="58"/>
      <c r="WLP5" s="58"/>
      <c r="WLQ5" s="58"/>
      <c r="WLR5" s="58"/>
      <c r="WLS5" s="58"/>
      <c r="WLT5" s="58"/>
      <c r="WLU5" s="58"/>
      <c r="WLV5" s="58"/>
      <c r="WLW5" s="58"/>
      <c r="WLX5" s="58"/>
      <c r="WLY5" s="58"/>
      <c r="WLZ5" s="58"/>
      <c r="WMA5" s="58"/>
      <c r="WMB5" s="58"/>
      <c r="WMC5" s="58"/>
      <c r="WMD5" s="58"/>
      <c r="WME5" s="58"/>
      <c r="WMF5" s="58"/>
      <c r="WMG5" s="58"/>
      <c r="WMH5" s="58"/>
      <c r="WMI5" s="58"/>
      <c r="WMJ5" s="58"/>
      <c r="WMK5" s="58"/>
      <c r="WML5" s="58"/>
      <c r="WMM5" s="58"/>
      <c r="WMN5" s="58"/>
      <c r="WMO5" s="58"/>
      <c r="WMP5" s="58"/>
      <c r="WMQ5" s="58"/>
      <c r="WMR5" s="58"/>
      <c r="WMS5" s="58"/>
      <c r="WMT5" s="58"/>
      <c r="WMU5" s="58"/>
      <c r="WMV5" s="58"/>
      <c r="WMW5" s="58"/>
      <c r="WMX5" s="58"/>
      <c r="WMY5" s="58"/>
      <c r="WMZ5" s="58"/>
      <c r="WNA5" s="58"/>
      <c r="WNB5" s="58"/>
      <c r="WNC5" s="58"/>
      <c r="WND5" s="58"/>
      <c r="WNE5" s="58"/>
      <c r="WNF5" s="58"/>
      <c r="WNG5" s="58"/>
      <c r="WNH5" s="58"/>
      <c r="WNI5" s="58"/>
      <c r="WNJ5" s="58"/>
      <c r="WNK5" s="58"/>
      <c r="WNL5" s="58"/>
      <c r="WNM5" s="58"/>
      <c r="WNN5" s="58"/>
      <c r="WNO5" s="58"/>
      <c r="WNP5" s="58"/>
      <c r="WNQ5" s="58"/>
      <c r="WNR5" s="58"/>
      <c r="WNS5" s="58"/>
      <c r="WNT5" s="58"/>
      <c r="WNU5" s="58"/>
      <c r="WNV5" s="58"/>
      <c r="WNW5" s="58"/>
      <c r="WNX5" s="58"/>
      <c r="WNY5" s="58"/>
      <c r="WNZ5" s="58"/>
      <c r="WOA5" s="58"/>
      <c r="WOB5" s="58"/>
      <c r="WOC5" s="58"/>
      <c r="WOD5" s="58"/>
      <c r="WOE5" s="58"/>
      <c r="WOF5" s="58"/>
      <c r="WOG5" s="58"/>
      <c r="WOH5" s="58"/>
      <c r="WOI5" s="58"/>
      <c r="WOJ5" s="58"/>
      <c r="WOK5" s="58"/>
      <c r="WOL5" s="58"/>
      <c r="WOM5" s="58"/>
      <c r="WON5" s="58"/>
      <c r="WOO5" s="58"/>
      <c r="WOP5" s="58"/>
      <c r="WOQ5" s="58"/>
      <c r="WOR5" s="58"/>
      <c r="WOS5" s="58"/>
      <c r="WOT5" s="58"/>
      <c r="WOU5" s="58"/>
      <c r="WOV5" s="58"/>
      <c r="WOW5" s="58"/>
      <c r="WOX5" s="58"/>
      <c r="WOY5" s="58"/>
      <c r="WOZ5" s="58"/>
      <c r="WPA5" s="58"/>
      <c r="WPB5" s="58"/>
      <c r="WPC5" s="58"/>
      <c r="WPD5" s="58"/>
      <c r="WPE5" s="58"/>
      <c r="WPF5" s="58"/>
      <c r="WPG5" s="58"/>
      <c r="WPH5" s="58"/>
      <c r="WPI5" s="58"/>
      <c r="WPJ5" s="58"/>
      <c r="WPK5" s="58"/>
      <c r="WPL5" s="58"/>
      <c r="WPM5" s="58"/>
      <c r="WPN5" s="58"/>
      <c r="WPO5" s="58"/>
      <c r="WPP5" s="58"/>
      <c r="WPQ5" s="58"/>
      <c r="WPR5" s="58"/>
      <c r="WPS5" s="58"/>
      <c r="WPT5" s="58"/>
      <c r="WPU5" s="58"/>
      <c r="WPV5" s="58"/>
      <c r="WPW5" s="58"/>
      <c r="WPX5" s="58"/>
      <c r="WPY5" s="58"/>
      <c r="WPZ5" s="58"/>
      <c r="WQA5" s="58"/>
      <c r="WQB5" s="58"/>
      <c r="WQC5" s="58"/>
      <c r="WQD5" s="58"/>
      <c r="WQE5" s="58"/>
      <c r="WQF5" s="58"/>
      <c r="WQG5" s="58"/>
      <c r="WQH5" s="58"/>
      <c r="WQI5" s="58"/>
      <c r="WQJ5" s="58"/>
      <c r="WQK5" s="58"/>
      <c r="WQL5" s="58"/>
      <c r="WQM5" s="58"/>
      <c r="WQN5" s="58"/>
      <c r="WQO5" s="58"/>
      <c r="WQP5" s="58"/>
      <c r="WQQ5" s="58"/>
      <c r="WQR5" s="58"/>
      <c r="WQS5" s="58"/>
      <c r="WQT5" s="58"/>
      <c r="WQU5" s="58"/>
      <c r="WQV5" s="58"/>
      <c r="WQW5" s="58"/>
      <c r="WQX5" s="58"/>
      <c r="WQY5" s="58"/>
      <c r="WQZ5" s="58"/>
      <c r="WRA5" s="58"/>
      <c r="WRB5" s="58"/>
      <c r="WRC5" s="58"/>
      <c r="WRD5" s="58"/>
      <c r="WRE5" s="58"/>
      <c r="WRF5" s="58"/>
      <c r="WRG5" s="58"/>
      <c r="WRH5" s="58"/>
      <c r="WRI5" s="58"/>
      <c r="WRJ5" s="58"/>
      <c r="WRK5" s="58"/>
      <c r="WRL5" s="58"/>
      <c r="WRM5" s="58"/>
      <c r="WRN5" s="58"/>
      <c r="WRO5" s="58"/>
      <c r="WRP5" s="58"/>
      <c r="WRQ5" s="58"/>
      <c r="WRR5" s="58"/>
      <c r="WRS5" s="58"/>
      <c r="WRT5" s="58"/>
      <c r="WRU5" s="58"/>
      <c r="WRV5" s="58"/>
      <c r="WRW5" s="58"/>
      <c r="WRX5" s="58"/>
      <c r="WRY5" s="58"/>
      <c r="WRZ5" s="58"/>
      <c r="WSA5" s="58"/>
      <c r="WSB5" s="58"/>
      <c r="WSC5" s="58"/>
      <c r="WSD5" s="58"/>
      <c r="WSE5" s="58"/>
      <c r="WSF5" s="58"/>
      <c r="WSG5" s="58"/>
      <c r="WSH5" s="58"/>
      <c r="WSI5" s="58"/>
      <c r="WSJ5" s="58"/>
      <c r="WSK5" s="58"/>
      <c r="WSL5" s="58"/>
      <c r="WSM5" s="58"/>
      <c r="WSN5" s="58"/>
      <c r="WSO5" s="58"/>
      <c r="WSP5" s="58"/>
      <c r="WSQ5" s="58"/>
      <c r="WSR5" s="58"/>
      <c r="WSS5" s="58"/>
      <c r="WST5" s="58"/>
      <c r="WSU5" s="58"/>
      <c r="WSV5" s="58"/>
      <c r="WSW5" s="58"/>
      <c r="WSX5" s="58"/>
      <c r="WSY5" s="58"/>
      <c r="WSZ5" s="58"/>
      <c r="WTA5" s="58"/>
      <c r="WTB5" s="58"/>
      <c r="WTC5" s="58"/>
      <c r="WTD5" s="58"/>
      <c r="WTE5" s="58"/>
      <c r="WTF5" s="58"/>
      <c r="WTG5" s="58"/>
      <c r="WTH5" s="58"/>
      <c r="WTI5" s="58"/>
      <c r="WTJ5" s="58"/>
      <c r="WTK5" s="58"/>
      <c r="WTL5" s="58"/>
      <c r="WTM5" s="58"/>
      <c r="WTN5" s="58"/>
      <c r="WTO5" s="58"/>
      <c r="WTP5" s="58"/>
      <c r="WTQ5" s="58"/>
      <c r="WTR5" s="58"/>
      <c r="WTS5" s="58"/>
      <c r="WTT5" s="58"/>
      <c r="WTU5" s="58"/>
      <c r="WTV5" s="58"/>
      <c r="WTW5" s="58"/>
      <c r="WTX5" s="58"/>
      <c r="WTY5" s="58"/>
      <c r="WTZ5" s="58"/>
      <c r="WUA5" s="58"/>
      <c r="WUB5" s="58"/>
      <c r="WUC5" s="58"/>
      <c r="WUD5" s="58"/>
      <c r="WUE5" s="58"/>
      <c r="WUF5" s="58"/>
      <c r="WUG5" s="58"/>
      <c r="WUH5" s="58"/>
      <c r="WUI5" s="58"/>
      <c r="WUJ5" s="58"/>
      <c r="WUK5" s="58"/>
      <c r="WUL5" s="58"/>
      <c r="WUM5" s="58"/>
      <c r="WUN5" s="58"/>
      <c r="WUO5" s="58"/>
      <c r="WUP5" s="58"/>
      <c r="WUQ5" s="58"/>
      <c r="WUR5" s="58"/>
      <c r="WUS5" s="58"/>
      <c r="WUT5" s="58"/>
      <c r="WUU5" s="58"/>
      <c r="WUV5" s="58"/>
      <c r="WUW5" s="58"/>
      <c r="WUX5" s="58"/>
      <c r="WUY5" s="58"/>
      <c r="WUZ5" s="58"/>
      <c r="WVA5" s="58"/>
      <c r="WVB5" s="58"/>
      <c r="WVC5" s="58"/>
      <c r="WVD5" s="58"/>
      <c r="WVE5" s="58"/>
      <c r="WVF5" s="58"/>
      <c r="WVG5" s="58"/>
      <c r="WVH5" s="58"/>
      <c r="WVI5" s="58"/>
      <c r="WVJ5" s="58"/>
      <c r="WVK5" s="58"/>
      <c r="WVL5" s="58"/>
      <c r="WVM5" s="58"/>
      <c r="WVN5" s="58"/>
      <c r="WVO5" s="58"/>
      <c r="WVP5" s="58"/>
      <c r="WVQ5" s="58"/>
      <c r="WVR5" s="58"/>
      <c r="WVS5" s="58"/>
      <c r="WVT5" s="58"/>
      <c r="WVU5" s="58"/>
      <c r="WVV5" s="58"/>
      <c r="WVW5" s="58"/>
      <c r="WVX5" s="58"/>
      <c r="WVY5" s="58"/>
      <c r="WVZ5" s="58"/>
      <c r="WWA5" s="58"/>
      <c r="WWB5" s="58"/>
      <c r="WWC5" s="58"/>
      <c r="WWD5" s="58"/>
      <c r="WWE5" s="58"/>
      <c r="WWF5" s="58"/>
      <c r="WWG5" s="58"/>
      <c r="WWH5" s="58"/>
      <c r="WWI5" s="58"/>
      <c r="WWJ5" s="58"/>
      <c r="WWK5" s="58"/>
      <c r="WWL5" s="58"/>
      <c r="WWM5" s="58"/>
      <c r="WWN5" s="58"/>
      <c r="WWO5" s="58"/>
      <c r="WWP5" s="58"/>
      <c r="WWQ5" s="58"/>
      <c r="WWR5" s="58"/>
      <c r="WWS5" s="58"/>
      <c r="WWT5" s="58"/>
      <c r="WWU5" s="58"/>
      <c r="WWV5" s="58"/>
      <c r="WWW5" s="58"/>
      <c r="WWX5" s="58"/>
      <c r="WWY5" s="58"/>
      <c r="WWZ5" s="58"/>
      <c r="WXA5" s="58"/>
      <c r="WXB5" s="58"/>
      <c r="WXC5" s="58"/>
      <c r="WXD5" s="58"/>
      <c r="WXE5" s="58"/>
      <c r="WXF5" s="58"/>
      <c r="WXG5" s="58"/>
      <c r="WXH5" s="58"/>
      <c r="WXI5" s="58"/>
      <c r="WXJ5" s="58"/>
      <c r="WXK5" s="58"/>
      <c r="WXL5" s="58"/>
      <c r="WXM5" s="58"/>
      <c r="WXN5" s="58"/>
      <c r="WXO5" s="58"/>
      <c r="WXP5" s="58"/>
      <c r="WXQ5" s="58"/>
      <c r="WXR5" s="58"/>
      <c r="WXS5" s="58"/>
      <c r="WXT5" s="58"/>
      <c r="WXU5" s="58"/>
      <c r="WXV5" s="58"/>
      <c r="WXW5" s="58"/>
      <c r="WXX5" s="58"/>
      <c r="WXY5" s="58"/>
      <c r="WXZ5" s="58"/>
      <c r="WYA5" s="58"/>
      <c r="WYB5" s="58"/>
      <c r="WYC5" s="58"/>
      <c r="WYD5" s="58"/>
      <c r="WYE5" s="58"/>
      <c r="WYF5" s="58"/>
      <c r="WYG5" s="58"/>
      <c r="WYH5" s="58"/>
      <c r="WYI5" s="58"/>
      <c r="WYJ5" s="58"/>
      <c r="WYK5" s="58"/>
      <c r="WYL5" s="58"/>
      <c r="WYM5" s="58"/>
      <c r="WYN5" s="58"/>
      <c r="WYO5" s="58"/>
      <c r="WYP5" s="58"/>
      <c r="WYQ5" s="58"/>
      <c r="WYR5" s="58"/>
      <c r="WYS5" s="58"/>
      <c r="WYT5" s="58"/>
      <c r="WYU5" s="58"/>
      <c r="WYV5" s="58"/>
      <c r="WYW5" s="58"/>
      <c r="WYX5" s="58"/>
      <c r="WYY5" s="58"/>
      <c r="WYZ5" s="58"/>
      <c r="WZA5" s="58"/>
      <c r="WZB5" s="58"/>
      <c r="WZC5" s="58"/>
      <c r="WZD5" s="58"/>
      <c r="WZE5" s="58"/>
      <c r="WZF5" s="58"/>
      <c r="WZG5" s="58"/>
      <c r="WZH5" s="58"/>
      <c r="WZI5" s="58"/>
      <c r="WZJ5" s="58"/>
      <c r="WZK5" s="58"/>
      <c r="WZL5" s="58"/>
      <c r="WZM5" s="58"/>
      <c r="WZN5" s="58"/>
      <c r="WZO5" s="58"/>
      <c r="WZP5" s="58"/>
      <c r="WZQ5" s="58"/>
      <c r="WZR5" s="58"/>
      <c r="WZS5" s="58"/>
      <c r="WZT5" s="58"/>
      <c r="WZU5" s="58"/>
      <c r="WZV5" s="58"/>
      <c r="WZW5" s="58"/>
      <c r="WZX5" s="58"/>
      <c r="WZY5" s="58"/>
      <c r="WZZ5" s="58"/>
      <c r="XAA5" s="58"/>
      <c r="XAB5" s="58"/>
      <c r="XAC5" s="58"/>
      <c r="XAD5" s="58"/>
      <c r="XAE5" s="58"/>
      <c r="XAF5" s="58"/>
      <c r="XAG5" s="58"/>
      <c r="XAH5" s="58"/>
      <c r="XAI5" s="58"/>
      <c r="XAJ5" s="58"/>
      <c r="XAK5" s="58"/>
      <c r="XAL5" s="58"/>
      <c r="XAM5" s="58"/>
      <c r="XAN5" s="58"/>
      <c r="XAO5" s="58"/>
      <c r="XAP5" s="58"/>
      <c r="XAQ5" s="58"/>
      <c r="XAR5" s="58"/>
      <c r="XAS5" s="58"/>
      <c r="XAT5" s="58"/>
      <c r="XAU5" s="58"/>
      <c r="XAV5" s="58"/>
      <c r="XAW5" s="58"/>
      <c r="XAX5" s="58"/>
      <c r="XAY5" s="58"/>
      <c r="XAZ5" s="58"/>
      <c r="XBA5" s="58"/>
      <c r="XBB5" s="58"/>
      <c r="XBC5" s="58"/>
      <c r="XBD5" s="58"/>
      <c r="XBE5" s="58"/>
      <c r="XBF5" s="58"/>
      <c r="XBG5" s="58"/>
      <c r="XBH5" s="58"/>
      <c r="XBI5" s="58"/>
      <c r="XBJ5" s="58"/>
      <c r="XBK5" s="58"/>
      <c r="XBL5" s="58"/>
      <c r="XBM5" s="58"/>
      <c r="XBN5" s="58"/>
      <c r="XBO5" s="58"/>
      <c r="XBP5" s="58"/>
      <c r="XBQ5" s="58"/>
      <c r="XBR5" s="58"/>
      <c r="XBS5" s="58"/>
      <c r="XBT5" s="58"/>
      <c r="XBU5" s="58"/>
      <c r="XBV5" s="58"/>
      <c r="XBW5" s="58"/>
      <c r="XBX5" s="58"/>
      <c r="XBY5" s="58"/>
      <c r="XBZ5" s="58"/>
      <c r="XCA5" s="58"/>
      <c r="XCB5" s="58"/>
      <c r="XCC5" s="58"/>
      <c r="XCD5" s="58"/>
      <c r="XCE5" s="58"/>
      <c r="XCF5" s="58"/>
      <c r="XCG5" s="58"/>
      <c r="XCH5" s="58"/>
      <c r="XCI5" s="58"/>
      <c r="XCJ5" s="58"/>
      <c r="XCK5" s="58"/>
      <c r="XCL5" s="58"/>
      <c r="XCM5" s="58"/>
      <c r="XCN5" s="58"/>
      <c r="XCO5" s="58"/>
      <c r="XCP5" s="58"/>
      <c r="XCQ5" s="58"/>
      <c r="XCR5" s="58"/>
      <c r="XCS5" s="58"/>
      <c r="XCT5" s="58"/>
      <c r="XCU5" s="58"/>
      <c r="XCV5" s="58"/>
      <c r="XCW5" s="58"/>
      <c r="XCX5" s="58"/>
      <c r="XCY5" s="58"/>
      <c r="XCZ5" s="58"/>
      <c r="XDA5" s="58"/>
      <c r="XDB5" s="58"/>
      <c r="XDC5" s="58"/>
      <c r="XDD5" s="58"/>
      <c r="XDE5" s="58"/>
      <c r="XDF5" s="58"/>
      <c r="XDG5" s="58"/>
      <c r="XDH5" s="58"/>
      <c r="XDI5" s="58"/>
      <c r="XDJ5" s="58"/>
      <c r="XDK5" s="58"/>
      <c r="XDL5" s="58"/>
      <c r="XDM5" s="58"/>
      <c r="XDN5" s="58"/>
      <c r="XDO5" s="58"/>
      <c r="XDP5" s="58"/>
      <c r="XDQ5" s="58"/>
      <c r="XDR5" s="58"/>
      <c r="XDS5" s="58"/>
      <c r="XDT5" s="58"/>
      <c r="XDU5" s="58"/>
      <c r="XDV5" s="58"/>
      <c r="XDW5" s="58"/>
      <c r="XDX5" s="58"/>
      <c r="XDY5" s="58"/>
      <c r="XDZ5" s="58"/>
      <c r="XEA5" s="58"/>
      <c r="XEB5" s="58"/>
      <c r="XEC5" s="58"/>
      <c r="XED5" s="58"/>
      <c r="XEE5" s="58"/>
      <c r="XEF5" s="58"/>
      <c r="XEG5" s="58"/>
      <c r="XEH5" s="58"/>
      <c r="XEI5" s="58"/>
      <c r="XEJ5" s="58"/>
      <c r="XEK5" s="58"/>
      <c r="XEL5" s="58"/>
      <c r="XEM5" s="58"/>
      <c r="XEN5" s="58"/>
      <c r="XEO5" s="58"/>
      <c r="XEP5" s="58"/>
      <c r="XEQ5" s="58"/>
      <c r="XER5" s="58"/>
      <c r="XES5" s="58"/>
      <c r="XET5" s="58"/>
      <c r="XEU5" s="58"/>
      <c r="XEV5" s="58"/>
      <c r="XEW5" s="58"/>
      <c r="XEX5" s="58"/>
      <c r="XEY5" s="58"/>
      <c r="XEZ5" s="58"/>
      <c r="XFA5" s="58"/>
      <c r="XFB5" s="58"/>
      <c r="XFC5" s="58"/>
      <c r="XFD5" s="58"/>
    </row>
    <row r="6" spans="1:16384">
      <c r="F6" s="53"/>
      <c r="M6" s="59"/>
      <c r="T6" s="59"/>
      <c r="U6" s="60"/>
    </row>
    <row r="7" spans="1:16384">
      <c r="A7" s="50" t="str">
        <f>'No Waterfall'!$B$6&amp; " Equity"</f>
        <v>Albert Equity</v>
      </c>
      <c r="B7" s="61">
        <f>'No Waterfall'!C6</f>
        <v>4.9999999999999933E-2</v>
      </c>
      <c r="C7" s="59">
        <f>'No Waterfall'!D6</f>
        <v>36624.999999999949</v>
      </c>
      <c r="D7" s="59"/>
      <c r="E7" s="59"/>
      <c r="F7" s="54">
        <f>'No Waterfall Investor Calc'!C7</f>
        <v>36624.999999999949</v>
      </c>
      <c r="G7" s="55">
        <f>F7-F11</f>
        <v>36624.999999999949</v>
      </c>
      <c r="H7" s="55">
        <f t="shared" ref="H7:Y7" si="0">G7-G11</f>
        <v>36624.999999999949</v>
      </c>
      <c r="I7" s="55">
        <f t="shared" si="0"/>
        <v>36624.999999999949</v>
      </c>
      <c r="J7" s="55">
        <f t="shared" si="0"/>
        <v>36624.999999999949</v>
      </c>
      <c r="K7" s="55">
        <f t="shared" si="0"/>
        <v>36624.999999999949</v>
      </c>
      <c r="L7" s="55">
        <f t="shared" si="0"/>
        <v>36624.999999999949</v>
      </c>
      <c r="M7" s="55">
        <f t="shared" si="0"/>
        <v>35980.412497504345</v>
      </c>
      <c r="N7" s="55">
        <f t="shared" si="0"/>
        <v>34960.201445380953</v>
      </c>
      <c r="O7" s="55">
        <f t="shared" si="0"/>
        <v>33653.085990557149</v>
      </c>
      <c r="P7" s="55">
        <f t="shared" si="0"/>
        <v>32029.955155260985</v>
      </c>
      <c r="Q7" s="55">
        <f t="shared" si="0"/>
        <v>30059.184324732076</v>
      </c>
      <c r="R7" s="55">
        <f t="shared" si="0"/>
        <v>27706.428613499535</v>
      </c>
      <c r="S7" s="55">
        <f t="shared" si="0"/>
        <v>24934.399534679229</v>
      </c>
      <c r="T7" s="55">
        <f t="shared" si="0"/>
        <v>21702.623631543462</v>
      </c>
      <c r="U7" s="55">
        <f t="shared" si="0"/>
        <v>0</v>
      </c>
      <c r="V7" s="55">
        <f t="shared" si="0"/>
        <v>0</v>
      </c>
      <c r="W7" s="55">
        <f t="shared" si="0"/>
        <v>0</v>
      </c>
      <c r="X7" s="55">
        <f t="shared" si="0"/>
        <v>0</v>
      </c>
      <c r="Y7" s="55">
        <f t="shared" si="0"/>
        <v>0</v>
      </c>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row>
    <row r="8" spans="1:16384">
      <c r="A8" s="50" t="str">
        <f>'No Waterfall'!$B$6&amp; " Preferred Return"</f>
        <v>Albert Preferred Return</v>
      </c>
      <c r="B8" s="62">
        <f>'No Waterfall'!$C$23</f>
        <v>0.08</v>
      </c>
      <c r="F8" s="54">
        <f t="shared" ref="F8:Y8" si="1">$B$8*F7</f>
        <v>2929.9999999999959</v>
      </c>
      <c r="G8" s="55">
        <f t="shared" si="1"/>
        <v>2929.9999999999959</v>
      </c>
      <c r="H8" s="55">
        <f t="shared" si="1"/>
        <v>2929.9999999999959</v>
      </c>
      <c r="I8" s="55">
        <f t="shared" si="1"/>
        <v>2929.9999999999959</v>
      </c>
      <c r="J8" s="55">
        <f t="shared" si="1"/>
        <v>2929.9999999999959</v>
      </c>
      <c r="K8" s="55">
        <f t="shared" si="1"/>
        <v>2929.9999999999959</v>
      </c>
      <c r="L8" s="55">
        <f t="shared" si="1"/>
        <v>2929.9999999999959</v>
      </c>
      <c r="M8" s="55">
        <f t="shared" si="1"/>
        <v>2878.4329998003477</v>
      </c>
      <c r="N8" s="55">
        <f t="shared" si="1"/>
        <v>2796.8161156304764</v>
      </c>
      <c r="O8" s="55">
        <f t="shared" si="1"/>
        <v>2692.246879244572</v>
      </c>
      <c r="P8" s="55">
        <f t="shared" si="1"/>
        <v>2562.3964124208787</v>
      </c>
      <c r="Q8" s="55">
        <f t="shared" si="1"/>
        <v>2404.734745978566</v>
      </c>
      <c r="R8" s="55">
        <f t="shared" si="1"/>
        <v>2216.514289079963</v>
      </c>
      <c r="S8" s="55">
        <f t="shared" si="1"/>
        <v>1994.7519627743384</v>
      </c>
      <c r="T8" s="55">
        <f t="shared" si="1"/>
        <v>1736.209890523477</v>
      </c>
      <c r="U8" s="55">
        <f t="shared" si="1"/>
        <v>0</v>
      </c>
      <c r="V8" s="55">
        <f t="shared" si="1"/>
        <v>0</v>
      </c>
      <c r="W8" s="55">
        <f t="shared" si="1"/>
        <v>0</v>
      </c>
      <c r="X8" s="55">
        <f t="shared" si="1"/>
        <v>0</v>
      </c>
      <c r="Y8" s="55">
        <f t="shared" si="1"/>
        <v>0</v>
      </c>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63"/>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c r="HY8" s="55"/>
      <c r="HZ8" s="55"/>
      <c r="IA8" s="55"/>
      <c r="IB8" s="55"/>
      <c r="IC8" s="55"/>
      <c r="ID8" s="55"/>
      <c r="IE8" s="55"/>
      <c r="IF8" s="55"/>
      <c r="IG8" s="55"/>
      <c r="IH8" s="55"/>
      <c r="II8" s="55"/>
      <c r="IJ8" s="55"/>
      <c r="IK8" s="55"/>
    </row>
    <row r="9" spans="1:16384">
      <c r="A9" s="50" t="str">
        <f>'No Waterfall'!$B$6&amp; " Preferred Return Account"</f>
        <v>Albert Preferred Return Account</v>
      </c>
      <c r="F9" s="54">
        <f>F8+C9-C10</f>
        <v>2929.9999999999959</v>
      </c>
      <c r="G9" s="55">
        <f t="shared" ref="G9:Y9" si="2">G8+F9-F10</f>
        <v>4109.1660668931027</v>
      </c>
      <c r="H9" s="55">
        <f t="shared" si="2"/>
        <v>4252.6038038879769</v>
      </c>
      <c r="I9" s="55">
        <f t="shared" si="2"/>
        <v>4224.1164760198681</v>
      </c>
      <c r="J9" s="55">
        <f t="shared" si="2"/>
        <v>4018.5463313428936</v>
      </c>
      <c r="K9" s="55">
        <f t="shared" si="2"/>
        <v>3630.5808853527833</v>
      </c>
      <c r="L9" s="55">
        <f t="shared" si="2"/>
        <v>3054.7482790101426</v>
      </c>
      <c r="M9" s="55">
        <f t="shared" si="2"/>
        <v>2878.4329998003482</v>
      </c>
      <c r="N9" s="55">
        <f t="shared" si="2"/>
        <v>2796.8161156304764</v>
      </c>
      <c r="O9" s="55">
        <f t="shared" si="2"/>
        <v>2692.246879244572</v>
      </c>
      <c r="P9" s="55">
        <f t="shared" si="2"/>
        <v>2562.3964124208783</v>
      </c>
      <c r="Q9" s="55">
        <f t="shared" si="2"/>
        <v>2404.7347459785665</v>
      </c>
      <c r="R9" s="55">
        <f t="shared" si="2"/>
        <v>2216.514289079963</v>
      </c>
      <c r="S9" s="55">
        <f t="shared" si="2"/>
        <v>1994.7519627743382</v>
      </c>
      <c r="T9" s="55">
        <f t="shared" si="2"/>
        <v>1736.209890523477</v>
      </c>
      <c r="U9" s="55">
        <f t="shared" si="2"/>
        <v>0</v>
      </c>
      <c r="V9" s="55">
        <f t="shared" si="2"/>
        <v>0</v>
      </c>
      <c r="W9" s="55">
        <f t="shared" si="2"/>
        <v>0</v>
      </c>
      <c r="X9" s="55">
        <f t="shared" si="2"/>
        <v>0</v>
      </c>
      <c r="Y9" s="55">
        <f t="shared" si="2"/>
        <v>0</v>
      </c>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row>
    <row r="10" spans="1:16384">
      <c r="A10" s="50" t="str">
        <f>'No Waterfall'!$B$6&amp; " Preferred Return Paid"</f>
        <v>Albert Preferred Return Paid</v>
      </c>
      <c r="F10" s="54">
        <f t="shared" ref="F10:Y10" si="3">IF(SUM(F$9,F$17,F$25,F$33,F$41)&gt;0,MIN(F9,F9/SUM(F$9,F$17,F$25,F$33,F$41)*F$5),0)</f>
        <v>1750.8339331068889</v>
      </c>
      <c r="G10" s="55">
        <f t="shared" si="3"/>
        <v>2786.5622630051212</v>
      </c>
      <c r="H10" s="55">
        <f t="shared" si="3"/>
        <v>2958.4873278681039</v>
      </c>
      <c r="I10" s="55">
        <f t="shared" si="3"/>
        <v>3135.5701446769708</v>
      </c>
      <c r="J10" s="55">
        <f t="shared" si="3"/>
        <v>3317.9654459901067</v>
      </c>
      <c r="K10" s="55">
        <f t="shared" si="3"/>
        <v>3505.8326063426371</v>
      </c>
      <c r="L10" s="55">
        <f t="shared" si="3"/>
        <v>3054.7482790101426</v>
      </c>
      <c r="M10" s="55">
        <f t="shared" si="3"/>
        <v>2878.4329998003482</v>
      </c>
      <c r="N10" s="55">
        <f t="shared" si="3"/>
        <v>2796.8161156304764</v>
      </c>
      <c r="O10" s="55">
        <f t="shared" si="3"/>
        <v>2692.246879244572</v>
      </c>
      <c r="P10" s="55">
        <f t="shared" si="3"/>
        <v>2562.3964124208783</v>
      </c>
      <c r="Q10" s="55">
        <f t="shared" si="3"/>
        <v>2404.7347459785665</v>
      </c>
      <c r="R10" s="55">
        <f t="shared" si="3"/>
        <v>2216.514289079963</v>
      </c>
      <c r="S10" s="55">
        <f t="shared" si="3"/>
        <v>1994.7519627743382</v>
      </c>
      <c r="T10" s="55">
        <f t="shared" si="3"/>
        <v>1736.209890523477</v>
      </c>
      <c r="U10" s="55">
        <f t="shared" si="3"/>
        <v>0</v>
      </c>
      <c r="V10" s="55">
        <f t="shared" si="3"/>
        <v>0</v>
      </c>
      <c r="W10" s="55">
        <f t="shared" si="3"/>
        <v>0</v>
      </c>
      <c r="X10" s="55">
        <f t="shared" si="3"/>
        <v>0</v>
      </c>
      <c r="Y10" s="55">
        <f t="shared" si="3"/>
        <v>0</v>
      </c>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row>
    <row r="11" spans="1:16384">
      <c r="A11" s="50" t="str">
        <f>'No Waterfall'!$B$6&amp; " Equity Repaid"</f>
        <v>Albert Equity Repaid</v>
      </c>
      <c r="F11" s="54">
        <f>IF(SUM(F$7,F$15,F$23,F$31,F$39)&gt;0,MIN(F7,F7/SUM(F$7,F$15,F$23,F$31,F$39)*(F$5-SUM(F$10,F$18,F$26,F$34,F$42))),0)</f>
        <v>0</v>
      </c>
      <c r="G11" s="55">
        <f t="shared" ref="G11:Y11" si="4">IF(SUM(G$7,G$15,G$23,G$31,G$39)&gt;0,MIN(G7,G7/SUM(G$7,G$15,G$23,G$31,G$39)*(G$5-SUM(G$10,G$18,G$26,G$34,G$42))),0)</f>
        <v>0</v>
      </c>
      <c r="H11" s="55">
        <f t="shared" si="4"/>
        <v>-7.2759576141834162E-13</v>
      </c>
      <c r="I11" s="55">
        <f t="shared" si="4"/>
        <v>0</v>
      </c>
      <c r="J11" s="55">
        <f t="shared" si="4"/>
        <v>0</v>
      </c>
      <c r="K11" s="55">
        <f t="shared" si="4"/>
        <v>0</v>
      </c>
      <c r="L11" s="55">
        <f t="shared" si="4"/>
        <v>644.58750249560057</v>
      </c>
      <c r="M11" s="55">
        <f t="shared" si="4"/>
        <v>1020.2110521233947</v>
      </c>
      <c r="N11" s="55">
        <f t="shared" si="4"/>
        <v>1307.1154548238067</v>
      </c>
      <c r="O11" s="55">
        <f t="shared" si="4"/>
        <v>1623.1308352961651</v>
      </c>
      <c r="P11" s="55">
        <f t="shared" si="4"/>
        <v>1970.7708305289098</v>
      </c>
      <c r="Q11" s="55">
        <f t="shared" si="4"/>
        <v>2352.7557112325426</v>
      </c>
      <c r="R11" s="55">
        <f t="shared" si="4"/>
        <v>2772.0290788203074</v>
      </c>
      <c r="S11" s="55">
        <f t="shared" si="4"/>
        <v>3231.7759031357668</v>
      </c>
      <c r="T11" s="55">
        <f t="shared" si="4"/>
        <v>21702.623631543462</v>
      </c>
      <c r="U11" s="55">
        <f t="shared" si="4"/>
        <v>0</v>
      </c>
      <c r="V11" s="55">
        <f t="shared" si="4"/>
        <v>0</v>
      </c>
      <c r="W11" s="55">
        <f t="shared" si="4"/>
        <v>0</v>
      </c>
      <c r="X11" s="55">
        <f t="shared" si="4"/>
        <v>0</v>
      </c>
      <c r="Y11" s="55">
        <f t="shared" si="4"/>
        <v>0</v>
      </c>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row>
    <row r="12" spans="1:16384">
      <c r="A12" s="50" t="s">
        <v>83</v>
      </c>
      <c r="F12" s="54">
        <f>F10+F11</f>
        <v>1750.8339331068889</v>
      </c>
      <c r="G12" s="55">
        <f>F12+G11+G10</f>
        <v>4537.3961961120103</v>
      </c>
      <c r="H12" s="55">
        <f t="shared" ref="H12:Y12" si="5">G12+H11+H10</f>
        <v>7495.8835239801138</v>
      </c>
      <c r="I12" s="55">
        <f t="shared" si="5"/>
        <v>10631.453668657085</v>
      </c>
      <c r="J12" s="55">
        <f t="shared" si="5"/>
        <v>13949.419114647191</v>
      </c>
      <c r="K12" s="55">
        <f t="shared" si="5"/>
        <v>17455.251720989829</v>
      </c>
      <c r="L12" s="55">
        <f t="shared" si="5"/>
        <v>21154.587502495571</v>
      </c>
      <c r="M12" s="55">
        <f t="shared" si="5"/>
        <v>25053.231554419315</v>
      </c>
      <c r="N12" s="55">
        <f t="shared" si="5"/>
        <v>29157.163124873601</v>
      </c>
      <c r="O12" s="55">
        <f t="shared" si="5"/>
        <v>33472.540839414338</v>
      </c>
      <c r="P12" s="55">
        <f t="shared" si="5"/>
        <v>38005.70808236413</v>
      </c>
      <c r="Q12" s="55">
        <f t="shared" si="5"/>
        <v>42763.198539575242</v>
      </c>
      <c r="R12" s="55">
        <f t="shared" si="5"/>
        <v>47751.741907475509</v>
      </c>
      <c r="S12" s="55">
        <f t="shared" si="5"/>
        <v>52978.269773385611</v>
      </c>
      <c r="T12" s="55">
        <f t="shared" si="5"/>
        <v>76417.103295452544</v>
      </c>
      <c r="U12" s="55">
        <f t="shared" si="5"/>
        <v>76417.103295452544</v>
      </c>
      <c r="V12" s="55">
        <f t="shared" si="5"/>
        <v>76417.103295452544</v>
      </c>
      <c r="W12" s="55">
        <f t="shared" si="5"/>
        <v>76417.103295452544</v>
      </c>
      <c r="X12" s="55">
        <f t="shared" si="5"/>
        <v>76417.103295452544</v>
      </c>
      <c r="Y12" s="55">
        <f t="shared" si="5"/>
        <v>76417.103295452544</v>
      </c>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row>
    <row r="13" spans="1:16384">
      <c r="A13" s="50" t="s">
        <v>24</v>
      </c>
      <c r="B13" s="59">
        <f>MAX(F13:CK13)</f>
        <v>11</v>
      </c>
      <c r="F13" s="54">
        <f>IF(AND(F12&gt;$C7, SUM($C$13:C13)=0),F$2,0)</f>
        <v>0</v>
      </c>
      <c r="G13" s="55">
        <f>IF(AND(G12&gt;$C7, SUM($C$13:F13)=0),G$2,0)</f>
        <v>0</v>
      </c>
      <c r="H13" s="55">
        <f>IF(AND(H12&gt;$C7, SUM($C$13:G13)=0),H$2,0)</f>
        <v>0</v>
      </c>
      <c r="I13" s="55">
        <f>IF(AND(I12&gt;$C7, SUM($C$13:H13)=0),I$2,0)</f>
        <v>0</v>
      </c>
      <c r="J13" s="55">
        <f>IF(AND(J12&gt;$C7, SUM($C$13:I13)=0),J$2,0)</f>
        <v>0</v>
      </c>
      <c r="K13" s="55">
        <f>IF(AND(K12&gt;$C7, SUM($C$13:J13)=0),K$2,0)</f>
        <v>0</v>
      </c>
      <c r="L13" s="55">
        <f>IF(AND(L12&gt;$C7, SUM($C$13:K13)=0),L$2,0)</f>
        <v>0</v>
      </c>
      <c r="M13" s="55">
        <f>IF(AND(M12&gt;$C7, SUM($C$13:L13)=0),M$2,0)</f>
        <v>0</v>
      </c>
      <c r="N13" s="55">
        <f>IF(AND(N12&gt;$C7, SUM($C$13:M13)=0),N$2,0)</f>
        <v>0</v>
      </c>
      <c r="O13" s="55">
        <f>IF(AND(O12&gt;$C7, SUM($C$13:N13)=0),O$2,0)</f>
        <v>0</v>
      </c>
      <c r="P13" s="55">
        <f>IF(AND(P12&gt;$C7, SUM($C$13:O13)=0),P$2,0)</f>
        <v>11</v>
      </c>
      <c r="Q13" s="55">
        <f>IF(AND(Q12&gt;$C7, SUM($C$13:P13)=0),Q$2,0)</f>
        <v>0</v>
      </c>
      <c r="R13" s="55">
        <f>IF(AND(R12&gt;$C7, SUM($C$13:Q13)=0),R$2,0)</f>
        <v>0</v>
      </c>
      <c r="S13" s="55">
        <f>IF(AND(S12&gt;$C7, SUM($C$13:R13)=0),S$2,0)</f>
        <v>0</v>
      </c>
      <c r="T13" s="55">
        <f>IF(AND(T12&gt;$C7, SUM($C$13:S13)=0),T$2,0)</f>
        <v>0</v>
      </c>
      <c r="U13" s="55">
        <f>IF(AND(U12&gt;$C7, SUM($C$13:T13)=0),U$2,0)</f>
        <v>0</v>
      </c>
      <c r="V13" s="55">
        <f>IF(AND(V12&gt;$C7, SUM($C$13:U13)=0),V$2,0)</f>
        <v>0</v>
      </c>
      <c r="W13" s="55">
        <f>IF(AND(W12&gt;$C7, SUM($C$13:V13)=0),W$2,0)</f>
        <v>0</v>
      </c>
      <c r="X13" s="55">
        <f>IF(AND(X12&gt;$C7, SUM($C$13:W13)=0),X$2,0)</f>
        <v>0</v>
      </c>
      <c r="Y13" s="55">
        <f>IF(AND(Y12&gt;$C7, SUM($C$13:X13)=0),Y$2,0)</f>
        <v>0</v>
      </c>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row>
    <row r="14" spans="1:16384">
      <c r="F14" s="54"/>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row>
    <row r="15" spans="1:16384">
      <c r="A15" s="50" t="str">
        <f>'No Waterfall'!$B$7&amp; " Equity"</f>
        <v>Bobby Equity</v>
      </c>
      <c r="B15" s="61">
        <f>'No Waterfall'!C7</f>
        <v>0.35</v>
      </c>
      <c r="C15" s="59">
        <f>'No Waterfall'!D7</f>
        <v>256374.99999999997</v>
      </c>
      <c r="D15" s="59"/>
      <c r="E15" s="59"/>
      <c r="F15" s="54">
        <f>'No Waterfall Investor Calc'!C15</f>
        <v>256374.99999999997</v>
      </c>
      <c r="G15" s="55">
        <f>F15-F19</f>
        <v>256374.99999999997</v>
      </c>
      <c r="H15" s="55">
        <f t="shared" ref="H15:Y15" si="6">G15-G19</f>
        <v>256374.99999999997</v>
      </c>
      <c r="I15" s="55">
        <f t="shared" si="6"/>
        <v>256374.99999999997</v>
      </c>
      <c r="J15" s="55">
        <f t="shared" si="6"/>
        <v>256374.99999999997</v>
      </c>
      <c r="K15" s="55">
        <f t="shared" si="6"/>
        <v>256374.99999999997</v>
      </c>
      <c r="L15" s="55">
        <f t="shared" si="6"/>
        <v>256374.99999999997</v>
      </c>
      <c r="M15" s="55">
        <f t="shared" si="6"/>
        <v>251862.88748253076</v>
      </c>
      <c r="N15" s="55">
        <f t="shared" si="6"/>
        <v>244721.41011766699</v>
      </c>
      <c r="O15" s="55">
        <f t="shared" si="6"/>
        <v>235571.60193390033</v>
      </c>
      <c r="P15" s="55">
        <f t="shared" si="6"/>
        <v>224209.68608682716</v>
      </c>
      <c r="Q15" s="55">
        <f t="shared" si="6"/>
        <v>210414.29027312479</v>
      </c>
      <c r="R15" s="55">
        <f t="shared" si="6"/>
        <v>193945.00029449697</v>
      </c>
      <c r="S15" s="55">
        <f t="shared" si="6"/>
        <v>174540.79674275481</v>
      </c>
      <c r="T15" s="55">
        <f t="shared" si="6"/>
        <v>151918.36542080442</v>
      </c>
      <c r="U15" s="55">
        <f t="shared" si="6"/>
        <v>0</v>
      </c>
      <c r="V15" s="55">
        <f t="shared" si="6"/>
        <v>0</v>
      </c>
      <c r="W15" s="55">
        <f t="shared" si="6"/>
        <v>0</v>
      </c>
      <c r="X15" s="55">
        <f t="shared" si="6"/>
        <v>0</v>
      </c>
      <c r="Y15" s="55">
        <f t="shared" si="6"/>
        <v>0</v>
      </c>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row>
    <row r="16" spans="1:16384">
      <c r="A16" s="50" t="str">
        <f>'No Waterfall'!$B$7&amp; " Preferred Return"</f>
        <v>Bobby Preferred Return</v>
      </c>
      <c r="B16" s="62">
        <f>'No Waterfall'!$C$23</f>
        <v>0.08</v>
      </c>
      <c r="F16" s="54">
        <f t="shared" ref="F16:Y16" si="7">$B$8*F15</f>
        <v>20509.999999999996</v>
      </c>
      <c r="G16" s="55">
        <f t="shared" si="7"/>
        <v>20509.999999999996</v>
      </c>
      <c r="H16" s="55">
        <f t="shared" si="7"/>
        <v>20509.999999999996</v>
      </c>
      <c r="I16" s="55">
        <f t="shared" si="7"/>
        <v>20509.999999999996</v>
      </c>
      <c r="J16" s="55">
        <f t="shared" si="7"/>
        <v>20509.999999999996</v>
      </c>
      <c r="K16" s="55">
        <f t="shared" si="7"/>
        <v>20509.999999999996</v>
      </c>
      <c r="L16" s="55">
        <f t="shared" si="7"/>
        <v>20509.999999999996</v>
      </c>
      <c r="M16" s="55">
        <f t="shared" si="7"/>
        <v>20149.030998602462</v>
      </c>
      <c r="N16" s="55">
        <f t="shared" si="7"/>
        <v>19577.712809413359</v>
      </c>
      <c r="O16" s="55">
        <f t="shared" si="7"/>
        <v>18845.728154712026</v>
      </c>
      <c r="P16" s="55">
        <f t="shared" si="7"/>
        <v>17936.774886946172</v>
      </c>
      <c r="Q16" s="55">
        <f t="shared" si="7"/>
        <v>16833.143221849983</v>
      </c>
      <c r="R16" s="55">
        <f t="shared" si="7"/>
        <v>15515.600023559758</v>
      </c>
      <c r="S16" s="55">
        <f t="shared" si="7"/>
        <v>13963.263739420385</v>
      </c>
      <c r="T16" s="55">
        <f t="shared" si="7"/>
        <v>12153.469233664353</v>
      </c>
      <c r="U16" s="55">
        <f t="shared" si="7"/>
        <v>0</v>
      </c>
      <c r="V16" s="55">
        <f t="shared" si="7"/>
        <v>0</v>
      </c>
      <c r="W16" s="55">
        <f t="shared" si="7"/>
        <v>0</v>
      </c>
      <c r="X16" s="55">
        <f t="shared" si="7"/>
        <v>0</v>
      </c>
      <c r="Y16" s="55">
        <f t="shared" si="7"/>
        <v>0</v>
      </c>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row>
    <row r="17" spans="1:245">
      <c r="A17" s="50" t="str">
        <f>'No Waterfall'!$B$7&amp; " Preferred Return Account"</f>
        <v>Bobby Preferred Return Account</v>
      </c>
      <c r="F17" s="54">
        <f>F16+C17-C18</f>
        <v>20509.999999999996</v>
      </c>
      <c r="G17" s="55">
        <f t="shared" ref="G17:Y17" si="8">G16+F17-F18</f>
        <v>28764.162468251754</v>
      </c>
      <c r="H17" s="55">
        <f t="shared" si="8"/>
        <v>29768.226627215878</v>
      </c>
      <c r="I17" s="55">
        <f t="shared" si="8"/>
        <v>29568.815332139122</v>
      </c>
      <c r="J17" s="55">
        <f t="shared" si="8"/>
        <v>28129.824319400286</v>
      </c>
      <c r="K17" s="55">
        <f t="shared" si="8"/>
        <v>25414.066197469514</v>
      </c>
      <c r="L17" s="55">
        <f t="shared" si="8"/>
        <v>21383.23795307102</v>
      </c>
      <c r="M17" s="55">
        <f t="shared" si="8"/>
        <v>20149.030998602462</v>
      </c>
      <c r="N17" s="55">
        <f t="shared" si="8"/>
        <v>19577.712809413355</v>
      </c>
      <c r="O17" s="55">
        <f t="shared" si="8"/>
        <v>18845.728154712026</v>
      </c>
      <c r="P17" s="55">
        <f t="shared" si="8"/>
        <v>17936.774886946176</v>
      </c>
      <c r="Q17" s="55">
        <f t="shared" si="8"/>
        <v>16833.143221849987</v>
      </c>
      <c r="R17" s="55">
        <f t="shared" si="8"/>
        <v>15515.600023559757</v>
      </c>
      <c r="S17" s="55">
        <f t="shared" si="8"/>
        <v>13963.263739420385</v>
      </c>
      <c r="T17" s="55">
        <f t="shared" si="8"/>
        <v>12153.469233664353</v>
      </c>
      <c r="U17" s="55">
        <f t="shared" si="8"/>
        <v>0</v>
      </c>
      <c r="V17" s="55">
        <f t="shared" si="8"/>
        <v>0</v>
      </c>
      <c r="W17" s="55">
        <f t="shared" si="8"/>
        <v>0</v>
      </c>
      <c r="X17" s="55">
        <f t="shared" si="8"/>
        <v>0</v>
      </c>
      <c r="Y17" s="55">
        <f t="shared" si="8"/>
        <v>0</v>
      </c>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row>
    <row r="18" spans="1:245">
      <c r="A18" s="50" t="str">
        <f>'No Waterfall'!$B$7&amp; " Preferred Return Paid"</f>
        <v>Bobby Preferred Return Paid</v>
      </c>
      <c r="F18" s="54">
        <f>IF(SUM(F$9,F$17,F$25,F$33,F$41)&gt;0,MIN(F17,F17/SUM(F$9,F$17,F$25,F$33,F$41)*F$5),0)</f>
        <v>12255.837531748239</v>
      </c>
      <c r="G18" s="55">
        <f t="shared" ref="G18:L18" si="9">IF(SUM(G$9,G$17,G$25,G$33,G$41)&gt;0,MIN(G17,G17/SUM(G$9,G$17,G$25,G$33,G$41)*G$5),0)</f>
        <v>19505.935841035873</v>
      </c>
      <c r="H18" s="55">
        <f t="shared" si="9"/>
        <v>20709.411295076752</v>
      </c>
      <c r="I18" s="55">
        <f t="shared" si="9"/>
        <v>21948.991012738828</v>
      </c>
      <c r="J18" s="55">
        <f t="shared" si="9"/>
        <v>23225.758121930772</v>
      </c>
      <c r="K18" s="55">
        <f t="shared" si="9"/>
        <v>24540.82824439849</v>
      </c>
      <c r="L18" s="55">
        <f t="shared" si="9"/>
        <v>21383.23795307102</v>
      </c>
      <c r="M18" s="55">
        <f>IF(SUM(M$9,M$17,M$25,M$33,M$41)&gt;0,MIN(M17,M17/SUM(M$9,M$17,M$25,M$33,M$41)*M$5),0)</f>
        <v>20149.030998602462</v>
      </c>
      <c r="N18" s="55">
        <f t="shared" ref="N18:Y18" si="10">IF(SUM(N$9,N$17,N$25,N$33,N$41)&gt;0,MIN(N17,N17/SUM(N$9,N$17,N$25,N$33,N$41)*N$5),0)</f>
        <v>19577.712809413355</v>
      </c>
      <c r="O18" s="55">
        <f t="shared" si="10"/>
        <v>18845.728154712026</v>
      </c>
      <c r="P18" s="55">
        <f t="shared" si="10"/>
        <v>17936.774886946176</v>
      </c>
      <c r="Q18" s="55">
        <f t="shared" si="10"/>
        <v>16833.143221849987</v>
      </c>
      <c r="R18" s="55">
        <f t="shared" si="10"/>
        <v>15515.600023559757</v>
      </c>
      <c r="S18" s="55">
        <f t="shared" si="10"/>
        <v>13963.263739420385</v>
      </c>
      <c r="T18" s="55">
        <f t="shared" si="10"/>
        <v>12153.469233664353</v>
      </c>
      <c r="U18" s="55">
        <f t="shared" si="10"/>
        <v>0</v>
      </c>
      <c r="V18" s="55">
        <f t="shared" si="10"/>
        <v>0</v>
      </c>
      <c r="W18" s="55">
        <f t="shared" si="10"/>
        <v>0</v>
      </c>
      <c r="X18" s="55">
        <f t="shared" si="10"/>
        <v>0</v>
      </c>
      <c r="Y18" s="55">
        <f t="shared" si="10"/>
        <v>0</v>
      </c>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row>
    <row r="19" spans="1:245">
      <c r="A19" s="50" t="str">
        <f>'No Waterfall'!$B$7&amp; " Equity Repaid"</f>
        <v>Bobby Equity Repaid</v>
      </c>
      <c r="F19" s="54">
        <f>IF(SUM(F$7,F$15,F$23,F$31,F$39)&gt;0,MIN(F15,F15/SUM(F$7,F$15,F$23,F$31,F$39)*(F$5-SUM(F$10,F$18,F$26,F$34,F$42))),0)</f>
        <v>0</v>
      </c>
      <c r="G19" s="55">
        <f t="shared" ref="G19:Y19" si="11">IF(SUM(G$7,G$15,G$23,G$31,G$39)&gt;0,MIN(G15,G15/SUM(G$7,G$15,G$23,G$31,G$39)*(G$5-SUM(G$10,G$18,G$26,G$34,G$42))),0)</f>
        <v>0</v>
      </c>
      <c r="H19" s="55">
        <f t="shared" si="11"/>
        <v>-5.0931703299283978E-12</v>
      </c>
      <c r="I19" s="55">
        <f t="shared" si="11"/>
        <v>0</v>
      </c>
      <c r="J19" s="55">
        <f t="shared" si="11"/>
        <v>0</v>
      </c>
      <c r="K19" s="55">
        <f t="shared" si="11"/>
        <v>0</v>
      </c>
      <c r="L19" s="55">
        <f t="shared" si="11"/>
        <v>4512.1125174692097</v>
      </c>
      <c r="M19" s="55">
        <f t="shared" si="11"/>
        <v>7141.4773648637729</v>
      </c>
      <c r="N19" s="55">
        <f t="shared" si="11"/>
        <v>9149.8081837666577</v>
      </c>
      <c r="O19" s="55">
        <f t="shared" si="11"/>
        <v>11361.915847073169</v>
      </c>
      <c r="P19" s="55">
        <f t="shared" si="11"/>
        <v>13795.395813702384</v>
      </c>
      <c r="Q19" s="55">
        <f t="shared" si="11"/>
        <v>16469.289978627818</v>
      </c>
      <c r="R19" s="55">
        <f t="shared" si="11"/>
        <v>19404.203551742172</v>
      </c>
      <c r="S19" s="55">
        <f t="shared" si="11"/>
        <v>22622.431321950393</v>
      </c>
      <c r="T19" s="55">
        <f t="shared" si="11"/>
        <v>151918.36542080442</v>
      </c>
      <c r="U19" s="55">
        <f t="shared" si="11"/>
        <v>0</v>
      </c>
      <c r="V19" s="55">
        <f t="shared" si="11"/>
        <v>0</v>
      </c>
      <c r="W19" s="55">
        <f t="shared" si="11"/>
        <v>0</v>
      </c>
      <c r="X19" s="55">
        <f t="shared" si="11"/>
        <v>0</v>
      </c>
      <c r="Y19" s="55">
        <f t="shared" si="11"/>
        <v>0</v>
      </c>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row>
    <row r="20" spans="1:245">
      <c r="A20" s="50" t="s">
        <v>83</v>
      </c>
      <c r="F20" s="54">
        <f>F18+F19</f>
        <v>12255.837531748239</v>
      </c>
      <c r="G20" s="55">
        <f>F20+G19+G18</f>
        <v>31761.773372784111</v>
      </c>
      <c r="H20" s="55">
        <f t="shared" ref="H20:Y20" si="12">G20+H19+H18</f>
        <v>52471.184667860856</v>
      </c>
      <c r="I20" s="55">
        <f t="shared" si="12"/>
        <v>74420.175680599685</v>
      </c>
      <c r="J20" s="55">
        <f t="shared" si="12"/>
        <v>97645.933802530461</v>
      </c>
      <c r="K20" s="55">
        <f t="shared" si="12"/>
        <v>122186.76204692895</v>
      </c>
      <c r="L20" s="55">
        <f t="shared" si="12"/>
        <v>148082.11251746918</v>
      </c>
      <c r="M20" s="55">
        <f t="shared" si="12"/>
        <v>175372.6208809354</v>
      </c>
      <c r="N20" s="55">
        <f t="shared" si="12"/>
        <v>204100.14187411542</v>
      </c>
      <c r="O20" s="55">
        <f t="shared" si="12"/>
        <v>234307.78587590062</v>
      </c>
      <c r="P20" s="55">
        <f t="shared" si="12"/>
        <v>266039.95657654916</v>
      </c>
      <c r="Q20" s="55">
        <f t="shared" si="12"/>
        <v>299342.38977702695</v>
      </c>
      <c r="R20" s="55">
        <f t="shared" si="12"/>
        <v>334262.1933523289</v>
      </c>
      <c r="S20" s="55">
        <f t="shared" si="12"/>
        <v>370847.88841369969</v>
      </c>
      <c r="T20" s="55">
        <f t="shared" si="12"/>
        <v>534919.7230681685</v>
      </c>
      <c r="U20" s="55">
        <f t="shared" si="12"/>
        <v>534919.7230681685</v>
      </c>
      <c r="V20" s="55">
        <f t="shared" si="12"/>
        <v>534919.7230681685</v>
      </c>
      <c r="W20" s="55">
        <f t="shared" si="12"/>
        <v>534919.7230681685</v>
      </c>
      <c r="X20" s="55">
        <f t="shared" si="12"/>
        <v>534919.7230681685</v>
      </c>
      <c r="Y20" s="55">
        <f t="shared" si="12"/>
        <v>534919.7230681685</v>
      </c>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c r="HY20" s="55"/>
      <c r="HZ20" s="55"/>
      <c r="IA20" s="55"/>
      <c r="IB20" s="55"/>
      <c r="IC20" s="55"/>
      <c r="ID20" s="55"/>
      <c r="IE20" s="55"/>
      <c r="IF20" s="55"/>
      <c r="IG20" s="55"/>
      <c r="IH20" s="55"/>
      <c r="II20" s="55"/>
      <c r="IJ20" s="55"/>
      <c r="IK20" s="55"/>
    </row>
    <row r="21" spans="1:245">
      <c r="A21" s="50" t="s">
        <v>24</v>
      </c>
      <c r="B21" s="59">
        <f>MAX(F21:CK21)</f>
        <v>11</v>
      </c>
      <c r="F21" s="54">
        <f>IF(AND(F20&gt;$C15, SUM($C21:C21)=0),F$2,0)</f>
        <v>0</v>
      </c>
      <c r="G21" s="55">
        <f>IF(AND(G20&gt;$C15, SUM($C21:F21)=0),G$2,0)</f>
        <v>0</v>
      </c>
      <c r="H21" s="55">
        <f>IF(AND(H20&gt;$C15, SUM($C21:G21)=0),H$2,0)</f>
        <v>0</v>
      </c>
      <c r="I21" s="55">
        <f>IF(AND(I20&gt;$C15, SUM($C21:H21)=0),I$2,0)</f>
        <v>0</v>
      </c>
      <c r="J21" s="55">
        <f>IF(AND(J20&gt;$C15, SUM($C21:I21)=0),J$2,0)</f>
        <v>0</v>
      </c>
      <c r="K21" s="55">
        <f>IF(AND(K20&gt;$C15, SUM($C21:J21)=0),K$2,0)</f>
        <v>0</v>
      </c>
      <c r="L21" s="55">
        <f>IF(AND(L20&gt;$C15, SUM($C21:K21)=0),L$2,0)</f>
        <v>0</v>
      </c>
      <c r="M21" s="55">
        <f>IF(AND(M20&gt;$C15, SUM($C21:L21)=0),M$2,0)</f>
        <v>0</v>
      </c>
      <c r="N21" s="55">
        <f>IF(AND(N20&gt;$C15, SUM($C21:M21)=0),N$2,0)</f>
        <v>0</v>
      </c>
      <c r="O21" s="55">
        <f>IF(AND(O20&gt;$C15, SUM($C21:N21)=0),O$2,0)</f>
        <v>0</v>
      </c>
      <c r="P21" s="55">
        <f>IF(AND(P20&gt;$C15, SUM($C21:O21)=0),P$2,0)</f>
        <v>11</v>
      </c>
      <c r="Q21" s="55">
        <f>IF(AND(Q20&gt;$C15, SUM($C21:P21)=0),Q$2,0)</f>
        <v>0</v>
      </c>
      <c r="R21" s="55">
        <f>IF(AND(R20&gt;$C15, SUM($C21:Q21)=0),R$2,0)</f>
        <v>0</v>
      </c>
      <c r="S21" s="55">
        <f>IF(AND(S20&gt;$C15, SUM($C21:R21)=0),S$2,0)</f>
        <v>0</v>
      </c>
      <c r="T21" s="55">
        <f>IF(AND(T20&gt;$C15, SUM($C21:S21)=0),T$2,0)</f>
        <v>0</v>
      </c>
      <c r="U21" s="55">
        <f>IF(AND(U20&gt;$C15, SUM($C21:T21)=0),U$2,0)</f>
        <v>0</v>
      </c>
      <c r="V21" s="55">
        <f>IF(AND(V20&gt;$C15, SUM($C21:U21)=0),V$2,0)</f>
        <v>0</v>
      </c>
      <c r="W21" s="55">
        <f>IF(AND(W20&gt;$C15, SUM($C21:V21)=0),W$2,0)</f>
        <v>0</v>
      </c>
      <c r="X21" s="55">
        <f>IF(AND(X20&gt;$C15, SUM($C21:W21)=0),X$2,0)</f>
        <v>0</v>
      </c>
      <c r="Y21" s="55">
        <f>IF(AND(Y20&gt;$C15, SUM($C21:X21)=0),Y$2,0)</f>
        <v>0</v>
      </c>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c r="HY21" s="55"/>
      <c r="HZ21" s="55"/>
      <c r="IA21" s="55"/>
      <c r="IB21" s="55"/>
      <c r="IC21" s="55"/>
      <c r="ID21" s="55"/>
      <c r="IE21" s="55"/>
      <c r="IF21" s="55"/>
      <c r="IG21" s="55"/>
      <c r="IH21" s="55"/>
      <c r="II21" s="55"/>
      <c r="IJ21" s="55"/>
      <c r="IK21" s="55"/>
    </row>
    <row r="22" spans="1:245">
      <c r="F22" s="54"/>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row>
    <row r="23" spans="1:245">
      <c r="A23" s="50" t="str">
        <f>'No Waterfall'!$B$8&amp; " Equity"</f>
        <v>Carl Equity</v>
      </c>
      <c r="B23" s="61">
        <f>'No Waterfall'!C8</f>
        <v>0.25</v>
      </c>
      <c r="C23" s="59">
        <f>'No Waterfall'!D8</f>
        <v>183125</v>
      </c>
      <c r="D23" s="59"/>
      <c r="E23" s="59"/>
      <c r="F23" s="54">
        <f>'No Waterfall Investor Calc'!C23</f>
        <v>183125</v>
      </c>
      <c r="G23" s="55">
        <f>F23-F27</f>
        <v>183125</v>
      </c>
      <c r="H23" s="55">
        <f t="shared" ref="H23:Y23" si="13">G23-G27</f>
        <v>183125</v>
      </c>
      <c r="I23" s="55">
        <f t="shared" si="13"/>
        <v>183125</v>
      </c>
      <c r="J23" s="55">
        <f t="shared" si="13"/>
        <v>183125</v>
      </c>
      <c r="K23" s="55">
        <f t="shared" si="13"/>
        <v>183125</v>
      </c>
      <c r="L23" s="55">
        <f t="shared" si="13"/>
        <v>183125</v>
      </c>
      <c r="M23" s="55">
        <f t="shared" si="13"/>
        <v>179902.06248752199</v>
      </c>
      <c r="N23" s="55">
        <f t="shared" si="13"/>
        <v>174801.007226905</v>
      </c>
      <c r="O23" s="55">
        <f t="shared" si="13"/>
        <v>168265.42995278595</v>
      </c>
      <c r="P23" s="55">
        <f t="shared" si="13"/>
        <v>160149.77577630512</v>
      </c>
      <c r="Q23" s="55">
        <f t="shared" si="13"/>
        <v>150295.92162366057</v>
      </c>
      <c r="R23" s="55">
        <f t="shared" si="13"/>
        <v>138532.14306749785</v>
      </c>
      <c r="S23" s="55">
        <f t="shared" si="13"/>
        <v>124671.9976733963</v>
      </c>
      <c r="T23" s="55">
        <f t="shared" si="13"/>
        <v>108513.11815771744</v>
      </c>
      <c r="U23" s="55">
        <f t="shared" si="13"/>
        <v>0</v>
      </c>
      <c r="V23" s="55">
        <f t="shared" si="13"/>
        <v>0</v>
      </c>
      <c r="W23" s="55">
        <f t="shared" si="13"/>
        <v>0</v>
      </c>
      <c r="X23" s="55">
        <f t="shared" si="13"/>
        <v>0</v>
      </c>
      <c r="Y23" s="55">
        <f t="shared" si="13"/>
        <v>0</v>
      </c>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c r="HY23" s="55"/>
      <c r="HZ23" s="55"/>
      <c r="IA23" s="55"/>
      <c r="IB23" s="55"/>
      <c r="IC23" s="55"/>
      <c r="ID23" s="55"/>
      <c r="IE23" s="55"/>
      <c r="IF23" s="55"/>
      <c r="IG23" s="55"/>
      <c r="IH23" s="55"/>
      <c r="II23" s="55"/>
      <c r="IJ23" s="55"/>
      <c r="IK23" s="55"/>
    </row>
    <row r="24" spans="1:245">
      <c r="A24" s="50" t="str">
        <f>'No Waterfall'!$B$8&amp; " Preferred Preferred Return"</f>
        <v>Carl Preferred Preferred Return</v>
      </c>
      <c r="B24" s="62">
        <f>'No Waterfall'!$C$23</f>
        <v>0.08</v>
      </c>
      <c r="F24" s="54">
        <f t="shared" ref="F24:Y24" si="14">$B$8*F23</f>
        <v>14650</v>
      </c>
      <c r="G24" s="55">
        <f t="shared" si="14"/>
        <v>14650</v>
      </c>
      <c r="H24" s="55">
        <f t="shared" si="14"/>
        <v>14650</v>
      </c>
      <c r="I24" s="55">
        <f t="shared" si="14"/>
        <v>14650</v>
      </c>
      <c r="J24" s="55">
        <f t="shared" si="14"/>
        <v>14650</v>
      </c>
      <c r="K24" s="55">
        <f t="shared" si="14"/>
        <v>14650</v>
      </c>
      <c r="L24" s="55">
        <f t="shared" si="14"/>
        <v>14650</v>
      </c>
      <c r="M24" s="55">
        <f t="shared" si="14"/>
        <v>14392.164999001759</v>
      </c>
      <c r="N24" s="55">
        <f t="shared" si="14"/>
        <v>13984.0805781524</v>
      </c>
      <c r="O24" s="55">
        <f t="shared" si="14"/>
        <v>13461.234396222877</v>
      </c>
      <c r="P24" s="55">
        <f t="shared" si="14"/>
        <v>12811.982062104409</v>
      </c>
      <c r="Q24" s="55">
        <f t="shared" si="14"/>
        <v>12023.673729892846</v>
      </c>
      <c r="R24" s="55">
        <f t="shared" si="14"/>
        <v>11082.571445399828</v>
      </c>
      <c r="S24" s="55">
        <f t="shared" si="14"/>
        <v>9973.759813871704</v>
      </c>
      <c r="T24" s="55">
        <f t="shared" si="14"/>
        <v>8681.0494526173952</v>
      </c>
      <c r="U24" s="55">
        <f t="shared" si="14"/>
        <v>0</v>
      </c>
      <c r="V24" s="55">
        <f t="shared" si="14"/>
        <v>0</v>
      </c>
      <c r="W24" s="55">
        <f t="shared" si="14"/>
        <v>0</v>
      </c>
      <c r="X24" s="55">
        <f t="shared" si="14"/>
        <v>0</v>
      </c>
      <c r="Y24" s="55">
        <f t="shared" si="14"/>
        <v>0</v>
      </c>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c r="HY24" s="55"/>
      <c r="HZ24" s="55"/>
      <c r="IA24" s="55"/>
      <c r="IB24" s="55"/>
      <c r="IC24" s="55"/>
      <c r="ID24" s="55"/>
      <c r="IE24" s="55"/>
      <c r="IF24" s="55"/>
      <c r="IG24" s="55"/>
      <c r="IH24" s="55"/>
      <c r="II24" s="55"/>
      <c r="IJ24" s="55"/>
      <c r="IK24" s="55"/>
    </row>
    <row r="25" spans="1:245">
      <c r="A25" s="50" t="str">
        <f>'No Waterfall'!$B$8&amp; " Preferred Return Account"</f>
        <v>Carl Preferred Return Account</v>
      </c>
      <c r="F25" s="54">
        <f>F24+C25-C26</f>
        <v>14650</v>
      </c>
      <c r="G25" s="55">
        <f t="shared" ref="G25:Y25" si="15">G24+F25-F26</f>
        <v>20545.830334465543</v>
      </c>
      <c r="H25" s="55">
        <f t="shared" si="15"/>
        <v>21263.019019439915</v>
      </c>
      <c r="I25" s="55">
        <f t="shared" si="15"/>
        <v>21120.582380099378</v>
      </c>
      <c r="J25" s="55">
        <f t="shared" si="15"/>
        <v>20092.731656714499</v>
      </c>
      <c r="K25" s="55">
        <f t="shared" si="15"/>
        <v>18152.904426763944</v>
      </c>
      <c r="L25" s="55">
        <f t="shared" si="15"/>
        <v>15273.741395050729</v>
      </c>
      <c r="M25" s="55">
        <f t="shared" si="15"/>
        <v>14392.164999001758</v>
      </c>
      <c r="N25" s="55">
        <f t="shared" si="15"/>
        <v>13984.0805781524</v>
      </c>
      <c r="O25" s="55">
        <f t="shared" si="15"/>
        <v>13461.234396222877</v>
      </c>
      <c r="P25" s="55">
        <f t="shared" si="15"/>
        <v>12811.982062104409</v>
      </c>
      <c r="Q25" s="55">
        <f t="shared" si="15"/>
        <v>12023.673729892846</v>
      </c>
      <c r="R25" s="55">
        <f t="shared" si="15"/>
        <v>11082.571445399826</v>
      </c>
      <c r="S25" s="55">
        <f t="shared" si="15"/>
        <v>9973.759813871704</v>
      </c>
      <c r="T25" s="55">
        <f t="shared" si="15"/>
        <v>8681.049452617397</v>
      </c>
      <c r="U25" s="55">
        <f t="shared" si="15"/>
        <v>0</v>
      </c>
      <c r="V25" s="55">
        <f t="shared" si="15"/>
        <v>0</v>
      </c>
      <c r="W25" s="55">
        <f t="shared" si="15"/>
        <v>0</v>
      </c>
      <c r="X25" s="55">
        <f t="shared" si="15"/>
        <v>0</v>
      </c>
      <c r="Y25" s="55">
        <f t="shared" si="15"/>
        <v>0</v>
      </c>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row>
    <row r="26" spans="1:245">
      <c r="A26" s="50" t="str">
        <f>'No Waterfall'!$B$8&amp; " Preferred Return Paid"</f>
        <v>Carl Preferred Return Paid</v>
      </c>
      <c r="F26" s="54">
        <f>IF(SUM(F$9,F$17,F$25,F$33,F$41)&gt;0,MIN(F25,F25/SUM(F$9,F$17,F$25,F$33,F$41)*F$5),0)</f>
        <v>8754.1696655344585</v>
      </c>
      <c r="G26" s="55">
        <f t="shared" ref="G26:L26" si="16">IF(SUM(G$9,G$17,G$25,G$33,G$41)&gt;0,MIN(G25,G25/SUM(G$9,G$17,G$25,G$33,G$41)*G$5),0)</f>
        <v>13932.811315025629</v>
      </c>
      <c r="H26" s="55">
        <f t="shared" si="16"/>
        <v>14792.43663934054</v>
      </c>
      <c r="I26" s="55">
        <f t="shared" si="16"/>
        <v>15677.850723384883</v>
      </c>
      <c r="J26" s="55">
        <f t="shared" si="16"/>
        <v>16589.827229950559</v>
      </c>
      <c r="K26" s="55">
        <f t="shared" si="16"/>
        <v>17529.163031713211</v>
      </c>
      <c r="L26" s="55">
        <f t="shared" si="16"/>
        <v>15273.741395050729</v>
      </c>
      <c r="M26" s="55">
        <f>IF(SUM(M$9,M$17,M$25,M$33,M$41)&gt;0,MIN(M25,M25/SUM(M$9,M$17,M$25,M$33,M$41)*M$5),0)</f>
        <v>14392.164999001758</v>
      </c>
      <c r="N26" s="55">
        <f t="shared" ref="N26:Y26" si="17">IF(SUM(N$9,N$17,N$25,N$33,N$41)&gt;0,MIN(N25,N25/SUM(N$9,N$17,N$25,N$33,N$41)*N$5),0)</f>
        <v>13984.0805781524</v>
      </c>
      <c r="O26" s="55">
        <f t="shared" si="17"/>
        <v>13461.234396222877</v>
      </c>
      <c r="P26" s="55">
        <f t="shared" si="17"/>
        <v>12811.982062104409</v>
      </c>
      <c r="Q26" s="55">
        <f t="shared" si="17"/>
        <v>12023.673729892846</v>
      </c>
      <c r="R26" s="55">
        <f t="shared" si="17"/>
        <v>11082.571445399826</v>
      </c>
      <c r="S26" s="55">
        <f t="shared" si="17"/>
        <v>9973.759813871704</v>
      </c>
      <c r="T26" s="55">
        <f t="shared" si="17"/>
        <v>8681.049452617397</v>
      </c>
      <c r="U26" s="55">
        <f t="shared" si="17"/>
        <v>0</v>
      </c>
      <c r="V26" s="55">
        <f t="shared" si="17"/>
        <v>0</v>
      </c>
      <c r="W26" s="55">
        <f t="shared" si="17"/>
        <v>0</v>
      </c>
      <c r="X26" s="55">
        <f t="shared" si="17"/>
        <v>0</v>
      </c>
      <c r="Y26" s="55">
        <f t="shared" si="17"/>
        <v>0</v>
      </c>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row>
    <row r="27" spans="1:245">
      <c r="A27" s="50" t="str">
        <f>'No Waterfall'!$B$8&amp; " Equity Repaid"</f>
        <v>Carl Equity Repaid</v>
      </c>
      <c r="F27" s="54">
        <f>IF(SUM(F$7,F$15,F$23,F$31,F$39)&gt;0,MIN(F23,F23/SUM(F$7,F$15,F$23,F$31,F$39)*(F$5-SUM(F$10,F$18,F$26,F$34,F$42))),0)</f>
        <v>0</v>
      </c>
      <c r="G27" s="55">
        <f t="shared" ref="G27:Y27" si="18">IF(SUM(G$7,G$15,G$23,G$31,G$39)&gt;0,MIN(G23,G23/SUM(G$7,G$15,G$23,G$31,G$39)*(G$5-SUM(G$10,G$18,G$26,G$34,G$42))),0)</f>
        <v>0</v>
      </c>
      <c r="H27" s="55">
        <f t="shared" si="18"/>
        <v>-3.637978807091713E-12</v>
      </c>
      <c r="I27" s="55">
        <f t="shared" si="18"/>
        <v>0</v>
      </c>
      <c r="J27" s="55">
        <f t="shared" si="18"/>
        <v>0</v>
      </c>
      <c r="K27" s="55">
        <f t="shared" si="18"/>
        <v>0</v>
      </c>
      <c r="L27" s="55">
        <f t="shared" si="18"/>
        <v>3222.9375124780072</v>
      </c>
      <c r="M27" s="55">
        <f t="shared" si="18"/>
        <v>5101.0552606169813</v>
      </c>
      <c r="N27" s="55">
        <f t="shared" si="18"/>
        <v>6535.5772741190431</v>
      </c>
      <c r="O27" s="55">
        <f t="shared" si="18"/>
        <v>8115.6541764808353</v>
      </c>
      <c r="P27" s="55">
        <f t="shared" si="18"/>
        <v>9853.8541526445606</v>
      </c>
      <c r="Q27" s="55">
        <f t="shared" si="18"/>
        <v>11763.778556162728</v>
      </c>
      <c r="R27" s="55">
        <f t="shared" si="18"/>
        <v>13860.145394101553</v>
      </c>
      <c r="S27" s="55">
        <f t="shared" si="18"/>
        <v>16158.879515678855</v>
      </c>
      <c r="T27" s="55">
        <f t="shared" si="18"/>
        <v>108513.11815771744</v>
      </c>
      <c r="U27" s="55">
        <f t="shared" si="18"/>
        <v>0</v>
      </c>
      <c r="V27" s="55">
        <f t="shared" si="18"/>
        <v>0</v>
      </c>
      <c r="W27" s="55">
        <f t="shared" si="18"/>
        <v>0</v>
      </c>
      <c r="X27" s="55">
        <f t="shared" si="18"/>
        <v>0</v>
      </c>
      <c r="Y27" s="55">
        <f t="shared" si="18"/>
        <v>0</v>
      </c>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c r="HY27" s="55"/>
      <c r="HZ27" s="55"/>
      <c r="IA27" s="55"/>
      <c r="IB27" s="55"/>
      <c r="IC27" s="55"/>
      <c r="ID27" s="55"/>
      <c r="IE27" s="55"/>
      <c r="IF27" s="55"/>
      <c r="IG27" s="55"/>
      <c r="IH27" s="55"/>
      <c r="II27" s="55"/>
      <c r="IJ27" s="55"/>
      <c r="IK27" s="55"/>
    </row>
    <row r="28" spans="1:245">
      <c r="A28" s="50" t="s">
        <v>83</v>
      </c>
      <c r="F28" s="54">
        <f>F26+F27</f>
        <v>8754.1696655344585</v>
      </c>
      <c r="G28" s="55">
        <f>F28+G27+G26</f>
        <v>22686.980980560089</v>
      </c>
      <c r="H28" s="55">
        <f t="shared" ref="H28:Y28" si="19">G28+H27+H26</f>
        <v>37479.417619900625</v>
      </c>
      <c r="I28" s="55">
        <f t="shared" si="19"/>
        <v>53157.268343285512</v>
      </c>
      <c r="J28" s="55">
        <f t="shared" si="19"/>
        <v>69747.095573236074</v>
      </c>
      <c r="K28" s="55">
        <f t="shared" si="19"/>
        <v>87276.258604949282</v>
      </c>
      <c r="L28" s="55">
        <f t="shared" si="19"/>
        <v>105772.93751247802</v>
      </c>
      <c r="M28" s="55">
        <f t="shared" si="19"/>
        <v>125266.15777209676</v>
      </c>
      <c r="N28" s="55">
        <f t="shared" si="19"/>
        <v>145785.8156243682</v>
      </c>
      <c r="O28" s="55">
        <f t="shared" si="19"/>
        <v>167362.7041970719</v>
      </c>
      <c r="P28" s="55">
        <f t="shared" si="19"/>
        <v>190028.54041182087</v>
      </c>
      <c r="Q28" s="55">
        <f t="shared" si="19"/>
        <v>213815.99269787644</v>
      </c>
      <c r="R28" s="55">
        <f t="shared" si="19"/>
        <v>238758.70953737784</v>
      </c>
      <c r="S28" s="55">
        <f t="shared" si="19"/>
        <v>264891.34886692843</v>
      </c>
      <c r="T28" s="55">
        <f t="shared" si="19"/>
        <v>382085.5164772633</v>
      </c>
      <c r="U28" s="55">
        <f t="shared" si="19"/>
        <v>382085.5164772633</v>
      </c>
      <c r="V28" s="55">
        <f t="shared" si="19"/>
        <v>382085.5164772633</v>
      </c>
      <c r="W28" s="55">
        <f t="shared" si="19"/>
        <v>382085.5164772633</v>
      </c>
      <c r="X28" s="55">
        <f t="shared" si="19"/>
        <v>382085.5164772633</v>
      </c>
      <c r="Y28" s="55">
        <f t="shared" si="19"/>
        <v>382085.5164772633</v>
      </c>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row>
    <row r="29" spans="1:245">
      <c r="A29" s="50" t="s">
        <v>24</v>
      </c>
      <c r="B29" s="59">
        <f>MAX(F29:CK29)</f>
        <v>11</v>
      </c>
      <c r="F29" s="54">
        <f>IF(AND(F28&gt;$C23, SUM($C29:C29)=0),F$2,0)</f>
        <v>0</v>
      </c>
      <c r="G29" s="55">
        <f>IF(AND(G28&gt;$C23, SUM($C29:F29)=0),G$2,0)</f>
        <v>0</v>
      </c>
      <c r="H29" s="55">
        <f>IF(AND(H28&gt;$C23, SUM($C29:G29)=0),H$2,0)</f>
        <v>0</v>
      </c>
      <c r="I29" s="55">
        <f>IF(AND(I28&gt;$C23, SUM($C29:H29)=0),I$2,0)</f>
        <v>0</v>
      </c>
      <c r="J29" s="55">
        <f>IF(AND(J28&gt;$C23, SUM($C29:I29)=0),J$2,0)</f>
        <v>0</v>
      </c>
      <c r="K29" s="55">
        <f>IF(AND(K28&gt;$C23, SUM($C29:J29)=0),K$2,0)</f>
        <v>0</v>
      </c>
      <c r="L29" s="55">
        <f>IF(AND(L28&gt;$C23, SUM($C29:K29)=0),L$2,0)</f>
        <v>0</v>
      </c>
      <c r="M29" s="55">
        <f>IF(AND(M28&gt;$C23, SUM($C29:L29)=0),M$2,0)</f>
        <v>0</v>
      </c>
      <c r="N29" s="55">
        <f>IF(AND(N28&gt;$C23, SUM($C29:M29)=0),N$2,0)</f>
        <v>0</v>
      </c>
      <c r="O29" s="55">
        <f>IF(AND(O28&gt;$C23, SUM($C29:N29)=0),O$2,0)</f>
        <v>0</v>
      </c>
      <c r="P29" s="55">
        <f>IF(AND(P28&gt;$C23, SUM($C29:O29)=0),P$2,0)</f>
        <v>11</v>
      </c>
      <c r="Q29" s="55">
        <f>IF(AND(Q28&gt;$C23, SUM($C29:P29)=0),Q$2,0)</f>
        <v>0</v>
      </c>
      <c r="R29" s="55">
        <f>IF(AND(R28&gt;$C23, SUM($C29:Q29)=0),R$2,0)</f>
        <v>0</v>
      </c>
      <c r="S29" s="55">
        <f>IF(AND(S28&gt;$C23, SUM($C29:R29)=0),S$2,0)</f>
        <v>0</v>
      </c>
      <c r="T29" s="55">
        <f>IF(AND(T28&gt;$C23, SUM($C29:S29)=0),T$2,0)</f>
        <v>0</v>
      </c>
      <c r="U29" s="55">
        <f>IF(AND(U28&gt;$C23, SUM($C29:T29)=0),U$2,0)</f>
        <v>0</v>
      </c>
      <c r="V29" s="55">
        <f>IF(AND(V28&gt;$C23, SUM($C29:U29)=0),V$2,0)</f>
        <v>0</v>
      </c>
      <c r="W29" s="55">
        <f>IF(AND(W28&gt;$C23, SUM($C29:V29)=0),W$2,0)</f>
        <v>0</v>
      </c>
      <c r="X29" s="55">
        <f>IF(AND(X28&gt;$C23, SUM($C29:W29)=0),X$2,0)</f>
        <v>0</v>
      </c>
      <c r="Y29" s="55">
        <f>IF(AND(Y28&gt;$C23, SUM($C29:X29)=0),Y$2,0)</f>
        <v>0</v>
      </c>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c r="HY29" s="55"/>
      <c r="HZ29" s="55"/>
      <c r="IA29" s="55"/>
      <c r="IB29" s="55"/>
      <c r="IC29" s="55"/>
      <c r="ID29" s="55"/>
      <c r="IE29" s="55"/>
      <c r="IF29" s="55"/>
      <c r="IG29" s="55"/>
      <c r="IH29" s="55"/>
      <c r="II29" s="55"/>
      <c r="IJ29" s="55"/>
      <c r="IK29" s="55"/>
    </row>
    <row r="30" spans="1:245">
      <c r="F30" s="54"/>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row>
    <row r="31" spans="1:245">
      <c r="A31" s="50" t="str">
        <f>'No Waterfall'!$B$9&amp; " Equity"</f>
        <v>Derek Equity</v>
      </c>
      <c r="B31" s="61">
        <f>'No Waterfall'!C9</f>
        <v>0.2</v>
      </c>
      <c r="C31" s="59">
        <f>'No Waterfall'!D9</f>
        <v>146500</v>
      </c>
      <c r="D31" s="59"/>
      <c r="E31" s="59"/>
      <c r="F31" s="54">
        <f>'No Waterfall Investor Calc'!C31</f>
        <v>146500</v>
      </c>
      <c r="G31" s="55">
        <f>F31-F35</f>
        <v>146500</v>
      </c>
      <c r="H31" s="55">
        <f t="shared" ref="H31:Y31" si="20">G31-G35</f>
        <v>146500</v>
      </c>
      <c r="I31" s="55">
        <f t="shared" si="20"/>
        <v>146500</v>
      </c>
      <c r="J31" s="55">
        <f t="shared" si="20"/>
        <v>146500</v>
      </c>
      <c r="K31" s="55">
        <f t="shared" si="20"/>
        <v>146500</v>
      </c>
      <c r="L31" s="55">
        <f t="shared" si="20"/>
        <v>146500</v>
      </c>
      <c r="M31" s="55">
        <f t="shared" si="20"/>
        <v>143921.64999001758</v>
      </c>
      <c r="N31" s="55">
        <f t="shared" si="20"/>
        <v>139840.80578152399</v>
      </c>
      <c r="O31" s="55">
        <f t="shared" si="20"/>
        <v>134612.34396222874</v>
      </c>
      <c r="P31" s="55">
        <f t="shared" si="20"/>
        <v>128119.82062104407</v>
      </c>
      <c r="Q31" s="55">
        <f t="shared" si="20"/>
        <v>120236.73729892842</v>
      </c>
      <c r="R31" s="55">
        <f t="shared" si="20"/>
        <v>110825.71445399824</v>
      </c>
      <c r="S31" s="55">
        <f t="shared" si="20"/>
        <v>99737.598138717003</v>
      </c>
      <c r="T31" s="55">
        <f t="shared" si="20"/>
        <v>86810.494526173919</v>
      </c>
      <c r="U31" s="55">
        <f t="shared" si="20"/>
        <v>0</v>
      </c>
      <c r="V31" s="55">
        <f t="shared" si="20"/>
        <v>0</v>
      </c>
      <c r="W31" s="55">
        <f t="shared" si="20"/>
        <v>0</v>
      </c>
      <c r="X31" s="55">
        <f t="shared" si="20"/>
        <v>0</v>
      </c>
      <c r="Y31" s="55">
        <f t="shared" si="20"/>
        <v>0</v>
      </c>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row>
    <row r="32" spans="1:245">
      <c r="A32" s="50" t="str">
        <f>'No Waterfall'!$B$9&amp; " Preferred Preferred Return"</f>
        <v>Derek Preferred Preferred Return</v>
      </c>
      <c r="B32" s="62">
        <f>'No Waterfall'!$C$23</f>
        <v>0.08</v>
      </c>
      <c r="F32" s="54">
        <f t="shared" ref="F32:Y32" si="21">$B$8*F31</f>
        <v>11720</v>
      </c>
      <c r="G32" s="55">
        <f t="shared" si="21"/>
        <v>11720</v>
      </c>
      <c r="H32" s="55">
        <f t="shared" si="21"/>
        <v>11720</v>
      </c>
      <c r="I32" s="55">
        <f t="shared" si="21"/>
        <v>11720</v>
      </c>
      <c r="J32" s="55">
        <f t="shared" si="21"/>
        <v>11720</v>
      </c>
      <c r="K32" s="55">
        <f t="shared" si="21"/>
        <v>11720</v>
      </c>
      <c r="L32" s="55">
        <f t="shared" si="21"/>
        <v>11720</v>
      </c>
      <c r="M32" s="55">
        <f t="shared" si="21"/>
        <v>11513.731999201407</v>
      </c>
      <c r="N32" s="55">
        <f t="shared" si="21"/>
        <v>11187.26446252192</v>
      </c>
      <c r="O32" s="55">
        <f t="shared" si="21"/>
        <v>10768.987516978299</v>
      </c>
      <c r="P32" s="55">
        <f t="shared" si="21"/>
        <v>10249.585649683526</v>
      </c>
      <c r="Q32" s="55">
        <f t="shared" si="21"/>
        <v>9618.9389839142732</v>
      </c>
      <c r="R32" s="55">
        <f t="shared" si="21"/>
        <v>8866.0571563198591</v>
      </c>
      <c r="S32" s="55">
        <f t="shared" si="21"/>
        <v>7979.0078510973608</v>
      </c>
      <c r="T32" s="55">
        <f t="shared" si="21"/>
        <v>6944.8395620939136</v>
      </c>
      <c r="U32" s="55">
        <f t="shared" si="21"/>
        <v>0</v>
      </c>
      <c r="V32" s="55">
        <f t="shared" si="21"/>
        <v>0</v>
      </c>
      <c r="W32" s="55">
        <f t="shared" si="21"/>
        <v>0</v>
      </c>
      <c r="X32" s="55">
        <f t="shared" si="21"/>
        <v>0</v>
      </c>
      <c r="Y32" s="55">
        <f t="shared" si="21"/>
        <v>0</v>
      </c>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row>
    <row r="33" spans="1:245">
      <c r="A33" s="50" t="str">
        <f>'No Waterfall'!$B$9&amp; " Preferred Return Account"</f>
        <v>Derek Preferred Return Account</v>
      </c>
      <c r="F33" s="54">
        <f>F32+C33-C34</f>
        <v>11720</v>
      </c>
      <c r="G33" s="55">
        <f t="shared" ref="G33:Y33" si="22">G32+F33-F34</f>
        <v>16436.664267572436</v>
      </c>
      <c r="H33" s="55">
        <f t="shared" si="22"/>
        <v>17010.415215551933</v>
      </c>
      <c r="I33" s="55">
        <f t="shared" si="22"/>
        <v>16896.465904079501</v>
      </c>
      <c r="J33" s="55">
        <f t="shared" si="22"/>
        <v>16074.185325371596</v>
      </c>
      <c r="K33" s="55">
        <f t="shared" si="22"/>
        <v>14522.323541411151</v>
      </c>
      <c r="L33" s="55">
        <f t="shared" si="22"/>
        <v>12218.993116040587</v>
      </c>
      <c r="M33" s="55">
        <f t="shared" si="22"/>
        <v>11513.731999201405</v>
      </c>
      <c r="N33" s="55">
        <f t="shared" si="22"/>
        <v>11187.264462521922</v>
      </c>
      <c r="O33" s="55">
        <f t="shared" si="22"/>
        <v>10768.987516978301</v>
      </c>
      <c r="P33" s="55">
        <f t="shared" si="22"/>
        <v>10249.585649683526</v>
      </c>
      <c r="Q33" s="55">
        <f t="shared" si="22"/>
        <v>9618.938983914275</v>
      </c>
      <c r="R33" s="55">
        <f t="shared" si="22"/>
        <v>8866.057156319861</v>
      </c>
      <c r="S33" s="55">
        <f t="shared" si="22"/>
        <v>7979.0078510973617</v>
      </c>
      <c r="T33" s="55">
        <f t="shared" si="22"/>
        <v>6944.8395620939136</v>
      </c>
      <c r="U33" s="55">
        <f t="shared" si="22"/>
        <v>0</v>
      </c>
      <c r="V33" s="55">
        <f t="shared" si="22"/>
        <v>0</v>
      </c>
      <c r="W33" s="55">
        <f t="shared" si="22"/>
        <v>0</v>
      </c>
      <c r="X33" s="55">
        <f t="shared" si="22"/>
        <v>0</v>
      </c>
      <c r="Y33" s="55">
        <f t="shared" si="22"/>
        <v>0</v>
      </c>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c r="HY33" s="55"/>
      <c r="HZ33" s="55"/>
      <c r="IA33" s="55"/>
      <c r="IB33" s="55"/>
      <c r="IC33" s="55"/>
      <c r="ID33" s="55"/>
      <c r="IE33" s="55"/>
      <c r="IF33" s="55"/>
      <c r="IG33" s="55"/>
      <c r="IH33" s="55"/>
      <c r="II33" s="55"/>
      <c r="IJ33" s="55"/>
      <c r="IK33" s="55"/>
    </row>
    <row r="34" spans="1:245">
      <c r="A34" s="50" t="str">
        <f>'No Waterfall'!$B$9&amp; " Preferred Return Paid"</f>
        <v>Derek Preferred Return Paid</v>
      </c>
      <c r="F34" s="54">
        <f>IF(SUM(F$9,F$17,F$25,F$33,F$41)&gt;0,MIN(F33,F33/SUM(F$9,F$17,F$25,F$33,F$41)*F$5),0)</f>
        <v>7003.3357324275657</v>
      </c>
      <c r="G34" s="55">
        <f t="shared" ref="G34:L34" si="23">IF(SUM(G$9,G$17,G$25,G$33,G$41)&gt;0,MIN(G33,G33/SUM(G$9,G$17,G$25,G$33,G$41)*G$5),0)</f>
        <v>11146.249052020503</v>
      </c>
      <c r="H34" s="55">
        <f t="shared" si="23"/>
        <v>11833.949311472432</v>
      </c>
      <c r="I34" s="55">
        <f t="shared" si="23"/>
        <v>12542.280578707905</v>
      </c>
      <c r="J34" s="55">
        <f t="shared" si="23"/>
        <v>13271.861783960445</v>
      </c>
      <c r="K34" s="55">
        <f t="shared" si="23"/>
        <v>14023.330425370565</v>
      </c>
      <c r="L34" s="55">
        <f t="shared" si="23"/>
        <v>12218.993116040587</v>
      </c>
      <c r="M34" s="55">
        <f>IF(SUM(M$9,M$17,M$25,M$33,M$41)&gt;0,MIN(M33,M33/SUM(M$9,M$17,M$25,M$33,M$41)*M$5),0)</f>
        <v>11513.731999201405</v>
      </c>
      <c r="N34" s="55">
        <f t="shared" ref="N34:Y34" si="24">IF(SUM(N$9,N$17,N$25,N$33,N$41)&gt;0,MIN(N33,N33/SUM(N$9,N$17,N$25,N$33,N$41)*N$5),0)</f>
        <v>11187.264462521922</v>
      </c>
      <c r="O34" s="55">
        <f t="shared" si="24"/>
        <v>10768.987516978301</v>
      </c>
      <c r="P34" s="55">
        <f t="shared" si="24"/>
        <v>10249.585649683526</v>
      </c>
      <c r="Q34" s="55">
        <f t="shared" si="24"/>
        <v>9618.938983914275</v>
      </c>
      <c r="R34" s="55">
        <f t="shared" si="24"/>
        <v>8866.057156319861</v>
      </c>
      <c r="S34" s="55">
        <f t="shared" si="24"/>
        <v>7979.0078510973617</v>
      </c>
      <c r="T34" s="55">
        <f t="shared" si="24"/>
        <v>6944.8395620939136</v>
      </c>
      <c r="U34" s="55">
        <f t="shared" si="24"/>
        <v>0</v>
      </c>
      <c r="V34" s="55">
        <f t="shared" si="24"/>
        <v>0</v>
      </c>
      <c r="W34" s="55">
        <f t="shared" si="24"/>
        <v>0</v>
      </c>
      <c r="X34" s="55">
        <f t="shared" si="24"/>
        <v>0</v>
      </c>
      <c r="Y34" s="55">
        <f t="shared" si="24"/>
        <v>0</v>
      </c>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c r="GK34" s="55"/>
      <c r="GL34" s="55"/>
      <c r="GM34" s="55"/>
      <c r="GN34" s="55"/>
      <c r="GO34" s="55"/>
      <c r="GP34" s="55"/>
      <c r="GQ34" s="55"/>
      <c r="GR34" s="55"/>
      <c r="GS34" s="55"/>
      <c r="GT34" s="55"/>
      <c r="GU34" s="55"/>
      <c r="GV34" s="55"/>
      <c r="GW34" s="55"/>
      <c r="GX34" s="55"/>
      <c r="GY34" s="55"/>
      <c r="GZ34" s="55"/>
      <c r="HA34" s="55"/>
      <c r="HB34" s="55"/>
      <c r="HC34" s="55"/>
      <c r="HD34" s="55"/>
      <c r="HE34" s="55"/>
      <c r="HF34" s="55"/>
      <c r="HG34" s="55"/>
      <c r="HH34" s="55"/>
      <c r="HI34" s="55"/>
      <c r="HJ34" s="55"/>
      <c r="HK34" s="55"/>
      <c r="HL34" s="55"/>
      <c r="HM34" s="55"/>
      <c r="HN34" s="55"/>
      <c r="HO34" s="55"/>
      <c r="HP34" s="55"/>
      <c r="HQ34" s="55"/>
      <c r="HR34" s="55"/>
      <c r="HS34" s="55"/>
      <c r="HT34" s="55"/>
      <c r="HU34" s="55"/>
      <c r="HV34" s="55"/>
      <c r="HW34" s="55"/>
      <c r="HX34" s="55"/>
      <c r="HY34" s="55"/>
      <c r="HZ34" s="55"/>
      <c r="IA34" s="55"/>
      <c r="IB34" s="55"/>
      <c r="IC34" s="55"/>
      <c r="ID34" s="55"/>
      <c r="IE34" s="55"/>
      <c r="IF34" s="55"/>
      <c r="IG34" s="55"/>
      <c r="IH34" s="55"/>
      <c r="II34" s="55"/>
      <c r="IJ34" s="55"/>
      <c r="IK34" s="55"/>
    </row>
    <row r="35" spans="1:245">
      <c r="A35" s="50" t="str">
        <f>'No Waterfall'!$B$9&amp; " Equity Repaid"</f>
        <v>Derek Equity Repaid</v>
      </c>
      <c r="F35" s="54">
        <f>IF(SUM(F$7,F$15,F$23,F$31,F$39)&gt;0,MIN(F31,F31/SUM(F$7,F$15,F$23,F$31,F$39)*(F$5-SUM(F$10,F$18,F$26,F$34,F$42))),0)</f>
        <v>0</v>
      </c>
      <c r="G35" s="55">
        <f t="shared" ref="G35:Y35" si="25">IF(SUM(G$7,G$15,G$23,G$31,G$39)&gt;0,MIN(G31,G31/SUM(G$7,G$15,G$23,G$31,G$39)*(G$5-SUM(G$10,G$18,G$26,G$34,G$42))),0)</f>
        <v>0</v>
      </c>
      <c r="H35" s="55">
        <f t="shared" si="25"/>
        <v>-2.9103830456733705E-12</v>
      </c>
      <c r="I35" s="55">
        <f t="shared" si="25"/>
        <v>0</v>
      </c>
      <c r="J35" s="55">
        <f t="shared" si="25"/>
        <v>0</v>
      </c>
      <c r="K35" s="55">
        <f t="shared" si="25"/>
        <v>0</v>
      </c>
      <c r="L35" s="55">
        <f t="shared" si="25"/>
        <v>2578.3500099824059</v>
      </c>
      <c r="M35" s="55">
        <f t="shared" si="25"/>
        <v>4080.8442084935846</v>
      </c>
      <c r="N35" s="55">
        <f t="shared" si="25"/>
        <v>5228.461819295233</v>
      </c>
      <c r="O35" s="55">
        <f t="shared" si="25"/>
        <v>6492.5233411846666</v>
      </c>
      <c r="P35" s="55">
        <f t="shared" si="25"/>
        <v>7883.0833221156463</v>
      </c>
      <c r="Q35" s="55">
        <f t="shared" si="25"/>
        <v>9411.0228449301794</v>
      </c>
      <c r="R35" s="55">
        <f t="shared" si="25"/>
        <v>11088.116315281239</v>
      </c>
      <c r="S35" s="55">
        <f t="shared" si="25"/>
        <v>12927.103612543078</v>
      </c>
      <c r="T35" s="55">
        <f t="shared" si="25"/>
        <v>86810.494526173919</v>
      </c>
      <c r="U35" s="55">
        <f t="shared" si="25"/>
        <v>0</v>
      </c>
      <c r="V35" s="55">
        <f t="shared" si="25"/>
        <v>0</v>
      </c>
      <c r="W35" s="55">
        <f t="shared" si="25"/>
        <v>0</v>
      </c>
      <c r="X35" s="55">
        <f t="shared" si="25"/>
        <v>0</v>
      </c>
      <c r="Y35" s="55">
        <f t="shared" si="25"/>
        <v>0</v>
      </c>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5"/>
      <c r="HQ35" s="55"/>
      <c r="HR35" s="55"/>
      <c r="HS35" s="55"/>
      <c r="HT35" s="55"/>
      <c r="HU35" s="55"/>
      <c r="HV35" s="55"/>
      <c r="HW35" s="55"/>
      <c r="HX35" s="55"/>
      <c r="HY35" s="55"/>
      <c r="HZ35" s="55"/>
      <c r="IA35" s="55"/>
      <c r="IB35" s="55"/>
      <c r="IC35" s="55"/>
      <c r="ID35" s="55"/>
      <c r="IE35" s="55"/>
      <c r="IF35" s="55"/>
      <c r="IG35" s="55"/>
      <c r="IH35" s="55"/>
      <c r="II35" s="55"/>
      <c r="IJ35" s="55"/>
      <c r="IK35" s="55"/>
    </row>
    <row r="36" spans="1:245">
      <c r="A36" s="50" t="s">
        <v>83</v>
      </c>
      <c r="F36" s="54">
        <f>F34+F35</f>
        <v>7003.3357324275657</v>
      </c>
      <c r="G36" s="55">
        <f>F36+G35+G34</f>
        <v>18149.584784448067</v>
      </c>
      <c r="H36" s="55">
        <f t="shared" ref="H36:Y36" si="26">G36+H35+H34</f>
        <v>29983.534095920495</v>
      </c>
      <c r="I36" s="55">
        <f t="shared" si="26"/>
        <v>42525.814674628404</v>
      </c>
      <c r="J36" s="55">
        <f t="shared" si="26"/>
        <v>55797.676458588845</v>
      </c>
      <c r="K36" s="55">
        <f t="shared" si="26"/>
        <v>69821.006883959402</v>
      </c>
      <c r="L36" s="55">
        <f t="shared" si="26"/>
        <v>84618.350009982387</v>
      </c>
      <c r="M36" s="55">
        <f t="shared" si="26"/>
        <v>100212.92621767738</v>
      </c>
      <c r="N36" s="55">
        <f t="shared" si="26"/>
        <v>116628.65249949454</v>
      </c>
      <c r="O36" s="55">
        <f t="shared" si="26"/>
        <v>133890.1633576575</v>
      </c>
      <c r="P36" s="55">
        <f t="shared" si="26"/>
        <v>152022.83232945667</v>
      </c>
      <c r="Q36" s="55">
        <f t="shared" si="26"/>
        <v>171052.79415830111</v>
      </c>
      <c r="R36" s="55">
        <f t="shared" si="26"/>
        <v>191006.96762990224</v>
      </c>
      <c r="S36" s="55">
        <f t="shared" si="26"/>
        <v>211913.07909354268</v>
      </c>
      <c r="T36" s="55">
        <f t="shared" si="26"/>
        <v>305668.41318181047</v>
      </c>
      <c r="U36" s="55">
        <f t="shared" si="26"/>
        <v>305668.41318181047</v>
      </c>
      <c r="V36" s="55">
        <f t="shared" si="26"/>
        <v>305668.41318181047</v>
      </c>
      <c r="W36" s="55">
        <f t="shared" si="26"/>
        <v>305668.41318181047</v>
      </c>
      <c r="X36" s="55">
        <f t="shared" si="26"/>
        <v>305668.41318181047</v>
      </c>
      <c r="Y36" s="55">
        <f t="shared" si="26"/>
        <v>305668.41318181047</v>
      </c>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c r="HY36" s="55"/>
      <c r="HZ36" s="55"/>
      <c r="IA36" s="55"/>
      <c r="IB36" s="55"/>
      <c r="IC36" s="55"/>
      <c r="ID36" s="55"/>
      <c r="IE36" s="55"/>
      <c r="IF36" s="55"/>
      <c r="IG36" s="55"/>
      <c r="IH36" s="55"/>
      <c r="II36" s="55"/>
      <c r="IJ36" s="55"/>
      <c r="IK36" s="55"/>
    </row>
    <row r="37" spans="1:245">
      <c r="A37" s="50" t="s">
        <v>24</v>
      </c>
      <c r="B37" s="59">
        <f>MAX(F37:CK37)</f>
        <v>11</v>
      </c>
      <c r="F37" s="54">
        <f>IF(AND(F36&gt;$C31, SUM($C37:C37)=0),F$2,0)</f>
        <v>0</v>
      </c>
      <c r="G37" s="55">
        <f>IF(AND(G36&gt;$C31, SUM($C37:F37)=0),G$2,0)</f>
        <v>0</v>
      </c>
      <c r="H37" s="55">
        <f>IF(AND(H36&gt;$C31, SUM($C37:G37)=0),H$2,0)</f>
        <v>0</v>
      </c>
      <c r="I37" s="55">
        <f>IF(AND(I36&gt;$C31, SUM($C37:H37)=0),I$2,0)</f>
        <v>0</v>
      </c>
      <c r="J37" s="55">
        <f>IF(AND(J36&gt;$C31, SUM($C37:I37)=0),J$2,0)</f>
        <v>0</v>
      </c>
      <c r="K37" s="55">
        <f>IF(AND(K36&gt;$C31, SUM($C37:J37)=0),K$2,0)</f>
        <v>0</v>
      </c>
      <c r="L37" s="55">
        <f>IF(AND(L36&gt;$C31, SUM($C37:K37)=0),L$2,0)</f>
        <v>0</v>
      </c>
      <c r="M37" s="55">
        <f>IF(AND(M36&gt;$C31, SUM($C37:L37)=0),M$2,0)</f>
        <v>0</v>
      </c>
      <c r="N37" s="55">
        <f>IF(AND(N36&gt;$C31, SUM($C37:M37)=0),N$2,0)</f>
        <v>0</v>
      </c>
      <c r="O37" s="55">
        <f>IF(AND(O36&gt;$C31, SUM($C37:N37)=0),O$2,0)</f>
        <v>0</v>
      </c>
      <c r="P37" s="55">
        <f>IF(AND(P36&gt;$C31, SUM($C37:O37)=0),P$2,0)</f>
        <v>11</v>
      </c>
      <c r="Q37" s="55">
        <f>IF(AND(Q36&gt;$C31, SUM($C37:P37)=0),Q$2,0)</f>
        <v>0</v>
      </c>
      <c r="R37" s="55">
        <f>IF(AND(R36&gt;$C31, SUM($C37:Q37)=0),R$2,0)</f>
        <v>0</v>
      </c>
      <c r="S37" s="55">
        <f>IF(AND(S36&gt;$C31, SUM($C37:R37)=0),S$2,0)</f>
        <v>0</v>
      </c>
      <c r="T37" s="55">
        <f>IF(AND(T36&gt;$C31, SUM($C37:S37)=0),T$2,0)</f>
        <v>0</v>
      </c>
      <c r="U37" s="55">
        <f>IF(AND(U36&gt;$C31, SUM($C37:T37)=0),U$2,0)</f>
        <v>0</v>
      </c>
      <c r="V37" s="55">
        <f>IF(AND(V36&gt;$C31, SUM($C37:U37)=0),V$2,0)</f>
        <v>0</v>
      </c>
      <c r="W37" s="55">
        <f>IF(AND(W36&gt;$C31, SUM($C37:V37)=0),W$2,0)</f>
        <v>0</v>
      </c>
      <c r="X37" s="55">
        <f>IF(AND(X36&gt;$C31, SUM($C37:W37)=0),X$2,0)</f>
        <v>0</v>
      </c>
      <c r="Y37" s="55">
        <f>IF(AND(Y36&gt;$C31, SUM($C37:X37)=0),Y$2,0)</f>
        <v>0</v>
      </c>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c r="HY37" s="55"/>
      <c r="HZ37" s="55"/>
      <c r="IA37" s="55"/>
      <c r="IB37" s="55"/>
      <c r="IC37" s="55"/>
      <c r="ID37" s="55"/>
      <c r="IE37" s="55"/>
      <c r="IF37" s="55"/>
      <c r="IG37" s="55"/>
      <c r="IH37" s="55"/>
      <c r="II37" s="55"/>
      <c r="IJ37" s="55"/>
      <c r="IK37" s="55"/>
    </row>
    <row r="38" spans="1:245">
      <c r="F38" s="54"/>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c r="HI38" s="55"/>
      <c r="HJ38" s="55"/>
      <c r="HK38" s="55"/>
      <c r="HL38" s="55"/>
      <c r="HM38" s="55"/>
      <c r="HN38" s="55"/>
      <c r="HO38" s="55"/>
      <c r="HP38" s="55"/>
      <c r="HQ38" s="55"/>
      <c r="HR38" s="55"/>
      <c r="HS38" s="55"/>
      <c r="HT38" s="55"/>
      <c r="HU38" s="55"/>
      <c r="HV38" s="55"/>
      <c r="HW38" s="55"/>
      <c r="HX38" s="55"/>
      <c r="HY38" s="55"/>
      <c r="HZ38" s="55"/>
      <c r="IA38" s="55"/>
      <c r="IB38" s="55"/>
      <c r="IC38" s="55"/>
      <c r="ID38" s="55"/>
      <c r="IE38" s="55"/>
      <c r="IF38" s="55"/>
      <c r="IG38" s="55"/>
      <c r="IH38" s="55"/>
      <c r="II38" s="55"/>
      <c r="IJ38" s="55"/>
      <c r="IK38" s="55"/>
    </row>
    <row r="39" spans="1:245">
      <c r="A39" s="50" t="str">
        <f>'No Waterfall'!$B$10&amp; " Equity"</f>
        <v>Elizabeth Equity</v>
      </c>
      <c r="B39" s="61">
        <f>'No Waterfall'!C10</f>
        <v>0.15</v>
      </c>
      <c r="C39" s="59">
        <f>'No Waterfall'!D10</f>
        <v>109875</v>
      </c>
      <c r="D39" s="59"/>
      <c r="E39" s="59"/>
      <c r="F39" s="54">
        <f>'No Waterfall Investor Calc'!C39</f>
        <v>109875</v>
      </c>
      <c r="G39" s="55">
        <f>F39-F43</f>
        <v>109875</v>
      </c>
      <c r="H39" s="55">
        <f t="shared" ref="H39:Y39" si="27">G39-G43</f>
        <v>109875</v>
      </c>
      <c r="I39" s="55">
        <f t="shared" si="27"/>
        <v>109875</v>
      </c>
      <c r="J39" s="55">
        <f t="shared" si="27"/>
        <v>109875</v>
      </c>
      <c r="K39" s="55">
        <f t="shared" si="27"/>
        <v>109875</v>
      </c>
      <c r="L39" s="55">
        <f t="shared" si="27"/>
        <v>109875</v>
      </c>
      <c r="M39" s="55">
        <f t="shared" si="27"/>
        <v>107941.2374925132</v>
      </c>
      <c r="N39" s="55">
        <f t="shared" si="27"/>
        <v>104880.60433614302</v>
      </c>
      <c r="O39" s="55">
        <f t="shared" si="27"/>
        <v>100959.2579716716</v>
      </c>
      <c r="P39" s="55">
        <f t="shared" si="27"/>
        <v>96089.865465783092</v>
      </c>
      <c r="Q39" s="55">
        <f t="shared" si="27"/>
        <v>90177.552974196355</v>
      </c>
      <c r="R39" s="55">
        <f t="shared" si="27"/>
        <v>83119.28584049872</v>
      </c>
      <c r="S39" s="55">
        <f t="shared" si="27"/>
        <v>74803.198604037781</v>
      </c>
      <c r="T39" s="55">
        <f t="shared" si="27"/>
        <v>65107.870894630469</v>
      </c>
      <c r="U39" s="55">
        <f t="shared" si="27"/>
        <v>0</v>
      </c>
      <c r="V39" s="55">
        <f t="shared" si="27"/>
        <v>0</v>
      </c>
      <c r="W39" s="55">
        <f t="shared" si="27"/>
        <v>0</v>
      </c>
      <c r="X39" s="55">
        <f t="shared" si="27"/>
        <v>0</v>
      </c>
      <c r="Y39" s="55">
        <f t="shared" si="27"/>
        <v>0</v>
      </c>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s="55"/>
      <c r="GZ39" s="55"/>
      <c r="HA39" s="55"/>
      <c r="HB39" s="55"/>
      <c r="HC39" s="55"/>
      <c r="HD39" s="55"/>
      <c r="HE39" s="55"/>
      <c r="HF39" s="55"/>
      <c r="HG39" s="55"/>
      <c r="HH39" s="55"/>
      <c r="HI39" s="55"/>
      <c r="HJ39" s="55"/>
      <c r="HK39" s="55"/>
      <c r="HL39" s="55"/>
      <c r="HM39" s="55"/>
      <c r="HN39" s="55"/>
      <c r="HO39" s="55"/>
      <c r="HP39" s="55"/>
      <c r="HQ39" s="55"/>
      <c r="HR39" s="55"/>
      <c r="HS39" s="55"/>
      <c r="HT39" s="55"/>
      <c r="HU39" s="55"/>
      <c r="HV39" s="55"/>
      <c r="HW39" s="55"/>
      <c r="HX39" s="55"/>
      <c r="HY39" s="55"/>
      <c r="HZ39" s="55"/>
      <c r="IA39" s="55"/>
      <c r="IB39" s="55"/>
      <c r="IC39" s="55"/>
      <c r="ID39" s="55"/>
      <c r="IE39" s="55"/>
      <c r="IF39" s="55"/>
      <c r="IG39" s="55"/>
      <c r="IH39" s="55"/>
      <c r="II39" s="55"/>
      <c r="IJ39" s="55"/>
      <c r="IK39" s="55"/>
    </row>
    <row r="40" spans="1:245">
      <c r="A40" s="50" t="str">
        <f>'No Waterfall'!$B$10&amp; " Preferred Preferred Return"</f>
        <v>Elizabeth Preferred Preferred Return</v>
      </c>
      <c r="B40" s="62">
        <f>'No Waterfall'!$C$23</f>
        <v>0.08</v>
      </c>
      <c r="F40" s="54">
        <f t="shared" ref="F40:Y40" si="28">$B$8*F39</f>
        <v>8790</v>
      </c>
      <c r="G40" s="55">
        <f t="shared" si="28"/>
        <v>8790</v>
      </c>
      <c r="H40" s="55">
        <f t="shared" si="28"/>
        <v>8790</v>
      </c>
      <c r="I40" s="55">
        <f t="shared" si="28"/>
        <v>8790</v>
      </c>
      <c r="J40" s="55">
        <f t="shared" si="28"/>
        <v>8790</v>
      </c>
      <c r="K40" s="55">
        <f t="shared" si="28"/>
        <v>8790</v>
      </c>
      <c r="L40" s="55">
        <f t="shared" si="28"/>
        <v>8790</v>
      </c>
      <c r="M40" s="55">
        <f t="shared" si="28"/>
        <v>8635.2989994010568</v>
      </c>
      <c r="N40" s="55">
        <f t="shared" si="28"/>
        <v>8390.4483468914423</v>
      </c>
      <c r="O40" s="55">
        <f t="shared" si="28"/>
        <v>8076.7406377337284</v>
      </c>
      <c r="P40" s="55">
        <f t="shared" si="28"/>
        <v>7687.1892372626471</v>
      </c>
      <c r="Q40" s="55">
        <f t="shared" si="28"/>
        <v>7214.2042379357081</v>
      </c>
      <c r="R40" s="55">
        <f t="shared" si="28"/>
        <v>6649.5428672398975</v>
      </c>
      <c r="S40" s="55">
        <f t="shared" si="28"/>
        <v>5984.2558883230222</v>
      </c>
      <c r="T40" s="55">
        <f t="shared" si="28"/>
        <v>5208.6296715704375</v>
      </c>
      <c r="U40" s="55">
        <f t="shared" si="28"/>
        <v>0</v>
      </c>
      <c r="V40" s="55">
        <f t="shared" si="28"/>
        <v>0</v>
      </c>
      <c r="W40" s="55">
        <f t="shared" si="28"/>
        <v>0</v>
      </c>
      <c r="X40" s="55">
        <f t="shared" si="28"/>
        <v>0</v>
      </c>
      <c r="Y40" s="55">
        <f t="shared" si="28"/>
        <v>0</v>
      </c>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c r="HY40" s="55"/>
      <c r="HZ40" s="55"/>
      <c r="IA40" s="55"/>
      <c r="IB40" s="55"/>
      <c r="IC40" s="55"/>
      <c r="ID40" s="55"/>
      <c r="IE40" s="55"/>
      <c r="IF40" s="55"/>
      <c r="IG40" s="55"/>
      <c r="IH40" s="55"/>
      <c r="II40" s="55"/>
      <c r="IJ40" s="55"/>
      <c r="IK40" s="55"/>
    </row>
    <row r="41" spans="1:245">
      <c r="A41" s="50" t="str">
        <f>'No Waterfall'!$B$10&amp; " Preferred Return Account"</f>
        <v>Elizabeth Preferred Return Account</v>
      </c>
      <c r="F41" s="54">
        <f>F40+C41-C42</f>
        <v>8790</v>
      </c>
      <c r="G41" s="55">
        <f t="shared" ref="G41:Y41" si="29">G40+F41-F42</f>
        <v>12327.498200679325</v>
      </c>
      <c r="H41" s="55">
        <f t="shared" si="29"/>
        <v>12757.81141166395</v>
      </c>
      <c r="I41" s="55">
        <f t="shared" si="29"/>
        <v>12672.349428059624</v>
      </c>
      <c r="J41" s="55">
        <f t="shared" si="29"/>
        <v>12055.638994028697</v>
      </c>
      <c r="K41" s="55">
        <f t="shared" si="29"/>
        <v>10891.742656058364</v>
      </c>
      <c r="L41" s="55">
        <f t="shared" si="29"/>
        <v>9164.2448370304392</v>
      </c>
      <c r="M41" s="55">
        <f t="shared" si="29"/>
        <v>8635.2989994010586</v>
      </c>
      <c r="N41" s="55">
        <f t="shared" si="29"/>
        <v>8390.4483468914423</v>
      </c>
      <c r="O41" s="55">
        <f t="shared" si="29"/>
        <v>8076.7406377337302</v>
      </c>
      <c r="P41" s="55">
        <f t="shared" si="29"/>
        <v>7687.189237262648</v>
      </c>
      <c r="Q41" s="55">
        <f t="shared" si="29"/>
        <v>7214.2042379357081</v>
      </c>
      <c r="R41" s="55">
        <f t="shared" si="29"/>
        <v>6649.5428672398975</v>
      </c>
      <c r="S41" s="55">
        <f t="shared" si="29"/>
        <v>5984.2558883230213</v>
      </c>
      <c r="T41" s="55">
        <f t="shared" si="29"/>
        <v>5208.6296715704375</v>
      </c>
      <c r="U41" s="55">
        <f t="shared" si="29"/>
        <v>0</v>
      </c>
      <c r="V41" s="55">
        <f t="shared" si="29"/>
        <v>0</v>
      </c>
      <c r="W41" s="55">
        <f t="shared" si="29"/>
        <v>0</v>
      </c>
      <c r="X41" s="55">
        <f t="shared" si="29"/>
        <v>0</v>
      </c>
      <c r="Y41" s="55">
        <f t="shared" si="29"/>
        <v>0</v>
      </c>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5"/>
      <c r="HQ41" s="55"/>
      <c r="HR41" s="55"/>
      <c r="HS41" s="55"/>
      <c r="HT41" s="55"/>
      <c r="HU41" s="55"/>
      <c r="HV41" s="55"/>
      <c r="HW41" s="55"/>
      <c r="HX41" s="55"/>
      <c r="HY41" s="55"/>
      <c r="HZ41" s="55"/>
      <c r="IA41" s="55"/>
      <c r="IB41" s="55"/>
      <c r="IC41" s="55"/>
      <c r="ID41" s="55"/>
      <c r="IE41" s="55"/>
      <c r="IF41" s="55"/>
      <c r="IG41" s="55"/>
      <c r="IH41" s="55"/>
      <c r="II41" s="55"/>
      <c r="IJ41" s="55"/>
      <c r="IK41" s="55"/>
    </row>
    <row r="42" spans="1:245">
      <c r="A42" s="50" t="str">
        <f>'No Waterfall'!$B$10&amp; " Preferred Return Paid"</f>
        <v>Elizabeth Preferred Return Paid</v>
      </c>
      <c r="F42" s="54">
        <f>IF(SUM(F$9,F$17,F$25,F$33,F$41)&gt;0,MIN(F41,F41/SUM(F$9,F$17,F$25,F$33,F$41)*F$5),0)</f>
        <v>5252.5017993206748</v>
      </c>
      <c r="G42" s="55">
        <f t="shared" ref="G42:L42" si="30">IF(SUM(G$9,G$17,G$25,G$33,G$41)&gt;0,MIN(G41,G41/SUM(G$9,G$17,G$25,G$33,G$41)*G$5),0)</f>
        <v>8359.6867890153753</v>
      </c>
      <c r="H42" s="55">
        <f t="shared" si="30"/>
        <v>8875.4619836043239</v>
      </c>
      <c r="I42" s="55">
        <f t="shared" si="30"/>
        <v>9406.710434030927</v>
      </c>
      <c r="J42" s="55">
        <f t="shared" si="30"/>
        <v>9953.8963379703328</v>
      </c>
      <c r="K42" s="55">
        <f t="shared" si="30"/>
        <v>10517.497819027923</v>
      </c>
      <c r="L42" s="55">
        <f t="shared" si="30"/>
        <v>9164.2448370304392</v>
      </c>
      <c r="M42" s="55">
        <f>IF(SUM(M$9,M$17,M$25,M$33,M$41)&gt;0,MIN(M41,M41/SUM(M$9,M$17,M$25,M$33,M$41)*M$5),0)</f>
        <v>8635.2989994010586</v>
      </c>
      <c r="N42" s="55">
        <f t="shared" ref="N42:Y42" si="31">IF(SUM(N$9,N$17,N$25,N$33,N$41)&gt;0,MIN(N41,N41/SUM(N$9,N$17,N$25,N$33,N$41)*N$5),0)</f>
        <v>8390.4483468914423</v>
      </c>
      <c r="O42" s="55">
        <f t="shared" si="31"/>
        <v>8076.7406377337302</v>
      </c>
      <c r="P42" s="55">
        <f t="shared" si="31"/>
        <v>7687.189237262648</v>
      </c>
      <c r="Q42" s="55">
        <f t="shared" si="31"/>
        <v>7214.2042379357081</v>
      </c>
      <c r="R42" s="55">
        <f t="shared" si="31"/>
        <v>6649.5428672398975</v>
      </c>
      <c r="S42" s="55">
        <f t="shared" si="31"/>
        <v>5984.2558883230213</v>
      </c>
      <c r="T42" s="55">
        <f t="shared" si="31"/>
        <v>5208.6296715704375</v>
      </c>
      <c r="U42" s="55">
        <f t="shared" si="31"/>
        <v>0</v>
      </c>
      <c r="V42" s="55">
        <f t="shared" si="31"/>
        <v>0</v>
      </c>
      <c r="W42" s="55">
        <f t="shared" si="31"/>
        <v>0</v>
      </c>
      <c r="X42" s="55">
        <f t="shared" si="31"/>
        <v>0</v>
      </c>
      <c r="Y42" s="55">
        <f t="shared" si="31"/>
        <v>0</v>
      </c>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c r="GK42" s="55"/>
      <c r="GL42" s="55"/>
      <c r="GM42" s="55"/>
      <c r="GN42" s="55"/>
      <c r="GO42" s="55"/>
      <c r="GP42" s="55"/>
      <c r="GQ42" s="55"/>
      <c r="GR42" s="55"/>
      <c r="GS42" s="55"/>
      <c r="GT42" s="55"/>
      <c r="GU42" s="55"/>
      <c r="GV42" s="55"/>
      <c r="GW42" s="55"/>
      <c r="GX42" s="55"/>
      <c r="GY42" s="55"/>
      <c r="GZ42" s="55"/>
      <c r="HA42" s="55"/>
      <c r="HB42" s="55"/>
      <c r="HC42" s="55"/>
      <c r="HD42" s="55"/>
      <c r="HE42" s="55"/>
      <c r="HF42" s="55"/>
      <c r="HG42" s="55"/>
      <c r="HH42" s="55"/>
      <c r="HI42" s="55"/>
      <c r="HJ42" s="55"/>
      <c r="HK42" s="55"/>
      <c r="HL42" s="55"/>
      <c r="HM42" s="55"/>
      <c r="HN42" s="55"/>
      <c r="HO42" s="55"/>
      <c r="HP42" s="55"/>
      <c r="HQ42" s="55"/>
      <c r="HR42" s="55"/>
      <c r="HS42" s="55"/>
      <c r="HT42" s="55"/>
      <c r="HU42" s="55"/>
      <c r="HV42" s="55"/>
      <c r="HW42" s="55"/>
      <c r="HX42" s="55"/>
      <c r="HY42" s="55"/>
      <c r="HZ42" s="55"/>
      <c r="IA42" s="55"/>
      <c r="IB42" s="55"/>
      <c r="IC42" s="55"/>
      <c r="ID42" s="55"/>
      <c r="IE42" s="55"/>
      <c r="IF42" s="55"/>
      <c r="IG42" s="55"/>
      <c r="IH42" s="55"/>
      <c r="II42" s="55"/>
      <c r="IJ42" s="55"/>
      <c r="IK42" s="55"/>
    </row>
    <row r="43" spans="1:245">
      <c r="A43" s="50" t="str">
        <f>'No Waterfall'!$B$10&amp; " Equity Repaid"</f>
        <v>Elizabeth Equity Repaid</v>
      </c>
      <c r="F43" s="54">
        <f>IF(SUM(F$7,F$15,F$23,F$31,F$39)&gt;0,MIN(F39,F39/SUM(F$7,F$15,F$23,F$31,F$39)*(F$5-SUM(F$10,F$18,F$26,F$34,F$42))),0)</f>
        <v>0</v>
      </c>
      <c r="G43" s="55">
        <f t="shared" ref="G43:Y43" si="32">IF(SUM(G$7,G$15,G$23,G$31,G$39)&gt;0,MIN(G39,G39/SUM(G$7,G$15,G$23,G$31,G$39)*(G$5-SUM(G$10,G$18,G$26,G$34,G$42))),0)</f>
        <v>0</v>
      </c>
      <c r="H43" s="55">
        <f t="shared" si="32"/>
        <v>-2.1827872842550277E-12</v>
      </c>
      <c r="I43" s="55">
        <f t="shared" si="32"/>
        <v>0</v>
      </c>
      <c r="J43" s="55">
        <f t="shared" si="32"/>
        <v>0</v>
      </c>
      <c r="K43" s="55">
        <f t="shared" si="32"/>
        <v>0</v>
      </c>
      <c r="L43" s="55">
        <f t="shared" si="32"/>
        <v>1933.7625074868042</v>
      </c>
      <c r="M43" s="55">
        <f t="shared" si="32"/>
        <v>3060.6331563701888</v>
      </c>
      <c r="N43" s="55">
        <f t="shared" si="32"/>
        <v>3921.3463644714261</v>
      </c>
      <c r="O43" s="55">
        <f t="shared" si="32"/>
        <v>4869.3925058885025</v>
      </c>
      <c r="P43" s="55">
        <f t="shared" si="32"/>
        <v>5912.3124915867375</v>
      </c>
      <c r="Q43" s="55">
        <f t="shared" si="32"/>
        <v>7058.2671336976382</v>
      </c>
      <c r="R43" s="55">
        <f t="shared" si="32"/>
        <v>8316.0872364609331</v>
      </c>
      <c r="S43" s="55">
        <f t="shared" si="32"/>
        <v>9695.3277094073128</v>
      </c>
      <c r="T43" s="55">
        <f t="shared" si="32"/>
        <v>65107.870894630469</v>
      </c>
      <c r="U43" s="55">
        <f t="shared" si="32"/>
        <v>0</v>
      </c>
      <c r="V43" s="55">
        <f t="shared" si="32"/>
        <v>0</v>
      </c>
      <c r="W43" s="55">
        <f t="shared" si="32"/>
        <v>0</v>
      </c>
      <c r="X43" s="55">
        <f t="shared" si="32"/>
        <v>0</v>
      </c>
      <c r="Y43" s="55">
        <f t="shared" si="32"/>
        <v>0</v>
      </c>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row>
    <row r="44" spans="1:245">
      <c r="A44" s="50" t="s">
        <v>83</v>
      </c>
      <c r="F44" s="54">
        <f>F42+F43</f>
        <v>5252.5017993206748</v>
      </c>
      <c r="G44" s="55">
        <f>F44+G43+G42</f>
        <v>13612.18858833605</v>
      </c>
      <c r="H44" s="55">
        <f t="shared" ref="H44:Y44" si="33">G44+H43+H42</f>
        <v>22487.650571940372</v>
      </c>
      <c r="I44" s="55">
        <f t="shared" si="33"/>
        <v>31894.361005971299</v>
      </c>
      <c r="J44" s="55">
        <f t="shared" si="33"/>
        <v>41848.25734394163</v>
      </c>
      <c r="K44" s="55">
        <f t="shared" si="33"/>
        <v>52365.755162969552</v>
      </c>
      <c r="L44" s="55">
        <f t="shared" si="33"/>
        <v>63463.762507486797</v>
      </c>
      <c r="M44" s="55">
        <f t="shared" si="33"/>
        <v>75159.694663258037</v>
      </c>
      <c r="N44" s="55">
        <f t="shared" si="33"/>
        <v>87471.489374620898</v>
      </c>
      <c r="O44" s="55">
        <f t="shared" si="33"/>
        <v>100417.62251824314</v>
      </c>
      <c r="P44" s="55">
        <f t="shared" si="33"/>
        <v>114017.12424709252</v>
      </c>
      <c r="Q44" s="55">
        <f t="shared" si="33"/>
        <v>128289.59561872587</v>
      </c>
      <c r="R44" s="55">
        <f t="shared" si="33"/>
        <v>143255.22572242669</v>
      </c>
      <c r="S44" s="55">
        <f t="shared" si="33"/>
        <v>158934.80932015702</v>
      </c>
      <c r="T44" s="55">
        <f t="shared" si="33"/>
        <v>229251.30988635792</v>
      </c>
      <c r="U44" s="55">
        <f t="shared" si="33"/>
        <v>229251.30988635792</v>
      </c>
      <c r="V44" s="55">
        <f t="shared" si="33"/>
        <v>229251.30988635792</v>
      </c>
      <c r="W44" s="55">
        <f t="shared" si="33"/>
        <v>229251.30988635792</v>
      </c>
      <c r="X44" s="55">
        <f t="shared" si="33"/>
        <v>229251.30988635792</v>
      </c>
      <c r="Y44" s="55">
        <f t="shared" si="33"/>
        <v>229251.30988635792</v>
      </c>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c r="HI44" s="55"/>
      <c r="HJ44" s="55"/>
      <c r="HK44" s="55"/>
      <c r="HL44" s="55"/>
      <c r="HM44" s="55"/>
      <c r="HN44" s="55"/>
      <c r="HO44" s="55"/>
      <c r="HP44" s="55"/>
      <c r="HQ44" s="55"/>
      <c r="HR44" s="55"/>
      <c r="HS44" s="55"/>
      <c r="HT44" s="55"/>
      <c r="HU44" s="55"/>
      <c r="HV44" s="55"/>
      <c r="HW44" s="55"/>
      <c r="HX44" s="55"/>
      <c r="HY44" s="55"/>
      <c r="HZ44" s="55"/>
      <c r="IA44" s="55"/>
      <c r="IB44" s="55"/>
      <c r="IC44" s="55"/>
      <c r="ID44" s="55"/>
      <c r="IE44" s="55"/>
      <c r="IF44" s="55"/>
      <c r="IG44" s="55"/>
      <c r="IH44" s="55"/>
      <c r="II44" s="55"/>
      <c r="IJ44" s="55"/>
      <c r="IK44" s="55"/>
    </row>
    <row r="45" spans="1:245">
      <c r="A45" s="50" t="s">
        <v>24</v>
      </c>
      <c r="B45" s="59">
        <f>MAX(F45:CK45)</f>
        <v>11</v>
      </c>
      <c r="F45" s="54">
        <f>IF(AND(F44&gt;$C39, SUM($C45:C45)=0),F$2,0)</f>
        <v>0</v>
      </c>
      <c r="G45" s="55">
        <f>IF(AND(G44&gt;$C39, SUM($C45:F45)=0),G$2,0)</f>
        <v>0</v>
      </c>
      <c r="H45" s="55">
        <f>IF(AND(H44&gt;$C39, SUM($C45:G45)=0),H$2,0)</f>
        <v>0</v>
      </c>
      <c r="I45" s="55">
        <f>IF(AND(I44&gt;$C39, SUM($C45:H45)=0),I$2,0)</f>
        <v>0</v>
      </c>
      <c r="J45" s="55">
        <f>IF(AND(J44&gt;$C39, SUM($C45:I45)=0),J$2,0)</f>
        <v>0</v>
      </c>
      <c r="K45" s="55">
        <f>IF(AND(K44&gt;$C39, SUM($C45:J45)=0),K$2,0)</f>
        <v>0</v>
      </c>
      <c r="L45" s="55">
        <f>IF(AND(L44&gt;$C39, SUM($C45:K45)=0),L$2,0)</f>
        <v>0</v>
      </c>
      <c r="M45" s="55">
        <f>IF(AND(M44&gt;$C39, SUM($C45:L45)=0),M$2,0)</f>
        <v>0</v>
      </c>
      <c r="N45" s="55">
        <f>IF(AND(N44&gt;$C39, SUM($C45:M45)=0),N$2,0)</f>
        <v>0</v>
      </c>
      <c r="O45" s="55">
        <f>IF(AND(O44&gt;$C39, SUM($C45:N45)=0),O$2,0)</f>
        <v>0</v>
      </c>
      <c r="P45" s="55">
        <f>IF(AND(P44&gt;$C39, SUM($C45:O45)=0),P$2,0)</f>
        <v>11</v>
      </c>
      <c r="Q45" s="55">
        <f>IF(AND(Q44&gt;$C39, SUM($C45:P45)=0),Q$2,0)</f>
        <v>0</v>
      </c>
      <c r="R45" s="55">
        <f>IF(AND(R44&gt;$C39, SUM($C45:Q45)=0),R$2,0)</f>
        <v>0</v>
      </c>
      <c r="S45" s="55">
        <f>IF(AND(S44&gt;$C39, SUM($C45:R45)=0),S$2,0)</f>
        <v>0</v>
      </c>
      <c r="T45" s="55">
        <f>IF(AND(T44&gt;$C39, SUM($C45:S45)=0),T$2,0)</f>
        <v>0</v>
      </c>
      <c r="U45" s="55">
        <f>IF(AND(U44&gt;$C39, SUM($C45:T45)=0),U$2,0)</f>
        <v>0</v>
      </c>
      <c r="V45" s="55">
        <f>IF(AND(V44&gt;$C39, SUM($C45:U45)=0),V$2,0)</f>
        <v>0</v>
      </c>
      <c r="W45" s="55">
        <f>IF(AND(W44&gt;$C39, SUM($C45:V45)=0),W$2,0)</f>
        <v>0</v>
      </c>
      <c r="X45" s="55">
        <f>IF(AND(X44&gt;$C39, SUM($C45:W45)=0),X$2,0)</f>
        <v>0</v>
      </c>
      <c r="Y45" s="55">
        <f>IF(AND(Y44&gt;$C39, SUM($C45:X45)=0),Y$2,0)</f>
        <v>0</v>
      </c>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5"/>
      <c r="DD45" s="55"/>
      <c r="DE45" s="55"/>
      <c r="DF45" s="55"/>
      <c r="DG45" s="55"/>
      <c r="DH45" s="55"/>
      <c r="DI45" s="55"/>
      <c r="DJ45" s="55"/>
      <c r="DK45" s="55"/>
      <c r="DL45" s="55"/>
      <c r="DM45" s="55"/>
      <c r="DN45" s="55"/>
      <c r="DO45" s="55"/>
      <c r="DP45" s="55"/>
      <c r="DQ45" s="55"/>
      <c r="DR45" s="55"/>
      <c r="DS45" s="55"/>
      <c r="DT45" s="55"/>
      <c r="DU45" s="55"/>
      <c r="DV45" s="55"/>
      <c r="DW45" s="55"/>
      <c r="DX45" s="55"/>
      <c r="DY45" s="55"/>
      <c r="DZ45" s="55"/>
      <c r="EA45" s="55"/>
      <c r="EB45" s="55"/>
      <c r="EC45" s="55"/>
      <c r="ED45" s="55"/>
      <c r="EE45" s="55"/>
      <c r="EF45" s="55"/>
      <c r="EG45" s="55"/>
      <c r="EH45" s="55"/>
      <c r="EI45" s="55"/>
      <c r="EJ45" s="55"/>
      <c r="EK45" s="55"/>
      <c r="EL45" s="5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55"/>
      <c r="FX45" s="55"/>
      <c r="FY45" s="55"/>
      <c r="FZ45" s="55"/>
      <c r="GA45" s="55"/>
      <c r="GB45" s="55"/>
      <c r="GC45" s="55"/>
      <c r="GD45" s="55"/>
      <c r="GE45" s="55"/>
      <c r="GF45" s="55"/>
      <c r="GG45" s="55"/>
      <c r="GH45" s="55"/>
      <c r="GI45" s="55"/>
      <c r="GJ45" s="55"/>
      <c r="GK45" s="55"/>
      <c r="GL45" s="55"/>
      <c r="GM45" s="55"/>
      <c r="GN45" s="55"/>
      <c r="GO45" s="55"/>
      <c r="GP45" s="55"/>
      <c r="GQ45" s="55"/>
      <c r="GR45" s="55"/>
      <c r="GS45" s="55"/>
      <c r="GT45" s="55"/>
      <c r="GU45" s="55"/>
      <c r="GV45" s="55"/>
      <c r="GW45" s="55"/>
      <c r="GX45" s="55"/>
      <c r="GY45" s="55"/>
      <c r="GZ45" s="55"/>
      <c r="HA45" s="55"/>
      <c r="HB45" s="55"/>
      <c r="HC45" s="55"/>
      <c r="HD45" s="55"/>
      <c r="HE45" s="55"/>
      <c r="HF45" s="55"/>
      <c r="HG45" s="55"/>
      <c r="HH45" s="55"/>
      <c r="HI45" s="55"/>
      <c r="HJ45" s="55"/>
      <c r="HK45" s="55"/>
      <c r="HL45" s="55"/>
      <c r="HM45" s="55"/>
      <c r="HN45" s="55"/>
      <c r="HO45" s="55"/>
      <c r="HP45" s="55"/>
      <c r="HQ45" s="55"/>
      <c r="HR45" s="55"/>
      <c r="HS45" s="55"/>
      <c r="HT45" s="55"/>
      <c r="HU45" s="55"/>
      <c r="HV45" s="55"/>
      <c r="HW45" s="55"/>
      <c r="HX45" s="55"/>
      <c r="HY45" s="55"/>
      <c r="HZ45" s="55"/>
      <c r="IA45" s="55"/>
      <c r="IB45" s="55"/>
      <c r="IC45" s="55"/>
      <c r="ID45" s="55"/>
      <c r="IE45" s="55"/>
      <c r="IF45" s="55"/>
      <c r="IG45" s="55"/>
      <c r="IH45" s="55"/>
      <c r="II45" s="55"/>
      <c r="IJ45" s="55"/>
      <c r="IK45" s="55"/>
    </row>
    <row r="46" spans="1:245">
      <c r="F46" s="54"/>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5"/>
      <c r="DD46" s="55"/>
      <c r="DE46" s="55"/>
      <c r="DF46" s="55"/>
      <c r="DG46" s="55"/>
      <c r="DH46" s="55"/>
      <c r="DI46" s="55"/>
      <c r="DJ46" s="55"/>
      <c r="DK46" s="55"/>
      <c r="DL46" s="55"/>
      <c r="DM46" s="55"/>
      <c r="DN46" s="55"/>
      <c r="DO46" s="55"/>
      <c r="DP46" s="55"/>
      <c r="DQ46" s="55"/>
      <c r="DR46" s="55"/>
      <c r="DS46" s="55"/>
      <c r="DT46" s="55"/>
      <c r="DU46" s="55"/>
      <c r="DV46" s="55"/>
      <c r="DW46" s="55"/>
      <c r="DX46" s="55"/>
      <c r="DY46" s="55"/>
      <c r="DZ46" s="55"/>
      <c r="EA46" s="55"/>
      <c r="EB46" s="55"/>
      <c r="EC46" s="55"/>
      <c r="ED46" s="55"/>
      <c r="EE46" s="55"/>
      <c r="EF46" s="55"/>
      <c r="EG46" s="55"/>
      <c r="EH46" s="55"/>
      <c r="EI46" s="55"/>
      <c r="EJ46" s="55"/>
      <c r="EK46" s="55"/>
      <c r="EL46" s="55"/>
      <c r="EM46" s="55"/>
      <c r="EN46" s="55"/>
      <c r="EO46" s="55"/>
      <c r="EP46" s="55"/>
      <c r="EQ46" s="55"/>
      <c r="ER46" s="55"/>
      <c r="ES46" s="55"/>
      <c r="ET46" s="55"/>
      <c r="EU46" s="55"/>
      <c r="EV46" s="55"/>
      <c r="EW46" s="55"/>
      <c r="EX46" s="55"/>
      <c r="EY46" s="55"/>
      <c r="EZ46" s="55"/>
      <c r="FA46" s="55"/>
      <c r="FB46" s="55"/>
      <c r="FC46" s="55"/>
      <c r="FD46" s="55"/>
      <c r="FE46" s="55"/>
      <c r="FF46" s="55"/>
      <c r="FG46" s="55"/>
      <c r="FH46" s="55"/>
      <c r="FI46" s="55"/>
      <c r="FJ46" s="55"/>
      <c r="FK46" s="55"/>
      <c r="FL46" s="55"/>
      <c r="FM46" s="55"/>
      <c r="FN46" s="55"/>
      <c r="FO46" s="55"/>
      <c r="FP46" s="55"/>
      <c r="FQ46" s="55"/>
      <c r="FR46" s="55"/>
      <c r="FS46" s="55"/>
      <c r="FT46" s="55"/>
      <c r="FU46" s="55"/>
      <c r="FV46" s="55"/>
      <c r="FW46" s="55"/>
      <c r="FX46" s="55"/>
      <c r="FY46" s="55"/>
      <c r="FZ46" s="55"/>
      <c r="GA46" s="55"/>
      <c r="GB46" s="55"/>
      <c r="GC46" s="55"/>
      <c r="GD46" s="55"/>
      <c r="GE46" s="55"/>
      <c r="GF46" s="55"/>
      <c r="GG46" s="55"/>
      <c r="GH46" s="55"/>
      <c r="GI46" s="55"/>
      <c r="GJ46" s="55"/>
      <c r="GK46" s="55"/>
      <c r="GL46" s="55"/>
      <c r="GM46" s="55"/>
      <c r="GN46" s="55"/>
      <c r="GO46" s="55"/>
      <c r="GP46" s="55"/>
      <c r="GQ46" s="55"/>
      <c r="GR46" s="55"/>
      <c r="GS46" s="55"/>
      <c r="GT46" s="55"/>
      <c r="GU46" s="55"/>
      <c r="GV46" s="55"/>
      <c r="GW46" s="55"/>
      <c r="GX46" s="55"/>
      <c r="GY46" s="55"/>
      <c r="GZ46" s="55"/>
      <c r="HA46" s="55"/>
      <c r="HB46" s="55"/>
      <c r="HC46" s="55"/>
      <c r="HD46" s="55"/>
      <c r="HE46" s="55"/>
      <c r="HF46" s="55"/>
      <c r="HG46" s="55"/>
      <c r="HH46" s="55"/>
      <c r="HI46" s="55"/>
      <c r="HJ46" s="55"/>
      <c r="HK46" s="55"/>
      <c r="HL46" s="55"/>
      <c r="HM46" s="55"/>
      <c r="HN46" s="55"/>
      <c r="HO46" s="55"/>
      <c r="HP46" s="55"/>
      <c r="HQ46" s="55"/>
      <c r="HR46" s="55"/>
      <c r="HS46" s="55"/>
      <c r="HT46" s="55"/>
      <c r="HU46" s="55"/>
      <c r="HV46" s="55"/>
      <c r="HW46" s="55"/>
      <c r="HX46" s="55"/>
      <c r="HY46" s="55"/>
      <c r="HZ46" s="55"/>
      <c r="IA46" s="55"/>
      <c r="IB46" s="55"/>
      <c r="IC46" s="55"/>
      <c r="ID46" s="55"/>
      <c r="IE46" s="55"/>
      <c r="IF46" s="55"/>
      <c r="IG46" s="55"/>
      <c r="IH46" s="55"/>
      <c r="II46" s="55"/>
      <c r="IJ46" s="55"/>
      <c r="IK46" s="55"/>
    </row>
    <row r="47" spans="1:245" s="56" customFormat="1">
      <c r="A47" s="56" t="s">
        <v>25</v>
      </c>
      <c r="F47" s="57">
        <f>F5-SUM(F10:F11,F18:F19,F26:F27,F34:F35,F42:F43)</f>
        <v>0</v>
      </c>
      <c r="G47" s="58">
        <f t="shared" ref="G47:Y47" si="34">G5-SUM(G10:G11,G18:G19,G26:G27,G34:G35,G42:G43)</f>
        <v>0</v>
      </c>
      <c r="H47" s="58">
        <f t="shared" si="34"/>
        <v>0</v>
      </c>
      <c r="I47" s="58">
        <f t="shared" si="34"/>
        <v>0</v>
      </c>
      <c r="J47" s="58">
        <f t="shared" si="34"/>
        <v>0</v>
      </c>
      <c r="K47" s="58">
        <f t="shared" si="34"/>
        <v>0</v>
      </c>
      <c r="L47" s="58">
        <f t="shared" si="34"/>
        <v>0</v>
      </c>
      <c r="M47" s="58">
        <f t="shared" si="34"/>
        <v>0</v>
      </c>
      <c r="N47" s="58">
        <f t="shared" si="34"/>
        <v>0</v>
      </c>
      <c r="O47" s="58">
        <f t="shared" si="34"/>
        <v>0</v>
      </c>
      <c r="P47" s="58">
        <f t="shared" si="34"/>
        <v>0</v>
      </c>
      <c r="Q47" s="58">
        <f t="shared" si="34"/>
        <v>0</v>
      </c>
      <c r="R47" s="58">
        <f t="shared" si="34"/>
        <v>0</v>
      </c>
      <c r="S47" s="58">
        <f t="shared" si="34"/>
        <v>0</v>
      </c>
      <c r="T47" s="58">
        <f t="shared" si="34"/>
        <v>1923078.6328559858</v>
      </c>
      <c r="U47" s="58">
        <f t="shared" si="34"/>
        <v>0</v>
      </c>
      <c r="V47" s="58">
        <f t="shared" si="34"/>
        <v>0</v>
      </c>
      <c r="W47" s="58">
        <f t="shared" si="34"/>
        <v>0</v>
      </c>
      <c r="X47" s="58">
        <f t="shared" si="34"/>
        <v>0</v>
      </c>
      <c r="Y47" s="58">
        <f t="shared" si="34"/>
        <v>0</v>
      </c>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8"/>
      <c r="DD47" s="58"/>
      <c r="DE47" s="58"/>
      <c r="DF47" s="58"/>
      <c r="DG47" s="58"/>
      <c r="DH47" s="58"/>
      <c r="DI47" s="58"/>
      <c r="DJ47" s="58"/>
      <c r="DK47" s="58"/>
      <c r="DL47" s="58"/>
      <c r="DM47" s="58"/>
      <c r="DN47" s="58"/>
      <c r="DO47" s="58"/>
      <c r="DP47" s="58"/>
      <c r="DQ47" s="58"/>
      <c r="DR47" s="58"/>
      <c r="DS47" s="58"/>
      <c r="DT47" s="58"/>
      <c r="DU47" s="58"/>
      <c r="DV47" s="58"/>
      <c r="DW47" s="58"/>
      <c r="DX47" s="58"/>
      <c r="DY47" s="58"/>
      <c r="DZ47" s="58"/>
      <c r="EA47" s="58"/>
      <c r="EB47" s="58"/>
      <c r="EC47" s="58"/>
      <c r="ED47" s="58"/>
      <c r="EE47" s="58"/>
      <c r="EF47" s="58"/>
      <c r="EG47" s="58"/>
      <c r="EH47" s="58"/>
      <c r="EI47" s="58"/>
      <c r="EJ47" s="58"/>
      <c r="EK47" s="58"/>
      <c r="EL47" s="58"/>
      <c r="EM47" s="58"/>
      <c r="EN47" s="58"/>
      <c r="EO47" s="58"/>
      <c r="EP47" s="58"/>
      <c r="EQ47" s="58"/>
      <c r="ER47" s="58"/>
      <c r="ES47" s="58"/>
      <c r="ET47" s="58"/>
      <c r="EU47" s="58"/>
      <c r="EV47" s="58"/>
      <c r="EW47" s="58"/>
      <c r="EX47" s="58"/>
      <c r="EY47" s="58"/>
      <c r="EZ47" s="58"/>
      <c r="FA47" s="58"/>
      <c r="FB47" s="58"/>
      <c r="FC47" s="58"/>
      <c r="FD47" s="58"/>
      <c r="FE47" s="58"/>
      <c r="FF47" s="58"/>
      <c r="FG47" s="58"/>
      <c r="FH47" s="58"/>
      <c r="FI47" s="58"/>
      <c r="FJ47" s="58"/>
      <c r="FK47" s="58"/>
      <c r="FL47" s="58"/>
      <c r="FM47" s="58"/>
      <c r="FN47" s="58"/>
      <c r="FO47" s="58"/>
      <c r="FP47" s="58"/>
      <c r="FQ47" s="58"/>
      <c r="FR47" s="58"/>
      <c r="FS47" s="58"/>
      <c r="FT47" s="58"/>
      <c r="FU47" s="58"/>
      <c r="FV47" s="58"/>
      <c r="FW47" s="58"/>
      <c r="FX47" s="58"/>
      <c r="FY47" s="58"/>
      <c r="FZ47" s="58"/>
      <c r="GA47" s="58"/>
      <c r="GB47" s="58"/>
      <c r="GC47" s="58"/>
      <c r="GD47" s="58"/>
      <c r="GE47" s="58"/>
      <c r="GF47" s="58"/>
      <c r="GG47" s="58"/>
      <c r="GH47" s="58"/>
      <c r="GI47" s="58"/>
      <c r="GJ47" s="58"/>
      <c r="GK47" s="58"/>
      <c r="GL47" s="58"/>
      <c r="GM47" s="58"/>
      <c r="GN47" s="58"/>
      <c r="GO47" s="58"/>
      <c r="GP47" s="58"/>
      <c r="GQ47" s="58"/>
      <c r="GR47" s="58"/>
      <c r="GS47" s="58"/>
      <c r="GT47" s="58"/>
      <c r="GU47" s="58"/>
      <c r="GV47" s="58"/>
      <c r="GW47" s="58"/>
      <c r="GX47" s="58"/>
      <c r="GY47" s="58"/>
      <c r="GZ47" s="58"/>
      <c r="HA47" s="58"/>
      <c r="HB47" s="58"/>
      <c r="HC47" s="58"/>
      <c r="HD47" s="58"/>
      <c r="HE47" s="58"/>
      <c r="HF47" s="58"/>
      <c r="HG47" s="58"/>
      <c r="HH47" s="58"/>
      <c r="HI47" s="58"/>
      <c r="HJ47" s="58"/>
      <c r="HK47" s="58"/>
      <c r="HL47" s="58"/>
      <c r="HM47" s="58"/>
      <c r="HN47" s="58"/>
      <c r="HO47" s="58"/>
      <c r="HP47" s="58"/>
      <c r="HQ47" s="58"/>
      <c r="HR47" s="58"/>
      <c r="HS47" s="58"/>
      <c r="HT47" s="58"/>
      <c r="HU47" s="58"/>
      <c r="HV47" s="58"/>
      <c r="HW47" s="58"/>
      <c r="HX47" s="58"/>
      <c r="HY47" s="58"/>
      <c r="HZ47" s="58"/>
      <c r="IA47" s="58"/>
      <c r="IB47" s="58"/>
      <c r="IC47" s="58"/>
      <c r="ID47" s="58"/>
      <c r="IE47" s="58"/>
      <c r="IF47" s="58"/>
      <c r="IG47" s="58"/>
      <c r="IH47" s="58"/>
      <c r="II47" s="58"/>
      <c r="IJ47" s="58"/>
      <c r="IK47" s="58"/>
    </row>
    <row r="48" spans="1:245">
      <c r="F48" s="54"/>
      <c r="G48" s="55"/>
      <c r="H48" s="55"/>
      <c r="I48" s="55"/>
      <c r="J48" s="55"/>
      <c r="K48" s="55"/>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c r="CC48" s="55"/>
      <c r="CD48" s="55"/>
      <c r="CE48" s="55"/>
      <c r="CF48" s="55"/>
      <c r="CG48" s="55"/>
      <c r="CH48" s="55"/>
      <c r="CI48" s="55"/>
      <c r="CJ48" s="55"/>
      <c r="CK48" s="55"/>
      <c r="CL48" s="55"/>
      <c r="CM48" s="55"/>
      <c r="CN48" s="55"/>
      <c r="CO48" s="55"/>
      <c r="CP48" s="55"/>
      <c r="CQ48" s="55"/>
      <c r="CR48" s="55"/>
      <c r="CS48" s="55"/>
      <c r="CT48" s="55"/>
      <c r="CU48" s="55"/>
      <c r="CV48" s="55"/>
      <c r="CW48" s="55"/>
      <c r="CX48" s="55"/>
      <c r="CY48" s="55"/>
      <c r="CZ48" s="55"/>
      <c r="DA48" s="55"/>
      <c r="DB48" s="55"/>
      <c r="DC48" s="55"/>
      <c r="DD48" s="55"/>
      <c r="DE48" s="55"/>
      <c r="DF48" s="55"/>
      <c r="DG48" s="55"/>
      <c r="DH48" s="55"/>
      <c r="DI48" s="55"/>
      <c r="DJ48" s="55"/>
      <c r="DK48" s="55"/>
      <c r="DL48" s="55"/>
      <c r="DM48" s="55"/>
      <c r="DN48" s="55"/>
      <c r="DO48" s="55"/>
      <c r="DP48" s="55"/>
      <c r="DQ48" s="55"/>
      <c r="DR48" s="55"/>
      <c r="DS48" s="55"/>
      <c r="DT48" s="55"/>
      <c r="DU48" s="55"/>
      <c r="DV48" s="55"/>
      <c r="DW48" s="55"/>
      <c r="DX48" s="55"/>
      <c r="DY48" s="55"/>
      <c r="DZ48" s="55"/>
      <c r="EA48" s="55"/>
      <c r="EB48" s="55"/>
      <c r="EC48" s="55"/>
      <c r="ED48" s="55"/>
      <c r="EE48" s="55"/>
      <c r="EF48" s="55"/>
      <c r="EG48" s="55"/>
      <c r="EH48" s="55"/>
      <c r="EI48" s="55"/>
      <c r="EJ48" s="55"/>
      <c r="EK48" s="55"/>
      <c r="EL48" s="55"/>
      <c r="EM48" s="55"/>
      <c r="EN48" s="55"/>
      <c r="EO48" s="55"/>
      <c r="EP48" s="55"/>
      <c r="EQ48" s="55"/>
      <c r="ER48" s="55"/>
      <c r="ES48" s="55"/>
      <c r="ET48" s="55"/>
      <c r="EU48" s="55"/>
      <c r="EV48" s="55"/>
      <c r="EW48" s="55"/>
      <c r="EX48" s="55"/>
      <c r="EY48" s="55"/>
      <c r="EZ48" s="55"/>
      <c r="FA48" s="55"/>
      <c r="FB48" s="55"/>
      <c r="FC48" s="55"/>
      <c r="FD48" s="55"/>
      <c r="FE48" s="55"/>
      <c r="FF48" s="55"/>
      <c r="FG48" s="55"/>
      <c r="FH48" s="55"/>
      <c r="FI48" s="55"/>
      <c r="FJ48" s="55"/>
      <c r="FK48" s="55"/>
      <c r="FL48" s="55"/>
      <c r="FM48" s="55"/>
      <c r="FN48" s="55"/>
      <c r="FO48" s="55"/>
      <c r="FP48" s="55"/>
      <c r="FQ48" s="55"/>
      <c r="FR48" s="55"/>
      <c r="FS48" s="55"/>
      <c r="FT48" s="55"/>
      <c r="FU48" s="55"/>
      <c r="FV48" s="55"/>
      <c r="FW48" s="55"/>
      <c r="FX48" s="55"/>
      <c r="FY48" s="55"/>
      <c r="FZ48" s="55"/>
      <c r="GA48" s="55"/>
      <c r="GB48" s="55"/>
      <c r="GC48" s="55"/>
      <c r="GD48" s="55"/>
      <c r="GE48" s="55"/>
      <c r="GF48" s="55"/>
      <c r="GG48" s="55"/>
      <c r="GH48" s="55"/>
      <c r="GI48" s="55"/>
      <c r="GJ48" s="55"/>
      <c r="GK48" s="55"/>
      <c r="GL48" s="55"/>
      <c r="GM48" s="55"/>
      <c r="GN48" s="55"/>
      <c r="GO48" s="55"/>
      <c r="GP48" s="55"/>
      <c r="GQ48" s="55"/>
      <c r="GR48" s="55"/>
      <c r="GS48" s="55"/>
      <c r="GT48" s="55"/>
      <c r="GU48" s="55"/>
      <c r="GV48" s="55"/>
      <c r="GW48" s="55"/>
      <c r="GX48" s="55"/>
      <c r="GY48" s="55"/>
      <c r="GZ48" s="55"/>
      <c r="HA48" s="55"/>
      <c r="HB48" s="55"/>
      <c r="HC48" s="55"/>
      <c r="HD48" s="55"/>
      <c r="HE48" s="55"/>
      <c r="HF48" s="55"/>
      <c r="HG48" s="55"/>
      <c r="HH48" s="55"/>
      <c r="HI48" s="55"/>
      <c r="HJ48" s="55"/>
      <c r="HK48" s="55"/>
      <c r="HL48" s="55"/>
      <c r="HM48" s="55"/>
      <c r="HN48" s="55"/>
      <c r="HO48" s="55"/>
      <c r="HP48" s="55"/>
      <c r="HQ48" s="55"/>
      <c r="HR48" s="55"/>
      <c r="HS48" s="55"/>
      <c r="HT48" s="55"/>
      <c r="HU48" s="55"/>
      <c r="HV48" s="55"/>
      <c r="HW48" s="55"/>
      <c r="HX48" s="55"/>
      <c r="HY48" s="55"/>
      <c r="HZ48" s="55"/>
      <c r="IA48" s="55"/>
      <c r="IB48" s="55"/>
      <c r="IC48" s="55"/>
      <c r="ID48" s="55"/>
      <c r="IE48" s="55"/>
      <c r="IF48" s="55"/>
      <c r="IG48" s="55"/>
      <c r="IH48" s="55"/>
      <c r="II48" s="55"/>
      <c r="IJ48" s="55"/>
      <c r="IK48" s="55"/>
    </row>
    <row r="49" spans="1:245">
      <c r="F49" s="53"/>
    </row>
    <row r="50" spans="1:245" s="64" customFormat="1">
      <c r="A50" s="64" t="s">
        <v>26</v>
      </c>
      <c r="F50" s="65">
        <f>'No Waterfall'!D2*'No Waterfall'!$C$29</f>
        <v>1208625</v>
      </c>
      <c r="G50" s="66">
        <f>MAX(0,F50-F51-F52)</f>
        <v>1173608.3213378622</v>
      </c>
      <c r="H50" s="66">
        <f t="shared" ref="H50:Y50" si="35">MAX(0,G50-G51-G52)</f>
        <v>1117877.0760777597</v>
      </c>
      <c r="I50" s="66">
        <f t="shared" si="35"/>
        <v>1058707.3295203976</v>
      </c>
      <c r="J50" s="66">
        <f t="shared" si="35"/>
        <v>995995.92662685807</v>
      </c>
      <c r="K50" s="66">
        <f t="shared" si="35"/>
        <v>929636.61770705588</v>
      </c>
      <c r="L50" s="66">
        <f t="shared" si="35"/>
        <v>859519.9655802031</v>
      </c>
      <c r="M50" s="66">
        <f t="shared" si="35"/>
        <v>785533.24995008821</v>
      </c>
      <c r="N50" s="66">
        <f t="shared" si="35"/>
        <v>707560.36891161324</v>
      </c>
      <c r="O50" s="66">
        <f t="shared" si="35"/>
        <v>625481.73750252742</v>
      </c>
      <c r="P50" s="66">
        <f t="shared" si="35"/>
        <v>539174.18321171263</v>
      </c>
      <c r="Q50" s="66">
        <f t="shared" si="35"/>
        <v>448510.83835271676</v>
      </c>
      <c r="R50" s="66">
        <f t="shared" si="35"/>
        <v>353361.02920849447</v>
      </c>
      <c r="S50" s="66">
        <f t="shared" si="35"/>
        <v>253590.16185048898</v>
      </c>
      <c r="T50" s="66">
        <f t="shared" si="35"/>
        <v>149059.60453228676</v>
      </c>
      <c r="U50" s="66">
        <f t="shared" si="35"/>
        <v>0</v>
      </c>
      <c r="V50" s="66">
        <f t="shared" si="35"/>
        <v>0</v>
      </c>
      <c r="W50" s="66">
        <f t="shared" si="35"/>
        <v>0</v>
      </c>
      <c r="X50" s="66">
        <f t="shared" si="35"/>
        <v>0</v>
      </c>
      <c r="Y50" s="66">
        <f t="shared" si="35"/>
        <v>0</v>
      </c>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c r="CC50" s="66"/>
      <c r="CD50" s="66"/>
      <c r="CE50" s="66"/>
      <c r="CF50" s="66"/>
      <c r="CG50" s="66"/>
      <c r="CH50" s="66"/>
      <c r="CI50" s="66"/>
      <c r="CJ50" s="66"/>
      <c r="CK50" s="66"/>
      <c r="CL50" s="66"/>
      <c r="CM50" s="66"/>
      <c r="CN50" s="66"/>
      <c r="CO50" s="66"/>
      <c r="CP50" s="66"/>
      <c r="CQ50" s="66"/>
      <c r="CR50" s="66"/>
      <c r="CS50" s="66"/>
      <c r="CT50" s="66"/>
      <c r="CU50" s="66"/>
      <c r="CV50" s="66"/>
      <c r="CW50" s="66"/>
      <c r="CX50" s="66"/>
      <c r="CY50" s="66"/>
      <c r="CZ50" s="66"/>
      <c r="DA50" s="66"/>
      <c r="DB50" s="66"/>
      <c r="DC50" s="66"/>
      <c r="DD50" s="66"/>
      <c r="DE50" s="66"/>
      <c r="DF50" s="66"/>
      <c r="DG50" s="66"/>
      <c r="DH50" s="66"/>
      <c r="DI50" s="66"/>
      <c r="DJ50" s="66"/>
      <c r="DK50" s="66"/>
      <c r="DL50" s="66"/>
      <c r="DM50" s="66"/>
      <c r="DN50" s="66"/>
      <c r="DO50" s="66"/>
      <c r="DP50" s="66"/>
      <c r="DQ50" s="66"/>
      <c r="DR50" s="66"/>
      <c r="DS50" s="66"/>
      <c r="DT50" s="66"/>
      <c r="DU50" s="66"/>
      <c r="DV50" s="66"/>
      <c r="DW50" s="66"/>
      <c r="DX50" s="66"/>
      <c r="DY50" s="66"/>
      <c r="DZ50" s="66"/>
      <c r="EA50" s="66"/>
      <c r="EB50" s="66"/>
      <c r="EC50" s="66"/>
      <c r="ED50" s="66"/>
      <c r="EE50" s="66"/>
      <c r="EF50" s="66"/>
      <c r="EG50" s="66"/>
      <c r="EH50" s="66"/>
      <c r="EI50" s="66"/>
      <c r="EJ50" s="66"/>
      <c r="EK50" s="66"/>
      <c r="EL50" s="66"/>
      <c r="EM50" s="66"/>
      <c r="EN50" s="66"/>
      <c r="EO50" s="66"/>
      <c r="EP50" s="66"/>
      <c r="EQ50" s="66"/>
      <c r="ER50" s="66"/>
      <c r="ES50" s="66"/>
      <c r="ET50" s="66"/>
      <c r="EU50" s="66"/>
      <c r="EV50" s="66"/>
      <c r="EW50" s="66"/>
      <c r="EX50" s="66"/>
      <c r="EY50" s="66"/>
      <c r="EZ50" s="66"/>
      <c r="FA50" s="66"/>
      <c r="FB50" s="66"/>
      <c r="FC50" s="66"/>
      <c r="FD50" s="66"/>
      <c r="FE50" s="66"/>
      <c r="FF50" s="66"/>
      <c r="FG50" s="66"/>
      <c r="FH50" s="66"/>
      <c r="FI50" s="66"/>
      <c r="FJ50" s="66"/>
      <c r="FK50" s="66"/>
      <c r="FL50" s="66"/>
      <c r="FM50" s="66"/>
      <c r="FN50" s="66"/>
      <c r="FO50" s="66"/>
      <c r="FP50" s="66"/>
      <c r="FQ50" s="66"/>
      <c r="FR50" s="66"/>
      <c r="FS50" s="66"/>
      <c r="FT50" s="66"/>
      <c r="FU50" s="66"/>
      <c r="FV50" s="66"/>
      <c r="FW50" s="66"/>
      <c r="FX50" s="66"/>
      <c r="FY50" s="66"/>
      <c r="FZ50" s="66"/>
      <c r="GA50" s="66"/>
      <c r="GB50" s="66"/>
      <c r="GC50" s="66"/>
      <c r="GD50" s="66"/>
      <c r="GE50" s="66"/>
      <c r="GF50" s="66"/>
      <c r="GG50" s="66"/>
      <c r="GH50" s="66"/>
      <c r="GI50" s="66"/>
      <c r="GJ50" s="66"/>
      <c r="GK50" s="66"/>
      <c r="GL50" s="66"/>
      <c r="GM50" s="66"/>
      <c r="GN50" s="66"/>
      <c r="GO50" s="66"/>
      <c r="GP50" s="66"/>
      <c r="GQ50" s="66"/>
      <c r="GR50" s="66"/>
      <c r="GS50" s="66"/>
      <c r="GT50" s="66"/>
      <c r="GU50" s="66"/>
      <c r="GV50" s="66"/>
      <c r="GW50" s="66"/>
      <c r="GX50" s="66"/>
      <c r="GY50" s="66"/>
      <c r="GZ50" s="66"/>
      <c r="HA50" s="66"/>
      <c r="HB50" s="66"/>
      <c r="HC50" s="66"/>
      <c r="HD50" s="66"/>
      <c r="HE50" s="66"/>
      <c r="HF50" s="66"/>
      <c r="HG50" s="66"/>
      <c r="HH50" s="66"/>
      <c r="HI50" s="66"/>
      <c r="HJ50" s="66"/>
      <c r="HK50" s="66"/>
      <c r="HL50" s="66"/>
      <c r="HM50" s="66"/>
      <c r="HN50" s="66"/>
      <c r="HO50" s="66"/>
      <c r="HP50" s="66"/>
      <c r="HQ50" s="66"/>
      <c r="HR50" s="66"/>
      <c r="HS50" s="66"/>
      <c r="HT50" s="66"/>
      <c r="HU50" s="66"/>
      <c r="HV50" s="66"/>
      <c r="HW50" s="66"/>
      <c r="HX50" s="66"/>
      <c r="HY50" s="66"/>
      <c r="HZ50" s="66"/>
      <c r="IA50" s="66"/>
      <c r="IB50" s="66"/>
      <c r="IC50" s="66"/>
      <c r="ID50" s="66"/>
      <c r="IE50" s="66"/>
      <c r="IF50" s="66"/>
      <c r="IG50" s="66"/>
      <c r="IH50" s="66"/>
      <c r="II50" s="66"/>
      <c r="IJ50" s="66"/>
      <c r="IK50" s="66"/>
    </row>
    <row r="51" spans="1:245">
      <c r="A51" s="50" t="s">
        <v>27</v>
      </c>
      <c r="F51" s="67">
        <f>SUM(F10,F11,F18,F19,F26,F27,F34,F35,F42,F43)</f>
        <v>35016.678662137827</v>
      </c>
      <c r="G51" s="59">
        <f>SUM(G10,G11,G18,G19,G26,G27,G34,G35,G42,G43)</f>
        <v>55731.2452601025</v>
      </c>
      <c r="H51" s="59">
        <f t="shared" ref="H51:Y51" si="36">SUM(H10,H11,H18,H19,H26,H27,H34,H35,H42,H43)</f>
        <v>59169.746557362145</v>
      </c>
      <c r="I51" s="59">
        <f t="shared" si="36"/>
        <v>62711.402893539518</v>
      </c>
      <c r="J51" s="59">
        <f t="shared" si="36"/>
        <v>66359.308919802221</v>
      </c>
      <c r="K51" s="59">
        <f t="shared" si="36"/>
        <v>70116.65212685283</v>
      </c>
      <c r="L51" s="59">
        <f t="shared" si="36"/>
        <v>73986.715630114937</v>
      </c>
      <c r="M51" s="59">
        <f t="shared" si="36"/>
        <v>77972.881038474952</v>
      </c>
      <c r="N51" s="59">
        <f t="shared" si="36"/>
        <v>82078.631409085763</v>
      </c>
      <c r="O51" s="59">
        <f t="shared" si="36"/>
        <v>86307.554290814849</v>
      </c>
      <c r="P51" s="59">
        <f t="shared" si="36"/>
        <v>90663.344858995886</v>
      </c>
      <c r="Q51" s="59">
        <f t="shared" si="36"/>
        <v>95149.809144222294</v>
      </c>
      <c r="R51" s="59">
        <f t="shared" si="36"/>
        <v>99770.867358005504</v>
      </c>
      <c r="S51" s="59">
        <f t="shared" si="36"/>
        <v>104530.55731820223</v>
      </c>
      <c r="T51" s="59">
        <f t="shared" si="36"/>
        <v>468776.67044133926</v>
      </c>
      <c r="U51" s="59">
        <f t="shared" si="36"/>
        <v>0</v>
      </c>
      <c r="V51" s="59">
        <f t="shared" si="36"/>
        <v>0</v>
      </c>
      <c r="W51" s="59">
        <f t="shared" si="36"/>
        <v>0</v>
      </c>
      <c r="X51" s="59">
        <f t="shared" si="36"/>
        <v>0</v>
      </c>
      <c r="Y51" s="59">
        <f t="shared" si="36"/>
        <v>0</v>
      </c>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59"/>
      <c r="BI51" s="59"/>
      <c r="BJ51" s="59"/>
      <c r="BK51" s="59"/>
      <c r="BL51" s="59"/>
      <c r="BM51" s="59"/>
      <c r="BN51" s="59"/>
      <c r="BO51" s="59"/>
      <c r="BP51" s="59"/>
      <c r="BQ51" s="59"/>
      <c r="BR51" s="59"/>
      <c r="BS51" s="59"/>
      <c r="BT51" s="59"/>
      <c r="BU51" s="59"/>
      <c r="BV51" s="59"/>
      <c r="BW51" s="59"/>
      <c r="BX51" s="59"/>
      <c r="BY51" s="59"/>
      <c r="BZ51" s="59"/>
      <c r="CA51" s="59"/>
      <c r="CB51" s="59"/>
      <c r="CC51" s="59"/>
      <c r="CD51" s="59"/>
      <c r="CE51" s="59"/>
      <c r="CF51" s="59"/>
      <c r="CG51" s="59"/>
      <c r="CH51" s="59"/>
      <c r="CI51" s="59"/>
      <c r="CJ51" s="59"/>
      <c r="CK51" s="59"/>
      <c r="CL51" s="59"/>
      <c r="CM51" s="59"/>
      <c r="CN51" s="59"/>
      <c r="CO51" s="59"/>
      <c r="CP51" s="59"/>
      <c r="CQ51" s="59"/>
      <c r="CR51" s="59"/>
      <c r="CS51" s="59"/>
      <c r="CT51" s="59"/>
      <c r="CU51" s="59"/>
      <c r="CV51" s="59"/>
      <c r="CW51" s="59"/>
      <c r="CX51" s="59"/>
      <c r="CY51" s="59"/>
      <c r="CZ51" s="59"/>
      <c r="DA51" s="59"/>
      <c r="DB51" s="59"/>
      <c r="DC51" s="59"/>
      <c r="DD51" s="59"/>
      <c r="DE51" s="59"/>
      <c r="DF51" s="59"/>
      <c r="DG51" s="59"/>
      <c r="DH51" s="59"/>
      <c r="DI51" s="59"/>
      <c r="DJ51" s="59"/>
      <c r="DK51" s="59"/>
      <c r="DL51" s="59"/>
      <c r="DM51" s="59"/>
      <c r="DN51" s="59"/>
      <c r="DO51" s="59"/>
      <c r="DP51" s="59"/>
      <c r="DQ51" s="59"/>
      <c r="DR51" s="59"/>
      <c r="DS51" s="59"/>
      <c r="DT51" s="59"/>
      <c r="DU51" s="59"/>
      <c r="DV51" s="59"/>
      <c r="DW51" s="59"/>
      <c r="DX51" s="59"/>
      <c r="DY51" s="59"/>
      <c r="DZ51" s="59"/>
      <c r="EA51" s="59"/>
      <c r="EB51" s="59"/>
      <c r="EC51" s="59"/>
      <c r="ED51" s="59"/>
      <c r="EE51" s="59"/>
      <c r="EF51" s="59"/>
      <c r="EG51" s="59"/>
      <c r="EH51" s="59"/>
      <c r="EI51" s="59"/>
      <c r="EJ51" s="59"/>
      <c r="EK51" s="59"/>
      <c r="EL51" s="59"/>
      <c r="EM51" s="59"/>
      <c r="EN51" s="59"/>
      <c r="EO51" s="59"/>
      <c r="EP51" s="59"/>
      <c r="EQ51" s="59"/>
      <c r="ER51" s="59"/>
      <c r="ES51" s="59"/>
      <c r="ET51" s="59"/>
      <c r="EU51" s="59"/>
      <c r="EV51" s="59"/>
      <c r="EW51" s="59"/>
      <c r="EX51" s="59"/>
      <c r="EY51" s="59"/>
      <c r="EZ51" s="59"/>
      <c r="FA51" s="59"/>
      <c r="FB51" s="59"/>
      <c r="FC51" s="59"/>
      <c r="FD51" s="59"/>
      <c r="FE51" s="59"/>
      <c r="FF51" s="59"/>
      <c r="FG51" s="59"/>
      <c r="FH51" s="59"/>
      <c r="FI51" s="59"/>
      <c r="FJ51" s="59"/>
      <c r="FK51" s="59"/>
      <c r="FL51" s="59"/>
      <c r="FM51" s="59"/>
      <c r="FN51" s="59"/>
      <c r="FO51" s="59"/>
      <c r="FP51" s="59"/>
      <c r="FQ51" s="59"/>
      <c r="FR51" s="59"/>
      <c r="FS51" s="59"/>
      <c r="FT51" s="59"/>
      <c r="FU51" s="59"/>
      <c r="FV51" s="59"/>
      <c r="FW51" s="59"/>
      <c r="FX51" s="59"/>
      <c r="FY51" s="59"/>
      <c r="FZ51" s="59"/>
      <c r="GA51" s="59"/>
      <c r="GB51" s="59"/>
      <c r="GC51" s="59"/>
      <c r="GD51" s="59"/>
      <c r="GE51" s="59"/>
      <c r="GF51" s="59"/>
      <c r="GG51" s="59"/>
      <c r="GH51" s="59"/>
      <c r="GI51" s="59"/>
      <c r="GJ51" s="59"/>
      <c r="GK51" s="59"/>
      <c r="GL51" s="59"/>
      <c r="GM51" s="59"/>
      <c r="GN51" s="59"/>
      <c r="GO51" s="59"/>
      <c r="GP51" s="59"/>
      <c r="GQ51" s="59"/>
      <c r="GR51" s="59"/>
      <c r="GS51" s="59"/>
      <c r="GT51" s="59"/>
      <c r="GU51" s="59"/>
      <c r="GV51" s="59"/>
      <c r="GW51" s="59"/>
      <c r="GX51" s="59"/>
      <c r="GY51" s="59"/>
      <c r="GZ51" s="59"/>
      <c r="HA51" s="59"/>
      <c r="HB51" s="59"/>
      <c r="HC51" s="59"/>
      <c r="HD51" s="59"/>
      <c r="HE51" s="59"/>
      <c r="HF51" s="59"/>
      <c r="HG51" s="59"/>
      <c r="HH51" s="59"/>
      <c r="HI51" s="59"/>
      <c r="HJ51" s="59"/>
      <c r="HK51" s="59"/>
      <c r="HL51" s="59"/>
      <c r="HM51" s="59"/>
      <c r="HN51" s="59"/>
      <c r="HO51" s="59"/>
      <c r="HP51" s="59"/>
      <c r="HQ51" s="59"/>
      <c r="HR51" s="59"/>
      <c r="HS51" s="59"/>
      <c r="HT51" s="59"/>
      <c r="HU51" s="59"/>
      <c r="HV51" s="59"/>
      <c r="HW51" s="59"/>
      <c r="HX51" s="59"/>
      <c r="HY51" s="59"/>
      <c r="HZ51" s="59"/>
      <c r="IA51" s="59"/>
      <c r="IB51" s="59"/>
      <c r="IC51" s="59"/>
      <c r="ID51" s="59"/>
      <c r="IE51" s="59"/>
      <c r="IF51" s="59"/>
      <c r="IG51" s="59"/>
      <c r="IH51" s="59"/>
      <c r="II51" s="59"/>
      <c r="IJ51" s="59"/>
      <c r="IK51" s="59"/>
    </row>
    <row r="52" spans="1:245">
      <c r="A52" s="50" t="s">
        <v>28</v>
      </c>
      <c r="C52" s="61">
        <f>IF('No Waterfall'!D12=2,1,'No Waterfall'!C25)</f>
        <v>1</v>
      </c>
      <c r="D52" s="61"/>
      <c r="E52" s="61"/>
      <c r="F52" s="54">
        <f>MIN(MAX(0,(F50-F51)),$C$52*F47)</f>
        <v>0</v>
      </c>
      <c r="G52" s="55">
        <f t="shared" ref="G52:Y52" si="37">MIN(MAX(0,(G50-G51)),$C$52*G47)</f>
        <v>0</v>
      </c>
      <c r="H52" s="55">
        <f t="shared" si="37"/>
        <v>0</v>
      </c>
      <c r="I52" s="55">
        <f t="shared" si="37"/>
        <v>0</v>
      </c>
      <c r="J52" s="55">
        <f t="shared" si="37"/>
        <v>0</v>
      </c>
      <c r="K52" s="55">
        <f t="shared" si="37"/>
        <v>0</v>
      </c>
      <c r="L52" s="55">
        <f t="shared" si="37"/>
        <v>0</v>
      </c>
      <c r="M52" s="55">
        <f t="shared" si="37"/>
        <v>0</v>
      </c>
      <c r="N52" s="55">
        <f t="shared" si="37"/>
        <v>0</v>
      </c>
      <c r="O52" s="55">
        <f t="shared" si="37"/>
        <v>0</v>
      </c>
      <c r="P52" s="55">
        <f t="shared" si="37"/>
        <v>0</v>
      </c>
      <c r="Q52" s="55">
        <f t="shared" si="37"/>
        <v>0</v>
      </c>
      <c r="R52" s="55">
        <f t="shared" si="37"/>
        <v>0</v>
      </c>
      <c r="S52" s="55">
        <f t="shared" si="37"/>
        <v>0</v>
      </c>
      <c r="T52" s="55">
        <f t="shared" si="37"/>
        <v>0</v>
      </c>
      <c r="U52" s="55">
        <f t="shared" si="37"/>
        <v>0</v>
      </c>
      <c r="V52" s="55">
        <f t="shared" si="37"/>
        <v>0</v>
      </c>
      <c r="W52" s="55">
        <f t="shared" si="37"/>
        <v>0</v>
      </c>
      <c r="X52" s="55">
        <f t="shared" si="37"/>
        <v>0</v>
      </c>
      <c r="Y52" s="55">
        <f t="shared" si="37"/>
        <v>0</v>
      </c>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c r="DD52" s="55"/>
      <c r="DE52" s="55"/>
      <c r="DF52" s="55"/>
      <c r="DG52" s="55"/>
      <c r="DH52" s="55"/>
      <c r="DI52" s="55"/>
      <c r="DJ52" s="55"/>
      <c r="DK52" s="55"/>
      <c r="DL52" s="55"/>
      <c r="DM52" s="55"/>
      <c r="DN52" s="55"/>
      <c r="DO52" s="55"/>
      <c r="DP52" s="55"/>
      <c r="DQ52" s="55"/>
      <c r="DR52" s="55"/>
      <c r="DS52" s="55"/>
      <c r="DT52" s="55"/>
      <c r="DU52" s="55"/>
      <c r="DV52" s="55"/>
      <c r="DW52" s="55"/>
      <c r="DX52" s="55"/>
      <c r="DY52" s="55"/>
      <c r="DZ52" s="55"/>
      <c r="EA52" s="55"/>
      <c r="EB52" s="55"/>
      <c r="EC52" s="55"/>
      <c r="ED52" s="55"/>
      <c r="EE52" s="55"/>
      <c r="EF52" s="55"/>
      <c r="EG52" s="55"/>
      <c r="EH52" s="55"/>
      <c r="EI52" s="55"/>
      <c r="EJ52" s="55"/>
      <c r="EK52" s="55"/>
      <c r="EL52" s="55"/>
      <c r="EM52" s="55"/>
      <c r="EN52" s="55"/>
      <c r="EO52" s="55"/>
      <c r="EP52" s="55"/>
      <c r="EQ52" s="55"/>
      <c r="ER52" s="55"/>
      <c r="ES52" s="55"/>
      <c r="ET52" s="55"/>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55"/>
      <c r="FX52" s="55"/>
      <c r="FY52" s="55"/>
      <c r="FZ52" s="55"/>
      <c r="GA52" s="55"/>
      <c r="GB52" s="55"/>
      <c r="GC52" s="55"/>
      <c r="GD52" s="55"/>
      <c r="GE52" s="55"/>
      <c r="GF52" s="55"/>
      <c r="GG52" s="55"/>
      <c r="GH52" s="55"/>
      <c r="GI52" s="55"/>
      <c r="GJ52" s="55"/>
      <c r="GK52" s="55"/>
      <c r="GL52" s="55"/>
      <c r="GM52" s="55"/>
      <c r="GN52" s="55"/>
      <c r="GO52" s="55"/>
      <c r="GP52" s="55"/>
      <c r="GQ52" s="55"/>
      <c r="GR52" s="55"/>
      <c r="GS52" s="55"/>
      <c r="GT52" s="55"/>
      <c r="GU52" s="55"/>
      <c r="GV52" s="55"/>
      <c r="GW52" s="55"/>
      <c r="GX52" s="55"/>
      <c r="GY52" s="55"/>
      <c r="GZ52" s="55"/>
      <c r="HA52" s="55"/>
      <c r="HB52" s="55"/>
      <c r="HC52" s="55"/>
      <c r="HD52" s="55"/>
      <c r="HE52" s="55"/>
      <c r="HF52" s="55"/>
      <c r="HG52" s="55"/>
      <c r="HH52" s="55"/>
      <c r="HI52" s="55"/>
      <c r="HJ52" s="55"/>
      <c r="HK52" s="55"/>
      <c r="HL52" s="55"/>
      <c r="HM52" s="55"/>
      <c r="HN52" s="55"/>
      <c r="HO52" s="55"/>
      <c r="HP52" s="55"/>
      <c r="HQ52" s="55"/>
      <c r="HR52" s="55"/>
      <c r="HS52" s="55"/>
      <c r="HT52" s="55"/>
      <c r="HU52" s="55"/>
      <c r="HV52" s="55"/>
      <c r="HW52" s="55"/>
      <c r="HX52" s="55"/>
      <c r="HY52" s="55"/>
      <c r="HZ52" s="55"/>
      <c r="IA52" s="55"/>
      <c r="IB52" s="55"/>
      <c r="IC52" s="55"/>
      <c r="ID52" s="55"/>
      <c r="IE52" s="55"/>
      <c r="IF52" s="55"/>
      <c r="IG52" s="55"/>
      <c r="IH52" s="55"/>
      <c r="II52" s="55"/>
      <c r="IJ52" s="55"/>
      <c r="IK52" s="55"/>
    </row>
    <row r="53" spans="1:245">
      <c r="A53" s="50" t="s">
        <v>29</v>
      </c>
      <c r="C53" s="61">
        <f>1-C52</f>
        <v>0</v>
      </c>
      <c r="D53" s="61"/>
      <c r="E53" s="61"/>
      <c r="F53" s="54">
        <f>F52/$C$52*$C53</f>
        <v>0</v>
      </c>
      <c r="G53" s="55">
        <f t="shared" ref="G53:Y53" si="38">G52/$C$52*$C53</f>
        <v>0</v>
      </c>
      <c r="H53" s="55">
        <f t="shared" si="38"/>
        <v>0</v>
      </c>
      <c r="I53" s="55">
        <f t="shared" si="38"/>
        <v>0</v>
      </c>
      <c r="J53" s="55">
        <f t="shared" si="38"/>
        <v>0</v>
      </c>
      <c r="K53" s="55">
        <f t="shared" si="38"/>
        <v>0</v>
      </c>
      <c r="L53" s="55">
        <f t="shared" si="38"/>
        <v>0</v>
      </c>
      <c r="M53" s="55">
        <f t="shared" si="38"/>
        <v>0</v>
      </c>
      <c r="N53" s="55">
        <f t="shared" si="38"/>
        <v>0</v>
      </c>
      <c r="O53" s="55">
        <f t="shared" si="38"/>
        <v>0</v>
      </c>
      <c r="P53" s="55">
        <f t="shared" si="38"/>
        <v>0</v>
      </c>
      <c r="Q53" s="55">
        <f t="shared" si="38"/>
        <v>0</v>
      </c>
      <c r="R53" s="55">
        <f t="shared" si="38"/>
        <v>0</v>
      </c>
      <c r="S53" s="55">
        <f t="shared" si="38"/>
        <v>0</v>
      </c>
      <c r="T53" s="55">
        <f t="shared" si="38"/>
        <v>0</v>
      </c>
      <c r="U53" s="55">
        <f t="shared" si="38"/>
        <v>0</v>
      </c>
      <c r="V53" s="55">
        <f t="shared" si="38"/>
        <v>0</v>
      </c>
      <c r="W53" s="55">
        <f t="shared" si="38"/>
        <v>0</v>
      </c>
      <c r="X53" s="55">
        <f t="shared" si="38"/>
        <v>0</v>
      </c>
      <c r="Y53" s="55">
        <f t="shared" si="38"/>
        <v>0</v>
      </c>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55"/>
      <c r="CB53" s="55"/>
      <c r="CC53" s="55"/>
      <c r="CD53" s="55"/>
      <c r="CE53" s="55"/>
      <c r="CF53" s="55"/>
      <c r="CG53" s="55"/>
      <c r="CH53" s="55"/>
      <c r="CI53" s="55"/>
      <c r="CJ53" s="55"/>
      <c r="CK53" s="55"/>
      <c r="CL53" s="55"/>
      <c r="CM53" s="55"/>
      <c r="CN53" s="55"/>
      <c r="CO53" s="55"/>
      <c r="CP53" s="55"/>
      <c r="CQ53" s="55"/>
      <c r="CR53" s="55"/>
      <c r="CS53" s="55"/>
      <c r="CT53" s="55"/>
      <c r="CU53" s="55"/>
      <c r="CV53" s="55"/>
      <c r="CW53" s="55"/>
      <c r="CX53" s="55"/>
      <c r="CY53" s="55"/>
      <c r="CZ53" s="55"/>
      <c r="DA53" s="55"/>
      <c r="DB53" s="55"/>
      <c r="DC53" s="55"/>
      <c r="DD53" s="55"/>
      <c r="DE53" s="55"/>
      <c r="DF53" s="55"/>
      <c r="DG53" s="55"/>
      <c r="DH53" s="55"/>
      <c r="DI53" s="55"/>
      <c r="DJ53" s="55"/>
      <c r="DK53" s="55"/>
      <c r="DL53" s="55"/>
      <c r="DM53" s="55"/>
      <c r="DN53" s="55"/>
      <c r="DO53" s="55"/>
      <c r="DP53" s="55"/>
      <c r="DQ53" s="55"/>
      <c r="DR53" s="55"/>
      <c r="DS53" s="55"/>
      <c r="DT53" s="55"/>
      <c r="DU53" s="55"/>
      <c r="DV53" s="55"/>
      <c r="DW53" s="55"/>
      <c r="DX53" s="55"/>
      <c r="DY53" s="55"/>
      <c r="DZ53" s="55"/>
      <c r="EA53" s="55"/>
      <c r="EB53" s="55"/>
      <c r="EC53" s="55"/>
      <c r="ED53" s="55"/>
      <c r="EE53" s="55"/>
      <c r="EF53" s="55"/>
      <c r="EG53" s="55"/>
      <c r="EH53" s="55"/>
      <c r="EI53" s="55"/>
      <c r="EJ53" s="55"/>
      <c r="EK53" s="55"/>
      <c r="EL53" s="55"/>
      <c r="EM53" s="55"/>
      <c r="EN53" s="55"/>
      <c r="EO53" s="55"/>
      <c r="EP53" s="55"/>
      <c r="EQ53" s="55"/>
      <c r="ER53" s="55"/>
      <c r="ES53" s="55"/>
      <c r="ET53" s="55"/>
      <c r="EU53" s="55"/>
      <c r="EV53" s="55"/>
      <c r="EW53" s="55"/>
      <c r="EX53" s="55"/>
      <c r="EY53" s="55"/>
      <c r="EZ53" s="55"/>
      <c r="FA53" s="55"/>
      <c r="FB53" s="55"/>
      <c r="FC53" s="55"/>
      <c r="FD53" s="55"/>
      <c r="FE53" s="55"/>
      <c r="FF53" s="55"/>
      <c r="FG53" s="55"/>
      <c r="FH53" s="55"/>
      <c r="FI53" s="55"/>
      <c r="FJ53" s="55"/>
      <c r="FK53" s="55"/>
      <c r="FL53" s="55"/>
      <c r="FM53" s="55"/>
      <c r="FN53" s="55"/>
      <c r="FO53" s="55"/>
      <c r="FP53" s="55"/>
      <c r="FQ53" s="55"/>
      <c r="FR53" s="55"/>
      <c r="FS53" s="55"/>
      <c r="FT53" s="55"/>
      <c r="FU53" s="55"/>
      <c r="FV53" s="55"/>
      <c r="FW53" s="55"/>
      <c r="FX53" s="55"/>
      <c r="FY53" s="55"/>
      <c r="FZ53" s="55"/>
      <c r="GA53" s="55"/>
      <c r="GB53" s="55"/>
      <c r="GC53" s="55"/>
      <c r="GD53" s="55"/>
      <c r="GE53" s="55"/>
      <c r="GF53" s="55"/>
      <c r="GG53" s="55"/>
      <c r="GH53" s="55"/>
      <c r="GI53" s="55"/>
      <c r="GJ53" s="55"/>
      <c r="GK53" s="55"/>
      <c r="GL53" s="55"/>
      <c r="GM53" s="55"/>
      <c r="GN53" s="55"/>
      <c r="GO53" s="55"/>
      <c r="GP53" s="55"/>
      <c r="GQ53" s="55"/>
      <c r="GR53" s="55"/>
      <c r="GS53" s="55"/>
      <c r="GT53" s="55"/>
      <c r="GU53" s="55"/>
      <c r="GV53" s="55"/>
      <c r="GW53" s="55"/>
      <c r="GX53" s="55"/>
      <c r="GY53" s="55"/>
      <c r="GZ53" s="55"/>
      <c r="HA53" s="55"/>
      <c r="HB53" s="55"/>
      <c r="HC53" s="55"/>
      <c r="HD53" s="55"/>
      <c r="HE53" s="55"/>
      <c r="HF53" s="55"/>
      <c r="HG53" s="55"/>
      <c r="HH53" s="55"/>
      <c r="HI53" s="55"/>
      <c r="HJ53" s="55"/>
      <c r="HK53" s="55"/>
      <c r="HL53" s="55"/>
      <c r="HM53" s="55"/>
      <c r="HN53" s="55"/>
      <c r="HO53" s="55"/>
      <c r="HP53" s="55"/>
      <c r="HQ53" s="55"/>
      <c r="HR53" s="55"/>
      <c r="HS53" s="55"/>
      <c r="HT53" s="55"/>
      <c r="HU53" s="55"/>
      <c r="HV53" s="55"/>
      <c r="HW53" s="55"/>
      <c r="HX53" s="55"/>
      <c r="HY53" s="55"/>
      <c r="HZ53" s="55"/>
      <c r="IA53" s="55"/>
      <c r="IB53" s="55"/>
      <c r="IC53" s="55"/>
      <c r="ID53" s="55"/>
      <c r="IE53" s="55"/>
      <c r="IF53" s="55"/>
      <c r="IG53" s="55"/>
      <c r="IH53" s="55"/>
      <c r="II53" s="55"/>
      <c r="IJ53" s="55"/>
      <c r="IK53" s="55"/>
    </row>
    <row r="54" spans="1:245">
      <c r="C54" s="61"/>
      <c r="D54" s="61"/>
      <c r="E54" s="61"/>
      <c r="F54" s="54"/>
      <c r="G54" s="55"/>
      <c r="H54" s="55"/>
      <c r="I54" s="55"/>
      <c r="J54" s="55"/>
      <c r="K54" s="55"/>
      <c r="L54" s="55"/>
      <c r="M54" s="55"/>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c r="DD54" s="55"/>
      <c r="DE54" s="55"/>
      <c r="DF54" s="55"/>
      <c r="DG54" s="55"/>
      <c r="DH54" s="55"/>
      <c r="DI54" s="55"/>
      <c r="DJ54" s="55"/>
      <c r="DK54" s="55"/>
      <c r="DL54" s="55"/>
      <c r="DM54" s="55"/>
      <c r="DN54" s="55"/>
      <c r="DO54" s="55"/>
      <c r="DP54" s="55"/>
      <c r="DQ54" s="55"/>
      <c r="DR54" s="55"/>
      <c r="DS54" s="55"/>
      <c r="DT54" s="55"/>
      <c r="DU54" s="55"/>
      <c r="DV54" s="55"/>
      <c r="DW54" s="55"/>
      <c r="DX54" s="55"/>
      <c r="DY54" s="55"/>
      <c r="DZ54" s="55"/>
      <c r="EA54" s="55"/>
      <c r="EB54" s="55"/>
      <c r="EC54" s="55"/>
      <c r="ED54" s="55"/>
      <c r="EE54" s="55"/>
      <c r="EF54" s="55"/>
      <c r="EG54" s="55"/>
      <c r="EH54" s="55"/>
      <c r="EI54" s="55"/>
      <c r="EJ54" s="55"/>
      <c r="EK54" s="55"/>
      <c r="EL54" s="55"/>
      <c r="EM54" s="55"/>
      <c r="EN54" s="55"/>
      <c r="EO54" s="55"/>
      <c r="EP54" s="55"/>
      <c r="EQ54" s="55"/>
      <c r="ER54" s="55"/>
      <c r="ES54" s="55"/>
      <c r="ET54" s="55"/>
      <c r="EU54" s="55"/>
      <c r="EV54" s="55"/>
      <c r="EW54" s="55"/>
      <c r="EX54" s="55"/>
      <c r="EY54" s="55"/>
      <c r="EZ54" s="55"/>
      <c r="FA54" s="55"/>
      <c r="FB54" s="55"/>
      <c r="FC54" s="55"/>
      <c r="FD54" s="55"/>
      <c r="FE54" s="55"/>
      <c r="FF54" s="55"/>
      <c r="FG54" s="55"/>
      <c r="FH54" s="55"/>
      <c r="FI54" s="55"/>
      <c r="FJ54" s="55"/>
      <c r="FK54" s="55"/>
      <c r="FL54" s="55"/>
      <c r="FM54" s="55"/>
      <c r="FN54" s="55"/>
      <c r="FO54" s="55"/>
      <c r="FP54" s="55"/>
      <c r="FQ54" s="55"/>
      <c r="FR54" s="55"/>
      <c r="FS54" s="55"/>
      <c r="FT54" s="55"/>
      <c r="FU54" s="55"/>
      <c r="FV54" s="55"/>
      <c r="FW54" s="55"/>
      <c r="FX54" s="55"/>
      <c r="FY54" s="55"/>
      <c r="FZ54" s="55"/>
      <c r="GA54" s="55"/>
      <c r="GB54" s="55"/>
      <c r="GC54" s="55"/>
      <c r="GD54" s="55"/>
      <c r="GE54" s="55"/>
      <c r="GF54" s="55"/>
      <c r="GG54" s="55"/>
      <c r="GH54" s="55"/>
      <c r="GI54" s="55"/>
      <c r="GJ54" s="55"/>
      <c r="GK54" s="55"/>
      <c r="GL54" s="55"/>
      <c r="GM54" s="55"/>
      <c r="GN54" s="55"/>
      <c r="GO54" s="55"/>
      <c r="GP54" s="55"/>
      <c r="GQ54" s="55"/>
      <c r="GR54" s="55"/>
      <c r="GS54" s="55"/>
      <c r="GT54" s="55"/>
      <c r="GU54" s="55"/>
      <c r="GV54" s="55"/>
      <c r="GW54" s="55"/>
      <c r="GX54" s="55"/>
      <c r="GY54" s="55"/>
      <c r="GZ54" s="55"/>
      <c r="HA54" s="55"/>
      <c r="HB54" s="55"/>
      <c r="HC54" s="55"/>
      <c r="HD54" s="55"/>
      <c r="HE54" s="55"/>
      <c r="HF54" s="55"/>
      <c r="HG54" s="55"/>
      <c r="HH54" s="55"/>
      <c r="HI54" s="55"/>
      <c r="HJ54" s="55"/>
      <c r="HK54" s="55"/>
      <c r="HL54" s="55"/>
      <c r="HM54" s="55"/>
      <c r="HN54" s="55"/>
      <c r="HO54" s="55"/>
      <c r="HP54" s="55"/>
      <c r="HQ54" s="55"/>
      <c r="HR54" s="55"/>
      <c r="HS54" s="55"/>
      <c r="HT54" s="55"/>
      <c r="HU54" s="55"/>
      <c r="HV54" s="55"/>
      <c r="HW54" s="55"/>
      <c r="HX54" s="55"/>
      <c r="HY54" s="55"/>
      <c r="HZ54" s="55"/>
      <c r="IA54" s="55"/>
      <c r="IB54" s="55"/>
      <c r="IC54" s="55"/>
      <c r="ID54" s="55"/>
      <c r="IE54" s="55"/>
      <c r="IF54" s="55"/>
      <c r="IG54" s="55"/>
      <c r="IH54" s="55"/>
      <c r="II54" s="55"/>
      <c r="IJ54" s="55"/>
      <c r="IK54" s="55"/>
    </row>
    <row r="55" spans="1:245">
      <c r="A55" s="50" t="s">
        <v>30</v>
      </c>
      <c r="C55" s="61"/>
      <c r="D55" s="61"/>
      <c r="E55" s="61"/>
      <c r="F55" s="54">
        <f>'No Waterfall'!C19*(1+'No Waterfall'!C28)</f>
        <v>820400.00000000012</v>
      </c>
      <c r="G55" s="55">
        <f>MAX(0,(F55-F56-F57)*(1+'No Waterfall'!$C$28))</f>
        <v>879629.31989840581</v>
      </c>
      <c r="H55" s="55">
        <f>MAX(0,(G55-G56-G57)*(1+'No Waterfall'!$C$28))</f>
        <v>922765.84359489987</v>
      </c>
      <c r="I55" s="55">
        <f>MAX(0,(H55-H56-H57)*(1+'No Waterfall'!$C$28))</f>
        <v>967227.62868204236</v>
      </c>
      <c r="J55" s="55">
        <f>MAX(0,(I55-I56-I57)*(1+'No Waterfall'!$C$28))</f>
        <v>1013058.1728831233</v>
      </c>
      <c r="K55" s="55">
        <f>MAX(0,(J55-J56-J57)*(1+'No Waterfall'!$C$28))</f>
        <v>1060302.7276389196</v>
      </c>
      <c r="L55" s="55">
        <f>MAX(0,(K55-K56-K57)*(1+'No Waterfall'!$C$28))</f>
        <v>1109008.4045735148</v>
      </c>
      <c r="M55" s="55">
        <f>MAX(0,(L55-L56-L57)*(1+'No Waterfall'!$C$28))</f>
        <v>1159224.2916166079</v>
      </c>
      <c r="N55" s="55">
        <f>MAX(0,(M55-M56-M57)*(1+'No Waterfall'!$C$28))</f>
        <v>1211001.579847509</v>
      </c>
      <c r="O55" s="55">
        <f>MAX(0,(N55-N56-N57)*(1+'No Waterfall'!$C$28))</f>
        <v>1264393.7022510341</v>
      </c>
      <c r="P55" s="55">
        <f>MAX(0,(O55-O56-O57)*(1+'No Waterfall'!$C$28))</f>
        <v>1319456.4857154458</v>
      </c>
      <c r="Q55" s="55">
        <f>MAX(0,(P55-P56-P57)*(1+'No Waterfall'!$C$28))</f>
        <v>1376248.317759224</v>
      </c>
      <c r="R55" s="55">
        <f>MAX(0,(Q55-Q56-Q57)*(1+'No Waterfall'!$C$28))</f>
        <v>1434830.3296488018</v>
      </c>
      <c r="S55" s="55">
        <f>MAX(0,(R55-R56-R57)*(1+'No Waterfall'!$C$28))</f>
        <v>1495266.5977656918</v>
      </c>
      <c r="T55" s="55">
        <f>MAX(0,(S55-S56-S57)*(1+'No Waterfall'!$C$28))</f>
        <v>1557624.3653011885</v>
      </c>
      <c r="U55" s="55">
        <f>MAX(0,(T55-T56-T57)*(1+'No Waterfall'!$C$28))</f>
        <v>0</v>
      </c>
      <c r="V55" s="55">
        <f>MAX(0,(U55-U56-U57)*(1+'No Waterfall'!$C$28))</f>
        <v>0</v>
      </c>
      <c r="W55" s="55">
        <f>MAX(0,(V55-V56-V57)*(1+'No Waterfall'!$C$28))</f>
        <v>0</v>
      </c>
      <c r="X55" s="55">
        <f>MAX(0,(W55-W56-W57)*(1+'No Waterfall'!$C$28))</f>
        <v>0</v>
      </c>
      <c r="Y55" s="55">
        <f>MAX(0,(X55-X56-X57)*(1+'No Waterfall'!$C$28))</f>
        <v>0</v>
      </c>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c r="BZ55" s="55"/>
      <c r="CA55" s="55"/>
      <c r="CB55" s="55"/>
      <c r="CC55" s="55"/>
      <c r="CD55" s="55"/>
      <c r="CE55" s="55"/>
      <c r="CF55" s="55"/>
      <c r="CG55" s="55"/>
      <c r="CH55" s="55"/>
      <c r="CI55" s="55"/>
      <c r="CJ55" s="55"/>
      <c r="CK55" s="55"/>
      <c r="CL55" s="55"/>
      <c r="CM55" s="55"/>
      <c r="CN55" s="55"/>
      <c r="CO55" s="55"/>
      <c r="CP55" s="55"/>
      <c r="CQ55" s="55"/>
      <c r="CR55" s="55"/>
      <c r="CS55" s="55"/>
      <c r="CT55" s="55"/>
      <c r="CU55" s="55"/>
      <c r="CV55" s="55"/>
      <c r="CW55" s="55"/>
      <c r="CX55" s="55"/>
      <c r="CY55" s="55"/>
      <c r="CZ55" s="55"/>
      <c r="DA55" s="55"/>
      <c r="DB55" s="55"/>
      <c r="DC55" s="55"/>
      <c r="DD55" s="55"/>
      <c r="DE55" s="55"/>
      <c r="DF55" s="55"/>
      <c r="DG55" s="55"/>
      <c r="DH55" s="55"/>
      <c r="DI55" s="55"/>
      <c r="DJ55" s="55"/>
      <c r="DK55" s="55"/>
      <c r="DL55" s="55"/>
      <c r="DM55" s="55"/>
      <c r="DN55" s="55"/>
      <c r="DO55" s="55"/>
      <c r="DP55" s="55"/>
      <c r="DQ55" s="55"/>
      <c r="DR55" s="55"/>
      <c r="DS55" s="55"/>
      <c r="DT55" s="55"/>
      <c r="DU55" s="55"/>
      <c r="DV55" s="55"/>
      <c r="DW55" s="55"/>
      <c r="DX55" s="55"/>
      <c r="DY55" s="55"/>
      <c r="DZ55" s="55"/>
      <c r="EA55" s="55"/>
      <c r="EB55" s="55"/>
      <c r="EC55" s="55"/>
      <c r="ED55" s="55"/>
      <c r="EE55" s="55"/>
      <c r="EF55" s="55"/>
      <c r="EG55" s="55"/>
      <c r="EH55" s="55"/>
      <c r="EI55" s="55"/>
      <c r="EJ55" s="55"/>
      <c r="EK55" s="55"/>
      <c r="EL55" s="55"/>
      <c r="EM55" s="55"/>
      <c r="EN55" s="55"/>
      <c r="EO55" s="55"/>
      <c r="EP55" s="55"/>
      <c r="EQ55" s="55"/>
      <c r="ER55" s="55"/>
      <c r="ES55" s="55"/>
      <c r="ET55" s="55"/>
      <c r="EU55" s="55"/>
      <c r="EV55" s="55"/>
      <c r="EW55" s="55"/>
      <c r="EX55" s="55"/>
      <c r="EY55" s="55"/>
      <c r="EZ55" s="55"/>
      <c r="FA55" s="55"/>
      <c r="FB55" s="55"/>
      <c r="FC55" s="55"/>
      <c r="FD55" s="55"/>
      <c r="FE55" s="55"/>
      <c r="FF55" s="55"/>
      <c r="FG55" s="55"/>
      <c r="FH55" s="55"/>
      <c r="FI55" s="55"/>
      <c r="FJ55" s="55"/>
      <c r="FK55" s="55"/>
      <c r="FL55" s="55"/>
      <c r="FM55" s="55"/>
      <c r="FN55" s="55"/>
      <c r="FO55" s="55"/>
      <c r="FP55" s="55"/>
      <c r="FQ55" s="55"/>
      <c r="FR55" s="55"/>
      <c r="FS55" s="55"/>
      <c r="FT55" s="55"/>
      <c r="FU55" s="55"/>
      <c r="FV55" s="55"/>
      <c r="FW55" s="55"/>
      <c r="FX55" s="55"/>
      <c r="FY55" s="55"/>
      <c r="FZ55" s="55"/>
      <c r="GA55" s="55"/>
      <c r="GB55" s="55"/>
      <c r="GC55" s="55"/>
      <c r="GD55" s="55"/>
      <c r="GE55" s="55"/>
      <c r="GF55" s="55"/>
      <c r="GG55" s="55"/>
      <c r="GH55" s="55"/>
      <c r="GI55" s="55"/>
      <c r="GJ55" s="55"/>
      <c r="GK55" s="55"/>
      <c r="GL55" s="55"/>
      <c r="GM55" s="55"/>
      <c r="GN55" s="55"/>
      <c r="GO55" s="55"/>
      <c r="GP55" s="55"/>
      <c r="GQ55" s="55"/>
      <c r="GR55" s="55"/>
      <c r="GS55" s="55"/>
      <c r="GT55" s="55"/>
      <c r="GU55" s="55"/>
      <c r="GV55" s="55"/>
      <c r="GW55" s="55"/>
      <c r="GX55" s="55"/>
      <c r="GY55" s="55"/>
      <c r="GZ55" s="55"/>
      <c r="HA55" s="55"/>
      <c r="HB55" s="55"/>
      <c r="HC55" s="55"/>
      <c r="HD55" s="55"/>
      <c r="HE55" s="55"/>
      <c r="HF55" s="55"/>
      <c r="HG55" s="55"/>
      <c r="HH55" s="55"/>
      <c r="HI55" s="55"/>
      <c r="HJ55" s="55"/>
      <c r="HK55" s="55"/>
      <c r="HL55" s="55"/>
      <c r="HM55" s="55"/>
      <c r="HN55" s="55"/>
      <c r="HO55" s="55"/>
      <c r="HP55" s="55"/>
      <c r="HQ55" s="55"/>
      <c r="HR55" s="55"/>
      <c r="HS55" s="55"/>
      <c r="HT55" s="55"/>
      <c r="HU55" s="55"/>
      <c r="HV55" s="55"/>
      <c r="HW55" s="55"/>
      <c r="HX55" s="55"/>
      <c r="HY55" s="55"/>
      <c r="HZ55" s="55"/>
      <c r="IA55" s="55"/>
      <c r="IB55" s="55"/>
      <c r="IC55" s="55"/>
      <c r="ID55" s="55"/>
      <c r="IE55" s="55"/>
      <c r="IF55" s="55"/>
      <c r="IG55" s="55"/>
      <c r="IH55" s="55"/>
      <c r="II55" s="55"/>
      <c r="IJ55" s="55"/>
      <c r="IK55" s="55"/>
    </row>
    <row r="56" spans="1:245">
      <c r="A56" s="50" t="s">
        <v>27</v>
      </c>
      <c r="C56" s="61"/>
      <c r="D56" s="61"/>
      <c r="E56" s="61"/>
      <c r="F56" s="54">
        <f>SUM(F10,F11,F18,F19,F26,F27,F34,F35,F42,F43)</f>
        <v>35016.678662137827</v>
      </c>
      <c r="G56" s="55">
        <f t="shared" ref="G56:Y56" si="39">SUM(G10,G11,G18,G19,G26,G27,G34,G35,G42,G43)</f>
        <v>55731.2452601025</v>
      </c>
      <c r="H56" s="55">
        <f t="shared" si="39"/>
        <v>59169.746557362145</v>
      </c>
      <c r="I56" s="55">
        <f t="shared" si="39"/>
        <v>62711.402893539518</v>
      </c>
      <c r="J56" s="55">
        <f t="shared" si="39"/>
        <v>66359.308919802221</v>
      </c>
      <c r="K56" s="55">
        <f t="shared" si="39"/>
        <v>70116.65212685283</v>
      </c>
      <c r="L56" s="55">
        <f t="shared" si="39"/>
        <v>73986.715630114937</v>
      </c>
      <c r="M56" s="55">
        <f t="shared" si="39"/>
        <v>77972.881038474952</v>
      </c>
      <c r="N56" s="55">
        <f t="shared" si="39"/>
        <v>82078.631409085763</v>
      </c>
      <c r="O56" s="55">
        <f t="shared" si="39"/>
        <v>86307.554290814849</v>
      </c>
      <c r="P56" s="55">
        <f t="shared" si="39"/>
        <v>90663.344858995886</v>
      </c>
      <c r="Q56" s="55">
        <f t="shared" si="39"/>
        <v>95149.809144222294</v>
      </c>
      <c r="R56" s="55">
        <f t="shared" si="39"/>
        <v>99770.867358005504</v>
      </c>
      <c r="S56" s="55">
        <f t="shared" si="39"/>
        <v>104530.55731820223</v>
      </c>
      <c r="T56" s="55">
        <f t="shared" si="39"/>
        <v>468776.67044133926</v>
      </c>
      <c r="U56" s="55">
        <f t="shared" si="39"/>
        <v>0</v>
      </c>
      <c r="V56" s="55">
        <f t="shared" si="39"/>
        <v>0</v>
      </c>
      <c r="W56" s="55">
        <f t="shared" si="39"/>
        <v>0</v>
      </c>
      <c r="X56" s="55">
        <f t="shared" si="39"/>
        <v>0</v>
      </c>
      <c r="Y56" s="55">
        <f t="shared" si="39"/>
        <v>0</v>
      </c>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c r="AY56" s="55"/>
      <c r="AZ56" s="55"/>
      <c r="BA56" s="55"/>
      <c r="BB56" s="55"/>
      <c r="BC56" s="55"/>
      <c r="BD56" s="55"/>
      <c r="BE56" s="55"/>
      <c r="BF56" s="55"/>
      <c r="BG56" s="55"/>
      <c r="BH56" s="55"/>
      <c r="BI56" s="55"/>
      <c r="BJ56" s="55"/>
      <c r="BK56" s="55"/>
      <c r="BL56" s="55"/>
      <c r="BM56" s="55"/>
      <c r="BN56" s="55"/>
      <c r="BO56" s="55"/>
      <c r="BP56" s="55"/>
      <c r="BQ56" s="55"/>
      <c r="BR56" s="55"/>
      <c r="BS56" s="55"/>
      <c r="BT56" s="55"/>
      <c r="BU56" s="55"/>
      <c r="BV56" s="55"/>
      <c r="BW56" s="55"/>
      <c r="BX56" s="55"/>
      <c r="BY56" s="55"/>
      <c r="BZ56" s="55"/>
      <c r="CA56" s="55"/>
      <c r="CB56" s="55"/>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c r="DD56" s="55"/>
      <c r="DE56" s="55"/>
      <c r="DF56" s="55"/>
      <c r="DG56" s="55"/>
      <c r="DH56" s="55"/>
      <c r="DI56" s="55"/>
      <c r="DJ56" s="55"/>
      <c r="DK56" s="55"/>
      <c r="DL56" s="55"/>
      <c r="DM56" s="55"/>
      <c r="DN56" s="55"/>
      <c r="DO56" s="55"/>
      <c r="DP56" s="55"/>
      <c r="DQ56" s="55"/>
      <c r="DR56" s="55"/>
      <c r="DS56" s="55"/>
      <c r="DT56" s="55"/>
      <c r="DU56" s="55"/>
      <c r="DV56" s="55"/>
      <c r="DW56" s="55"/>
      <c r="DX56" s="55"/>
      <c r="DY56" s="55"/>
      <c r="DZ56" s="55"/>
      <c r="EA56" s="55"/>
      <c r="EB56" s="55"/>
      <c r="EC56" s="55"/>
      <c r="ED56" s="55"/>
      <c r="EE56" s="55"/>
      <c r="EF56" s="55"/>
      <c r="EG56" s="55"/>
      <c r="EH56" s="55"/>
      <c r="EI56" s="55"/>
      <c r="EJ56" s="55"/>
      <c r="EK56" s="55"/>
      <c r="EL56" s="55"/>
      <c r="EM56" s="55"/>
      <c r="EN56" s="55"/>
      <c r="EO56" s="55"/>
      <c r="EP56" s="55"/>
      <c r="EQ56" s="55"/>
      <c r="ER56" s="55"/>
      <c r="ES56" s="55"/>
      <c r="ET56" s="55"/>
      <c r="EU56" s="55"/>
      <c r="EV56" s="55"/>
      <c r="EW56" s="55"/>
      <c r="EX56" s="55"/>
      <c r="EY56" s="55"/>
      <c r="EZ56" s="55"/>
      <c r="FA56" s="55"/>
      <c r="FB56" s="55"/>
      <c r="FC56" s="55"/>
      <c r="FD56" s="55"/>
      <c r="FE56" s="55"/>
      <c r="FF56" s="55"/>
      <c r="FG56" s="55"/>
      <c r="FH56" s="55"/>
      <c r="FI56" s="55"/>
      <c r="FJ56" s="55"/>
      <c r="FK56" s="55"/>
      <c r="FL56" s="55"/>
      <c r="FM56" s="55"/>
      <c r="FN56" s="55"/>
      <c r="FO56" s="55"/>
      <c r="FP56" s="55"/>
      <c r="FQ56" s="55"/>
      <c r="FR56" s="55"/>
      <c r="FS56" s="55"/>
      <c r="FT56" s="55"/>
      <c r="FU56" s="55"/>
      <c r="FV56" s="55"/>
      <c r="FW56" s="55"/>
      <c r="FX56" s="55"/>
      <c r="FY56" s="55"/>
      <c r="FZ56" s="55"/>
      <c r="GA56" s="55"/>
      <c r="GB56" s="55"/>
      <c r="GC56" s="55"/>
      <c r="GD56" s="55"/>
      <c r="GE56" s="55"/>
      <c r="GF56" s="55"/>
      <c r="GG56" s="55"/>
      <c r="GH56" s="55"/>
      <c r="GI56" s="55"/>
      <c r="GJ56" s="55"/>
      <c r="GK56" s="55"/>
      <c r="GL56" s="55"/>
      <c r="GM56" s="55"/>
      <c r="GN56" s="55"/>
      <c r="GO56" s="55"/>
      <c r="GP56" s="55"/>
      <c r="GQ56" s="55"/>
      <c r="GR56" s="55"/>
      <c r="GS56" s="55"/>
      <c r="GT56" s="55"/>
      <c r="GU56" s="55"/>
      <c r="GV56" s="55"/>
      <c r="GW56" s="55"/>
      <c r="GX56" s="55"/>
      <c r="GY56" s="55"/>
      <c r="GZ56" s="55"/>
      <c r="HA56" s="55"/>
      <c r="HB56" s="55"/>
      <c r="HC56" s="55"/>
      <c r="HD56" s="55"/>
      <c r="HE56" s="55"/>
      <c r="HF56" s="55"/>
      <c r="HG56" s="55"/>
      <c r="HH56" s="55"/>
      <c r="HI56" s="55"/>
      <c r="HJ56" s="55"/>
      <c r="HK56" s="55"/>
      <c r="HL56" s="55"/>
      <c r="HM56" s="55"/>
      <c r="HN56" s="55"/>
      <c r="HO56" s="55"/>
      <c r="HP56" s="55"/>
      <c r="HQ56" s="55"/>
      <c r="HR56" s="55"/>
      <c r="HS56" s="55"/>
      <c r="HT56" s="55"/>
      <c r="HU56" s="55"/>
      <c r="HV56" s="55"/>
      <c r="HW56" s="55"/>
      <c r="HX56" s="55"/>
      <c r="HY56" s="55"/>
      <c r="HZ56" s="55"/>
      <c r="IA56" s="55"/>
      <c r="IB56" s="55"/>
      <c r="IC56" s="55"/>
      <c r="ID56" s="55"/>
      <c r="IE56" s="55"/>
      <c r="IF56" s="55"/>
      <c r="IG56" s="55"/>
      <c r="IH56" s="55"/>
      <c r="II56" s="55"/>
      <c r="IJ56" s="55"/>
      <c r="IK56" s="55"/>
    </row>
    <row r="57" spans="1:245">
      <c r="A57" s="50" t="s">
        <v>28</v>
      </c>
      <c r="C57" s="61">
        <f>IF($A$1=2,1,C52)</f>
        <v>1</v>
      </c>
      <c r="D57" s="61"/>
      <c r="E57" s="61"/>
      <c r="F57" s="54">
        <f t="shared" ref="F57:Y57" si="40">MIN(MAX(0,(F55-F56)),$C57*F$47)</f>
        <v>0</v>
      </c>
      <c r="G57" s="55">
        <f t="shared" si="40"/>
        <v>0</v>
      </c>
      <c r="H57" s="55">
        <f t="shared" si="40"/>
        <v>0</v>
      </c>
      <c r="I57" s="55">
        <f t="shared" si="40"/>
        <v>0</v>
      </c>
      <c r="J57" s="55">
        <f t="shared" si="40"/>
        <v>0</v>
      </c>
      <c r="K57" s="55">
        <f t="shared" si="40"/>
        <v>0</v>
      </c>
      <c r="L57" s="55">
        <f t="shared" si="40"/>
        <v>0</v>
      </c>
      <c r="M57" s="55">
        <f t="shared" si="40"/>
        <v>0</v>
      </c>
      <c r="N57" s="55">
        <f t="shared" si="40"/>
        <v>0</v>
      </c>
      <c r="O57" s="55">
        <f t="shared" si="40"/>
        <v>0</v>
      </c>
      <c r="P57" s="55">
        <f t="shared" si="40"/>
        <v>0</v>
      </c>
      <c r="Q57" s="55">
        <f t="shared" si="40"/>
        <v>0</v>
      </c>
      <c r="R57" s="55">
        <f t="shared" si="40"/>
        <v>0</v>
      </c>
      <c r="S57" s="55">
        <f t="shared" si="40"/>
        <v>0</v>
      </c>
      <c r="T57" s="55">
        <f>MIN(MAX(0,(T55-T56)),$C57*T$47)</f>
        <v>1088847.6948598493</v>
      </c>
      <c r="U57" s="55">
        <f t="shared" si="40"/>
        <v>0</v>
      </c>
      <c r="V57" s="55">
        <f t="shared" si="40"/>
        <v>0</v>
      </c>
      <c r="W57" s="55">
        <f t="shared" si="40"/>
        <v>0</v>
      </c>
      <c r="X57" s="55">
        <f t="shared" si="40"/>
        <v>0</v>
      </c>
      <c r="Y57" s="55">
        <f t="shared" si="40"/>
        <v>0</v>
      </c>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c r="BB57" s="55"/>
      <c r="BC57" s="55"/>
      <c r="BD57" s="55"/>
      <c r="BE57" s="55"/>
      <c r="BF57" s="55"/>
      <c r="BG57" s="55"/>
      <c r="BH57" s="55"/>
      <c r="BI57" s="55"/>
      <c r="BJ57" s="55"/>
      <c r="BK57" s="55"/>
      <c r="BL57" s="55"/>
      <c r="BM57" s="55"/>
      <c r="BN57" s="55"/>
      <c r="BO57" s="55"/>
      <c r="BP57" s="55"/>
      <c r="BQ57" s="55"/>
      <c r="BR57" s="55"/>
      <c r="BS57" s="55"/>
      <c r="BT57" s="55"/>
      <c r="BU57" s="55"/>
      <c r="BV57" s="55"/>
      <c r="BW57" s="55"/>
      <c r="BX57" s="55"/>
      <c r="BY57" s="55"/>
      <c r="BZ57" s="55"/>
      <c r="CA57" s="55"/>
      <c r="CB57" s="55"/>
      <c r="CC57" s="55"/>
      <c r="CD57" s="55"/>
      <c r="CE57" s="55"/>
      <c r="CF57" s="55"/>
      <c r="CG57" s="55"/>
      <c r="CH57" s="55"/>
      <c r="CI57" s="55"/>
      <c r="CJ57" s="55"/>
      <c r="CK57" s="55"/>
      <c r="CL57" s="55"/>
      <c r="CM57" s="55"/>
      <c r="CN57" s="55"/>
      <c r="CO57" s="55"/>
      <c r="CP57" s="55"/>
      <c r="CQ57" s="55"/>
      <c r="CR57" s="55"/>
      <c r="CS57" s="55"/>
      <c r="CT57" s="55"/>
      <c r="CU57" s="55"/>
      <c r="CV57" s="55"/>
      <c r="CW57" s="55"/>
      <c r="CX57" s="55"/>
      <c r="CY57" s="55"/>
      <c r="CZ57" s="55"/>
      <c r="DA57" s="55"/>
      <c r="DB57" s="55"/>
      <c r="DC57" s="55"/>
      <c r="DD57" s="55"/>
      <c r="DE57" s="55"/>
      <c r="DF57" s="55"/>
      <c r="DG57" s="55"/>
      <c r="DH57" s="55"/>
      <c r="DI57" s="55"/>
      <c r="DJ57" s="55"/>
      <c r="DK57" s="55"/>
      <c r="DL57" s="55"/>
      <c r="DM57" s="55"/>
      <c r="DN57" s="55"/>
      <c r="DO57" s="55"/>
      <c r="DP57" s="55"/>
      <c r="DQ57" s="55"/>
      <c r="DR57" s="55"/>
      <c r="DS57" s="55"/>
      <c r="DT57" s="55"/>
      <c r="DU57" s="55"/>
      <c r="DV57" s="55"/>
      <c r="DW57" s="55"/>
      <c r="DX57" s="55"/>
      <c r="DY57" s="55"/>
      <c r="DZ57" s="55"/>
      <c r="EA57" s="55"/>
      <c r="EB57" s="55"/>
      <c r="EC57" s="55"/>
      <c r="ED57" s="55"/>
      <c r="EE57" s="55"/>
      <c r="EF57" s="55"/>
      <c r="EG57" s="55"/>
      <c r="EH57" s="55"/>
      <c r="EI57" s="55"/>
      <c r="EJ57" s="55"/>
      <c r="EK57" s="55"/>
      <c r="EL57" s="55"/>
      <c r="EM57" s="55"/>
      <c r="EN57" s="55"/>
      <c r="EO57" s="55"/>
      <c r="EP57" s="55"/>
      <c r="EQ57" s="55"/>
      <c r="ER57" s="55"/>
      <c r="ES57" s="55"/>
      <c r="ET57" s="55"/>
      <c r="EU57" s="55"/>
      <c r="EV57" s="55"/>
      <c r="EW57" s="55"/>
      <c r="EX57" s="55"/>
      <c r="EY57" s="55"/>
      <c r="EZ57" s="55"/>
      <c r="FA57" s="55"/>
      <c r="FB57" s="55"/>
      <c r="FC57" s="55"/>
      <c r="FD57" s="55"/>
      <c r="FE57" s="55"/>
      <c r="FF57" s="55"/>
      <c r="FG57" s="55"/>
      <c r="FH57" s="55"/>
      <c r="FI57" s="55"/>
      <c r="FJ57" s="55"/>
      <c r="FK57" s="55"/>
      <c r="FL57" s="55"/>
      <c r="FM57" s="55"/>
      <c r="FN57" s="55"/>
      <c r="FO57" s="55"/>
      <c r="FP57" s="55"/>
      <c r="FQ57" s="55"/>
      <c r="FR57" s="55"/>
      <c r="FS57" s="55"/>
      <c r="FT57" s="55"/>
      <c r="FU57" s="55"/>
      <c r="FV57" s="55"/>
      <c r="FW57" s="55"/>
      <c r="FX57" s="55"/>
      <c r="FY57" s="55"/>
      <c r="FZ57" s="55"/>
      <c r="GA57" s="55"/>
      <c r="GB57" s="55"/>
      <c r="GC57" s="55"/>
      <c r="GD57" s="55"/>
      <c r="GE57" s="55"/>
      <c r="GF57" s="55"/>
      <c r="GG57" s="55"/>
      <c r="GH57" s="55"/>
      <c r="GI57" s="55"/>
      <c r="GJ57" s="55"/>
      <c r="GK57" s="55"/>
      <c r="GL57" s="55"/>
      <c r="GM57" s="55"/>
      <c r="GN57" s="55"/>
      <c r="GO57" s="55"/>
      <c r="GP57" s="55"/>
      <c r="GQ57" s="55"/>
      <c r="GR57" s="55"/>
      <c r="GS57" s="55"/>
      <c r="GT57" s="55"/>
      <c r="GU57" s="55"/>
      <c r="GV57" s="55"/>
      <c r="GW57" s="55"/>
      <c r="GX57" s="55"/>
      <c r="GY57" s="55"/>
      <c r="GZ57" s="55"/>
      <c r="HA57" s="55"/>
      <c r="HB57" s="55"/>
      <c r="HC57" s="55"/>
      <c r="HD57" s="55"/>
      <c r="HE57" s="55"/>
      <c r="HF57" s="55"/>
      <c r="HG57" s="55"/>
      <c r="HH57" s="55"/>
      <c r="HI57" s="55"/>
      <c r="HJ57" s="55"/>
      <c r="HK57" s="55"/>
      <c r="HL57" s="55"/>
      <c r="HM57" s="55"/>
      <c r="HN57" s="55"/>
      <c r="HO57" s="55"/>
      <c r="HP57" s="55"/>
      <c r="HQ57" s="55"/>
      <c r="HR57" s="55"/>
      <c r="HS57" s="55"/>
      <c r="HT57" s="55"/>
      <c r="HU57" s="55"/>
      <c r="HV57" s="55"/>
      <c r="HW57" s="55"/>
      <c r="HX57" s="55"/>
      <c r="HY57" s="55"/>
      <c r="HZ57" s="55"/>
      <c r="IA57" s="55"/>
      <c r="IB57" s="55"/>
      <c r="IC57" s="55"/>
      <c r="ID57" s="55"/>
      <c r="IE57" s="55"/>
      <c r="IF57" s="55"/>
      <c r="IG57" s="55"/>
      <c r="IH57" s="55"/>
      <c r="II57" s="55"/>
      <c r="IJ57" s="55"/>
      <c r="IK57" s="55"/>
    </row>
    <row r="58" spans="1:245">
      <c r="A58" s="50" t="s">
        <v>29</v>
      </c>
      <c r="C58" s="61">
        <f>C53</f>
        <v>0</v>
      </c>
      <c r="D58" s="61"/>
      <c r="E58" s="61"/>
      <c r="F58" s="54">
        <f>F57/$C$57*$C58</f>
        <v>0</v>
      </c>
      <c r="G58" s="55">
        <f t="shared" ref="G58:Y58" si="41">G57/$C$57*$C58</f>
        <v>0</v>
      </c>
      <c r="H58" s="55">
        <f t="shared" si="41"/>
        <v>0</v>
      </c>
      <c r="I58" s="55">
        <f t="shared" si="41"/>
        <v>0</v>
      </c>
      <c r="J58" s="55">
        <f t="shared" si="41"/>
        <v>0</v>
      </c>
      <c r="K58" s="55">
        <f t="shared" si="41"/>
        <v>0</v>
      </c>
      <c r="L58" s="55">
        <f t="shared" si="41"/>
        <v>0</v>
      </c>
      <c r="M58" s="55">
        <f t="shared" si="41"/>
        <v>0</v>
      </c>
      <c r="N58" s="55">
        <f t="shared" si="41"/>
        <v>0</v>
      </c>
      <c r="O58" s="55">
        <f t="shared" si="41"/>
        <v>0</v>
      </c>
      <c r="P58" s="55">
        <f t="shared" si="41"/>
        <v>0</v>
      </c>
      <c r="Q58" s="55">
        <f t="shared" si="41"/>
        <v>0</v>
      </c>
      <c r="R58" s="55">
        <f t="shared" si="41"/>
        <v>0</v>
      </c>
      <c r="S58" s="55">
        <f t="shared" si="41"/>
        <v>0</v>
      </c>
      <c r="T58" s="55">
        <f t="shared" si="41"/>
        <v>0</v>
      </c>
      <c r="U58" s="55">
        <f t="shared" si="41"/>
        <v>0</v>
      </c>
      <c r="V58" s="55">
        <f t="shared" si="41"/>
        <v>0</v>
      </c>
      <c r="W58" s="55">
        <f t="shared" si="41"/>
        <v>0</v>
      </c>
      <c r="X58" s="55">
        <f t="shared" si="41"/>
        <v>0</v>
      </c>
      <c r="Y58" s="55">
        <f t="shared" si="41"/>
        <v>0</v>
      </c>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c r="BB58" s="55"/>
      <c r="BC58" s="55"/>
      <c r="BD58" s="55"/>
      <c r="BE58" s="55"/>
      <c r="BF58" s="55"/>
      <c r="BG58" s="55"/>
      <c r="BH58" s="55"/>
      <c r="BI58" s="55"/>
      <c r="BJ58" s="55"/>
      <c r="BK58" s="55"/>
      <c r="BL58" s="55"/>
      <c r="BM58" s="55"/>
      <c r="BN58" s="55"/>
      <c r="BO58" s="55"/>
      <c r="BP58" s="55"/>
      <c r="BQ58" s="55"/>
      <c r="BR58" s="55"/>
      <c r="BS58" s="55"/>
      <c r="BT58" s="55"/>
      <c r="BU58" s="55"/>
      <c r="BV58" s="55"/>
      <c r="BW58" s="55"/>
      <c r="BX58" s="55"/>
      <c r="BY58" s="55"/>
      <c r="BZ58" s="55"/>
      <c r="CA58" s="55"/>
      <c r="CB58" s="55"/>
      <c r="CC58" s="55"/>
      <c r="CD58" s="55"/>
      <c r="CE58" s="55"/>
      <c r="CF58" s="55"/>
      <c r="CG58" s="55"/>
      <c r="CH58" s="55"/>
      <c r="CI58" s="55"/>
      <c r="CJ58" s="55"/>
      <c r="CK58" s="55"/>
      <c r="CL58" s="55"/>
      <c r="CM58" s="55"/>
      <c r="CN58" s="55"/>
      <c r="CO58" s="55"/>
      <c r="CP58" s="55"/>
      <c r="CQ58" s="55"/>
      <c r="CR58" s="55"/>
      <c r="CS58" s="55"/>
      <c r="CT58" s="55"/>
      <c r="CU58" s="55"/>
      <c r="CV58" s="55"/>
      <c r="CW58" s="55"/>
      <c r="CX58" s="55"/>
      <c r="CY58" s="55"/>
      <c r="CZ58" s="55"/>
      <c r="DA58" s="55"/>
      <c r="DB58" s="55"/>
      <c r="DC58" s="55"/>
      <c r="DD58" s="55"/>
      <c r="DE58" s="55"/>
      <c r="DF58" s="55"/>
      <c r="DG58" s="55"/>
      <c r="DH58" s="55"/>
      <c r="DI58" s="55"/>
      <c r="DJ58" s="55"/>
      <c r="DK58" s="55"/>
      <c r="DL58" s="55"/>
      <c r="DM58" s="55"/>
      <c r="DN58" s="55"/>
      <c r="DO58" s="55"/>
      <c r="DP58" s="55"/>
      <c r="DQ58" s="55"/>
      <c r="DR58" s="55"/>
      <c r="DS58" s="55"/>
      <c r="DT58" s="55"/>
      <c r="DU58" s="55"/>
      <c r="DV58" s="55"/>
      <c r="DW58" s="55"/>
      <c r="DX58" s="55"/>
      <c r="DY58" s="55"/>
      <c r="DZ58" s="55"/>
      <c r="EA58" s="55"/>
      <c r="EB58" s="55"/>
      <c r="EC58" s="55"/>
      <c r="ED58" s="55"/>
      <c r="EE58" s="55"/>
      <c r="EF58" s="55"/>
      <c r="EG58" s="55"/>
      <c r="EH58" s="55"/>
      <c r="EI58" s="55"/>
      <c r="EJ58" s="55"/>
      <c r="EK58" s="55"/>
      <c r="EL58" s="55"/>
      <c r="EM58" s="55"/>
      <c r="EN58" s="55"/>
      <c r="EO58" s="55"/>
      <c r="EP58" s="55"/>
      <c r="EQ58" s="55"/>
      <c r="ER58" s="55"/>
      <c r="ES58" s="55"/>
      <c r="ET58" s="55"/>
      <c r="EU58" s="55"/>
      <c r="EV58" s="55"/>
      <c r="EW58" s="55"/>
      <c r="EX58" s="55"/>
      <c r="EY58" s="55"/>
      <c r="EZ58" s="55"/>
      <c r="FA58" s="55"/>
      <c r="FB58" s="55"/>
      <c r="FC58" s="55"/>
      <c r="FD58" s="55"/>
      <c r="FE58" s="55"/>
      <c r="FF58" s="55"/>
      <c r="FG58" s="55"/>
      <c r="FH58" s="55"/>
      <c r="FI58" s="55"/>
      <c r="FJ58" s="55"/>
      <c r="FK58" s="55"/>
      <c r="FL58" s="55"/>
      <c r="FM58" s="55"/>
      <c r="FN58" s="55"/>
      <c r="FO58" s="55"/>
      <c r="FP58" s="55"/>
      <c r="FQ58" s="55"/>
      <c r="FR58" s="55"/>
      <c r="FS58" s="55"/>
      <c r="FT58" s="55"/>
      <c r="FU58" s="55"/>
      <c r="FV58" s="55"/>
      <c r="FW58" s="55"/>
      <c r="FX58" s="55"/>
      <c r="FY58" s="55"/>
      <c r="FZ58" s="55"/>
      <c r="GA58" s="55"/>
      <c r="GB58" s="55"/>
      <c r="GC58" s="55"/>
      <c r="GD58" s="55"/>
      <c r="GE58" s="55"/>
      <c r="GF58" s="55"/>
      <c r="GG58" s="55"/>
      <c r="GH58" s="55"/>
      <c r="GI58" s="55"/>
      <c r="GJ58" s="55"/>
      <c r="GK58" s="55"/>
      <c r="GL58" s="55"/>
      <c r="GM58" s="55"/>
      <c r="GN58" s="55"/>
      <c r="GO58" s="55"/>
      <c r="GP58" s="55"/>
      <c r="GQ58" s="55"/>
      <c r="GR58" s="55"/>
      <c r="GS58" s="55"/>
      <c r="GT58" s="55"/>
      <c r="GU58" s="55"/>
      <c r="GV58" s="55"/>
      <c r="GW58" s="55"/>
      <c r="GX58" s="55"/>
      <c r="GY58" s="55"/>
      <c r="GZ58" s="55"/>
      <c r="HA58" s="55"/>
      <c r="HB58" s="55"/>
      <c r="HC58" s="55"/>
      <c r="HD58" s="55"/>
      <c r="HE58" s="55"/>
      <c r="HF58" s="55"/>
      <c r="HG58" s="55"/>
      <c r="HH58" s="55"/>
      <c r="HI58" s="55"/>
      <c r="HJ58" s="55"/>
      <c r="HK58" s="55"/>
      <c r="HL58" s="55"/>
      <c r="HM58" s="55"/>
      <c r="HN58" s="55"/>
      <c r="HO58" s="55"/>
      <c r="HP58" s="55"/>
      <c r="HQ58" s="55"/>
      <c r="HR58" s="55"/>
      <c r="HS58" s="55"/>
      <c r="HT58" s="55"/>
      <c r="HU58" s="55"/>
      <c r="HV58" s="55"/>
      <c r="HW58" s="55"/>
      <c r="HX58" s="55"/>
      <c r="HY58" s="55"/>
      <c r="HZ58" s="55"/>
      <c r="IA58" s="55"/>
      <c r="IB58" s="55"/>
      <c r="IC58" s="55"/>
      <c r="ID58" s="55"/>
      <c r="IE58" s="55"/>
      <c r="IF58" s="55"/>
      <c r="IG58" s="55"/>
      <c r="IH58" s="55"/>
      <c r="II58" s="55"/>
      <c r="IJ58" s="55"/>
      <c r="IK58" s="55"/>
    </row>
    <row r="59" spans="1:245">
      <c r="C59" s="61"/>
      <c r="D59" s="61"/>
      <c r="E59" s="61"/>
      <c r="F59" s="54"/>
      <c r="G59" s="55"/>
      <c r="H59" s="55"/>
      <c r="I59" s="55"/>
      <c r="J59" s="55"/>
      <c r="K59" s="55"/>
      <c r="L59" s="55"/>
      <c r="M59" s="55"/>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55"/>
      <c r="CA59" s="55"/>
      <c r="CB59" s="55"/>
      <c r="CC59" s="55"/>
      <c r="CD59" s="55"/>
      <c r="CE59" s="55"/>
      <c r="CF59" s="55"/>
      <c r="CG59" s="55"/>
      <c r="CH59" s="55"/>
      <c r="CI59" s="55"/>
      <c r="CJ59" s="55"/>
      <c r="CK59" s="55"/>
      <c r="CL59" s="55"/>
      <c r="CM59" s="55"/>
      <c r="CN59" s="55"/>
      <c r="CO59" s="55"/>
      <c r="CP59" s="55"/>
      <c r="CQ59" s="55"/>
      <c r="CR59" s="55"/>
      <c r="CS59" s="55"/>
      <c r="CT59" s="55"/>
      <c r="CU59" s="55"/>
      <c r="CV59" s="55"/>
      <c r="CW59" s="55"/>
      <c r="CX59" s="55"/>
      <c r="CY59" s="55"/>
      <c r="CZ59" s="55"/>
      <c r="DA59" s="55"/>
      <c r="DB59" s="55"/>
      <c r="DC59" s="55"/>
      <c r="DD59" s="55"/>
      <c r="DE59" s="55"/>
      <c r="DF59" s="55"/>
      <c r="DG59" s="55"/>
      <c r="DH59" s="55"/>
      <c r="DI59" s="55"/>
      <c r="DJ59" s="55"/>
      <c r="DK59" s="55"/>
      <c r="DL59" s="55"/>
      <c r="DM59" s="55"/>
      <c r="DN59" s="55"/>
      <c r="DO59" s="55"/>
      <c r="DP59" s="55"/>
      <c r="DQ59" s="55"/>
      <c r="DR59" s="55"/>
      <c r="DS59" s="55"/>
      <c r="DT59" s="55"/>
      <c r="DU59" s="55"/>
      <c r="DV59" s="55"/>
      <c r="DW59" s="55"/>
      <c r="DX59" s="55"/>
      <c r="DY59" s="55"/>
      <c r="DZ59" s="55"/>
      <c r="EA59" s="55"/>
      <c r="EB59" s="55"/>
      <c r="EC59" s="55"/>
      <c r="ED59" s="55"/>
      <c r="EE59" s="55"/>
      <c r="EF59" s="55"/>
      <c r="EG59" s="55"/>
      <c r="EH59" s="55"/>
      <c r="EI59" s="55"/>
      <c r="EJ59" s="55"/>
      <c r="EK59" s="55"/>
      <c r="EL59" s="55"/>
      <c r="EM59" s="55"/>
      <c r="EN59" s="55"/>
      <c r="EO59" s="55"/>
      <c r="EP59" s="55"/>
      <c r="EQ59" s="55"/>
      <c r="ER59" s="55"/>
      <c r="ES59" s="55"/>
      <c r="ET59" s="55"/>
      <c r="EU59" s="55"/>
      <c r="EV59" s="55"/>
      <c r="EW59" s="55"/>
      <c r="EX59" s="55"/>
      <c r="EY59" s="55"/>
      <c r="EZ59" s="55"/>
      <c r="FA59" s="55"/>
      <c r="FB59" s="55"/>
      <c r="FC59" s="55"/>
      <c r="FD59" s="55"/>
      <c r="FE59" s="55"/>
      <c r="FF59" s="55"/>
      <c r="FG59" s="55"/>
      <c r="FH59" s="55"/>
      <c r="FI59" s="55"/>
      <c r="FJ59" s="55"/>
      <c r="FK59" s="55"/>
      <c r="FL59" s="55"/>
      <c r="FM59" s="55"/>
      <c r="FN59" s="55"/>
      <c r="FO59" s="55"/>
      <c r="FP59" s="55"/>
      <c r="FQ59" s="55"/>
      <c r="FR59" s="55"/>
      <c r="FS59" s="55"/>
      <c r="FT59" s="55"/>
      <c r="FU59" s="55"/>
      <c r="FV59" s="55"/>
      <c r="FW59" s="55"/>
      <c r="FX59" s="55"/>
      <c r="FY59" s="55"/>
      <c r="FZ59" s="55"/>
      <c r="GA59" s="55"/>
      <c r="GB59" s="55"/>
      <c r="GC59" s="55"/>
      <c r="GD59" s="55"/>
      <c r="GE59" s="55"/>
      <c r="GF59" s="55"/>
      <c r="GG59" s="55"/>
      <c r="GH59" s="55"/>
      <c r="GI59" s="55"/>
      <c r="GJ59" s="55"/>
      <c r="GK59" s="55"/>
      <c r="GL59" s="55"/>
      <c r="GM59" s="55"/>
      <c r="GN59" s="55"/>
      <c r="GO59" s="55"/>
      <c r="GP59" s="55"/>
      <c r="GQ59" s="55"/>
      <c r="GR59" s="55"/>
      <c r="GS59" s="55"/>
      <c r="GT59" s="55"/>
      <c r="GU59" s="55"/>
      <c r="GV59" s="55"/>
      <c r="GW59" s="55"/>
      <c r="GX59" s="55"/>
      <c r="GY59" s="55"/>
      <c r="GZ59" s="55"/>
      <c r="HA59" s="55"/>
      <c r="HB59" s="55"/>
      <c r="HC59" s="55"/>
      <c r="HD59" s="55"/>
      <c r="HE59" s="55"/>
      <c r="HF59" s="55"/>
      <c r="HG59" s="55"/>
      <c r="HH59" s="55"/>
      <c r="HI59" s="55"/>
      <c r="HJ59" s="55"/>
      <c r="HK59" s="55"/>
      <c r="HL59" s="55"/>
      <c r="HM59" s="55"/>
      <c r="HN59" s="55"/>
      <c r="HO59" s="55"/>
      <c r="HP59" s="55"/>
      <c r="HQ59" s="55"/>
      <c r="HR59" s="55"/>
      <c r="HS59" s="55"/>
      <c r="HT59" s="55"/>
      <c r="HU59" s="55"/>
      <c r="HV59" s="55"/>
      <c r="HW59" s="55"/>
      <c r="HX59" s="55"/>
      <c r="HY59" s="55"/>
      <c r="HZ59" s="55"/>
      <c r="IA59" s="55"/>
      <c r="IB59" s="55"/>
      <c r="IC59" s="55"/>
      <c r="ID59" s="55"/>
      <c r="IE59" s="55"/>
      <c r="IF59" s="55"/>
      <c r="IG59" s="55"/>
      <c r="IH59" s="55"/>
      <c r="II59" s="55"/>
      <c r="IJ59" s="55"/>
      <c r="IK59" s="55"/>
    </row>
    <row r="60" spans="1:245">
      <c r="F60" s="53"/>
    </row>
    <row r="61" spans="1:245">
      <c r="A61" s="50" t="s">
        <v>31</v>
      </c>
      <c r="F61" s="67">
        <f>MAX(F52,F57)</f>
        <v>0</v>
      </c>
      <c r="G61" s="59">
        <f t="shared" ref="G61:Y61" si="42">MAX(G52,G57)</f>
        <v>0</v>
      </c>
      <c r="H61" s="59">
        <f t="shared" si="42"/>
        <v>0</v>
      </c>
      <c r="I61" s="59">
        <f t="shared" si="42"/>
        <v>0</v>
      </c>
      <c r="J61" s="59">
        <f t="shared" si="42"/>
        <v>0</v>
      </c>
      <c r="K61" s="59">
        <f t="shared" si="42"/>
        <v>0</v>
      </c>
      <c r="L61" s="59">
        <f t="shared" si="42"/>
        <v>0</v>
      </c>
      <c r="M61" s="59">
        <f t="shared" si="42"/>
        <v>0</v>
      </c>
      <c r="N61" s="59">
        <f t="shared" si="42"/>
        <v>0</v>
      </c>
      <c r="O61" s="59">
        <f t="shared" si="42"/>
        <v>0</v>
      </c>
      <c r="P61" s="59">
        <f t="shared" si="42"/>
        <v>0</v>
      </c>
      <c r="Q61" s="59">
        <f>MAX(Q52,Q57)</f>
        <v>0</v>
      </c>
      <c r="R61" s="59">
        <f>MAX(R52,R57)</f>
        <v>0</v>
      </c>
      <c r="S61" s="59">
        <f>MAX(S52,S57)</f>
        <v>0</v>
      </c>
      <c r="T61" s="59">
        <f>MAX(T52,T57)</f>
        <v>1088847.6948598493</v>
      </c>
      <c r="U61" s="59">
        <f t="shared" si="42"/>
        <v>0</v>
      </c>
      <c r="V61" s="59">
        <f t="shared" si="42"/>
        <v>0</v>
      </c>
      <c r="W61" s="59">
        <f t="shared" si="42"/>
        <v>0</v>
      </c>
      <c r="X61" s="59">
        <f t="shared" si="42"/>
        <v>0</v>
      </c>
      <c r="Y61" s="59">
        <f t="shared" si="42"/>
        <v>0</v>
      </c>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c r="BJ61" s="59"/>
      <c r="BK61" s="59"/>
      <c r="BL61" s="59"/>
      <c r="BM61" s="59"/>
      <c r="BN61" s="59"/>
      <c r="BO61" s="59"/>
      <c r="BP61" s="59"/>
      <c r="BQ61" s="59"/>
      <c r="BR61" s="59"/>
      <c r="BS61" s="59"/>
      <c r="BT61" s="59"/>
      <c r="BU61" s="59"/>
      <c r="BV61" s="59"/>
      <c r="BW61" s="59"/>
      <c r="BX61" s="59"/>
      <c r="BY61" s="59"/>
      <c r="BZ61" s="59"/>
      <c r="CA61" s="59"/>
      <c r="CB61" s="59"/>
      <c r="CC61" s="59"/>
      <c r="CD61" s="59"/>
      <c r="CE61" s="59"/>
      <c r="CF61" s="59"/>
      <c r="CG61" s="59"/>
      <c r="CH61" s="59"/>
      <c r="CI61" s="59"/>
      <c r="CJ61" s="59"/>
      <c r="CK61" s="59"/>
      <c r="CL61" s="59"/>
      <c r="CM61" s="59"/>
      <c r="CN61" s="59"/>
      <c r="CO61" s="59"/>
      <c r="CP61" s="59"/>
      <c r="CQ61" s="59"/>
      <c r="CR61" s="59"/>
      <c r="CS61" s="59"/>
      <c r="CT61" s="59"/>
      <c r="CU61" s="59"/>
      <c r="CV61" s="59"/>
      <c r="CW61" s="59"/>
      <c r="CX61" s="59"/>
      <c r="CY61" s="59"/>
      <c r="CZ61" s="59"/>
      <c r="DA61" s="59"/>
      <c r="DB61" s="59"/>
      <c r="DC61" s="59"/>
      <c r="DD61" s="59"/>
      <c r="DE61" s="59"/>
      <c r="DF61" s="59"/>
      <c r="DG61" s="59"/>
      <c r="DH61" s="59"/>
      <c r="DI61" s="59"/>
      <c r="DJ61" s="59"/>
      <c r="DK61" s="59"/>
      <c r="DL61" s="59"/>
      <c r="DM61" s="59"/>
      <c r="DN61" s="59"/>
      <c r="DO61" s="59"/>
      <c r="DP61" s="59"/>
      <c r="DQ61" s="59"/>
      <c r="DR61" s="59"/>
      <c r="DS61" s="59"/>
      <c r="DT61" s="59"/>
      <c r="DU61" s="59"/>
      <c r="DV61" s="59"/>
      <c r="DW61" s="59"/>
      <c r="DX61" s="59"/>
      <c r="DY61" s="59"/>
      <c r="DZ61" s="59"/>
      <c r="EA61" s="59"/>
      <c r="EB61" s="59"/>
      <c r="EC61" s="59"/>
      <c r="ED61" s="59"/>
      <c r="EE61" s="59"/>
      <c r="EF61" s="59"/>
      <c r="EG61" s="59"/>
      <c r="EH61" s="59"/>
      <c r="EI61" s="59"/>
      <c r="EJ61" s="59"/>
      <c r="EK61" s="59"/>
      <c r="EL61" s="59"/>
      <c r="EM61" s="59"/>
      <c r="EN61" s="59"/>
      <c r="EO61" s="59"/>
      <c r="EP61" s="59"/>
      <c r="EQ61" s="59"/>
      <c r="ER61" s="59"/>
      <c r="ES61" s="59"/>
      <c r="ET61" s="59"/>
      <c r="EU61" s="59"/>
      <c r="EV61" s="59"/>
      <c r="EW61" s="59"/>
      <c r="EX61" s="59"/>
      <c r="EY61" s="59"/>
      <c r="EZ61" s="59"/>
      <c r="FA61" s="59"/>
      <c r="FB61" s="59"/>
      <c r="FC61" s="59"/>
      <c r="FD61" s="59"/>
      <c r="FE61" s="59"/>
      <c r="FF61" s="59"/>
      <c r="FG61" s="59"/>
      <c r="FH61" s="59"/>
      <c r="FI61" s="59"/>
      <c r="FJ61" s="59"/>
      <c r="FK61" s="59"/>
      <c r="FL61" s="59"/>
      <c r="FM61" s="59"/>
      <c r="FN61" s="59"/>
      <c r="FO61" s="59"/>
      <c r="FP61" s="59"/>
      <c r="FQ61" s="59"/>
      <c r="FR61" s="59"/>
      <c r="FS61" s="59"/>
      <c r="FT61" s="59"/>
      <c r="FU61" s="59"/>
      <c r="FV61" s="59"/>
      <c r="FW61" s="59"/>
      <c r="FX61" s="59"/>
      <c r="FY61" s="59"/>
      <c r="FZ61" s="59"/>
      <c r="GA61" s="59"/>
      <c r="GB61" s="59"/>
      <c r="GC61" s="59"/>
      <c r="GD61" s="59"/>
      <c r="GE61" s="59"/>
      <c r="GF61" s="59"/>
      <c r="GG61" s="59"/>
      <c r="GH61" s="59"/>
      <c r="GI61" s="59"/>
      <c r="GJ61" s="59"/>
      <c r="GK61" s="59"/>
      <c r="GL61" s="59"/>
      <c r="GM61" s="59"/>
      <c r="GN61" s="59"/>
      <c r="GO61" s="59"/>
      <c r="GP61" s="59"/>
      <c r="GQ61" s="59"/>
      <c r="GR61" s="59"/>
      <c r="GS61" s="59"/>
      <c r="GT61" s="59"/>
      <c r="GU61" s="59"/>
      <c r="GV61" s="59"/>
      <c r="GW61" s="59"/>
      <c r="GX61" s="59"/>
      <c r="GY61" s="59"/>
      <c r="GZ61" s="59"/>
      <c r="HA61" s="59"/>
      <c r="HB61" s="59"/>
      <c r="HC61" s="59"/>
      <c r="HD61" s="59"/>
      <c r="HE61" s="59"/>
      <c r="HF61" s="59"/>
      <c r="HG61" s="59"/>
      <c r="HH61" s="59"/>
      <c r="HI61" s="59"/>
      <c r="HJ61" s="59"/>
      <c r="HK61" s="59"/>
      <c r="HL61" s="59"/>
      <c r="HM61" s="59"/>
      <c r="HN61" s="59"/>
      <c r="HO61" s="59"/>
      <c r="HP61" s="59"/>
      <c r="HQ61" s="59"/>
      <c r="HR61" s="59"/>
      <c r="HS61" s="59"/>
      <c r="HT61" s="59"/>
      <c r="HU61" s="59"/>
      <c r="HV61" s="59"/>
      <c r="HW61" s="59"/>
      <c r="HX61" s="59"/>
      <c r="HY61" s="59"/>
      <c r="HZ61" s="59"/>
      <c r="IA61" s="59"/>
      <c r="IB61" s="59"/>
      <c r="IC61" s="59"/>
      <c r="ID61" s="59"/>
      <c r="IE61" s="59"/>
      <c r="IF61" s="59"/>
      <c r="IG61" s="59"/>
      <c r="IH61" s="59"/>
      <c r="II61" s="59"/>
      <c r="IJ61" s="59"/>
      <c r="IK61" s="59"/>
    </row>
    <row r="62" spans="1:245">
      <c r="A62" s="68" t="str">
        <f>'No Waterfall'!B6</f>
        <v>Albert</v>
      </c>
      <c r="B62" s="61">
        <f>B7</f>
        <v>4.9999999999999933E-2</v>
      </c>
      <c r="F62" s="67">
        <f>$B62*F$61</f>
        <v>0</v>
      </c>
      <c r="G62" s="59">
        <f t="shared" ref="G62:Y66" si="43">$B62*G$61</f>
        <v>0</v>
      </c>
      <c r="H62" s="59">
        <f t="shared" si="43"/>
        <v>0</v>
      </c>
      <c r="I62" s="59">
        <f t="shared" si="43"/>
        <v>0</v>
      </c>
      <c r="J62" s="59">
        <f t="shared" si="43"/>
        <v>0</v>
      </c>
      <c r="K62" s="59">
        <f t="shared" si="43"/>
        <v>0</v>
      </c>
      <c r="L62" s="59">
        <f t="shared" si="43"/>
        <v>0</v>
      </c>
      <c r="M62" s="59">
        <f t="shared" si="43"/>
        <v>0</v>
      </c>
      <c r="N62" s="59">
        <f t="shared" si="43"/>
        <v>0</v>
      </c>
      <c r="O62" s="59">
        <f t="shared" si="43"/>
        <v>0</v>
      </c>
      <c r="P62" s="59">
        <f t="shared" si="43"/>
        <v>0</v>
      </c>
      <c r="Q62" s="59">
        <f t="shared" si="43"/>
        <v>0</v>
      </c>
      <c r="R62" s="59">
        <f t="shared" si="43"/>
        <v>0</v>
      </c>
      <c r="S62" s="59">
        <f t="shared" si="43"/>
        <v>0</v>
      </c>
      <c r="T62" s="59">
        <f t="shared" si="43"/>
        <v>54442.384742992392</v>
      </c>
      <c r="U62" s="59">
        <f t="shared" si="43"/>
        <v>0</v>
      </c>
      <c r="V62" s="59">
        <f t="shared" si="43"/>
        <v>0</v>
      </c>
      <c r="W62" s="59">
        <f t="shared" si="43"/>
        <v>0</v>
      </c>
      <c r="X62" s="59">
        <f t="shared" si="43"/>
        <v>0</v>
      </c>
      <c r="Y62" s="59">
        <f t="shared" si="43"/>
        <v>0</v>
      </c>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c r="BJ62" s="59"/>
      <c r="BK62" s="59"/>
      <c r="BL62" s="59"/>
      <c r="BM62" s="59"/>
      <c r="BN62" s="59"/>
      <c r="BO62" s="59"/>
      <c r="BP62" s="59"/>
      <c r="BQ62" s="59"/>
      <c r="BR62" s="59"/>
      <c r="BS62" s="59"/>
      <c r="BT62" s="59"/>
      <c r="BU62" s="59"/>
      <c r="BV62" s="59"/>
      <c r="BW62" s="59"/>
      <c r="BX62" s="59"/>
      <c r="BY62" s="59"/>
      <c r="BZ62" s="59"/>
      <c r="CA62" s="59"/>
      <c r="CB62" s="59"/>
      <c r="CC62" s="59"/>
      <c r="CD62" s="59"/>
      <c r="CE62" s="59"/>
      <c r="CF62" s="59"/>
      <c r="CG62" s="59"/>
      <c r="CH62" s="59"/>
      <c r="CI62" s="59"/>
      <c r="CJ62" s="59"/>
      <c r="CK62" s="59"/>
      <c r="CL62" s="59"/>
      <c r="CM62" s="59"/>
      <c r="CN62" s="59"/>
      <c r="CO62" s="59"/>
      <c r="CP62" s="59"/>
      <c r="CQ62" s="59"/>
      <c r="CR62" s="59"/>
      <c r="CS62" s="59"/>
      <c r="CT62" s="59"/>
      <c r="CU62" s="59"/>
      <c r="CV62" s="59"/>
      <c r="CW62" s="59"/>
      <c r="CX62" s="59"/>
      <c r="CY62" s="59"/>
      <c r="CZ62" s="59"/>
      <c r="DA62" s="59"/>
      <c r="DB62" s="59"/>
      <c r="DC62" s="59"/>
      <c r="DD62" s="59"/>
      <c r="DE62" s="59"/>
      <c r="DF62" s="59"/>
      <c r="DG62" s="59"/>
      <c r="DH62" s="59"/>
      <c r="DI62" s="59"/>
      <c r="DJ62" s="59"/>
      <c r="DK62" s="59"/>
      <c r="DL62" s="59"/>
      <c r="DM62" s="59"/>
      <c r="DN62" s="59"/>
      <c r="DO62" s="59"/>
      <c r="DP62" s="59"/>
      <c r="DQ62" s="59"/>
      <c r="DR62" s="59"/>
      <c r="DS62" s="59"/>
      <c r="DT62" s="59"/>
      <c r="DU62" s="59"/>
      <c r="DV62" s="59"/>
      <c r="DW62" s="59"/>
      <c r="DX62" s="59"/>
      <c r="DY62" s="59"/>
      <c r="DZ62" s="59"/>
      <c r="EA62" s="59"/>
      <c r="EB62" s="59"/>
      <c r="EC62" s="59"/>
      <c r="ED62" s="59"/>
      <c r="EE62" s="59"/>
      <c r="EF62" s="59"/>
      <c r="EG62" s="59"/>
      <c r="EH62" s="59"/>
      <c r="EI62" s="59"/>
      <c r="EJ62" s="59"/>
      <c r="EK62" s="59"/>
      <c r="EL62" s="59"/>
      <c r="EM62" s="59"/>
      <c r="EN62" s="59"/>
      <c r="EO62" s="59"/>
      <c r="EP62" s="59"/>
      <c r="EQ62" s="59"/>
      <c r="ER62" s="59"/>
      <c r="ES62" s="59"/>
      <c r="ET62" s="59"/>
      <c r="EU62" s="59"/>
      <c r="EV62" s="59"/>
      <c r="EW62" s="59"/>
      <c r="EX62" s="59"/>
      <c r="EY62" s="59"/>
      <c r="EZ62" s="59"/>
      <c r="FA62" s="59"/>
      <c r="FB62" s="59"/>
      <c r="FC62" s="59"/>
      <c r="FD62" s="59"/>
      <c r="FE62" s="59"/>
      <c r="FF62" s="59"/>
      <c r="FG62" s="59"/>
      <c r="FH62" s="59"/>
      <c r="FI62" s="59"/>
      <c r="FJ62" s="59"/>
      <c r="FK62" s="59"/>
      <c r="FL62" s="59"/>
      <c r="FM62" s="59"/>
      <c r="FN62" s="59"/>
      <c r="FO62" s="59"/>
      <c r="FP62" s="59"/>
      <c r="FQ62" s="59"/>
      <c r="FR62" s="59"/>
      <c r="FS62" s="59"/>
      <c r="FT62" s="59"/>
      <c r="FU62" s="59"/>
      <c r="FV62" s="59"/>
      <c r="FW62" s="59"/>
      <c r="FX62" s="59"/>
      <c r="FY62" s="59"/>
      <c r="FZ62" s="59"/>
      <c r="GA62" s="59"/>
      <c r="GB62" s="59"/>
      <c r="GC62" s="60"/>
      <c r="GD62" s="59"/>
      <c r="GE62" s="59"/>
      <c r="GF62" s="59"/>
      <c r="GG62" s="59"/>
      <c r="GH62" s="59"/>
      <c r="GI62" s="59"/>
      <c r="GJ62" s="59"/>
      <c r="GK62" s="59"/>
      <c r="GL62" s="59"/>
      <c r="GM62" s="59"/>
      <c r="GN62" s="59"/>
      <c r="GO62" s="59"/>
      <c r="GP62" s="59"/>
      <c r="GQ62" s="59"/>
      <c r="GR62" s="59"/>
      <c r="GS62" s="59"/>
      <c r="GT62" s="59"/>
      <c r="GU62" s="59"/>
      <c r="GV62" s="59"/>
      <c r="GW62" s="59"/>
      <c r="GX62" s="59"/>
      <c r="GY62" s="59"/>
      <c r="GZ62" s="59"/>
      <c r="HA62" s="59"/>
      <c r="HB62" s="59"/>
      <c r="HC62" s="59"/>
      <c r="HD62" s="59"/>
      <c r="HE62" s="59"/>
      <c r="HF62" s="59"/>
      <c r="HG62" s="59"/>
      <c r="HH62" s="59"/>
      <c r="HI62" s="59"/>
      <c r="HJ62" s="59"/>
      <c r="HK62" s="59"/>
      <c r="HL62" s="59"/>
      <c r="HM62" s="59"/>
      <c r="HN62" s="59"/>
      <c r="HO62" s="59"/>
      <c r="HP62" s="59"/>
      <c r="HQ62" s="59"/>
      <c r="HR62" s="59"/>
      <c r="HS62" s="59"/>
      <c r="HT62" s="59"/>
      <c r="HU62" s="59"/>
      <c r="HV62" s="59"/>
      <c r="HW62" s="59"/>
      <c r="HX62" s="59"/>
      <c r="HY62" s="59"/>
      <c r="HZ62" s="59"/>
      <c r="IA62" s="59"/>
      <c r="IB62" s="59"/>
      <c r="IC62" s="59"/>
      <c r="ID62" s="59"/>
      <c r="IE62" s="59"/>
      <c r="IF62" s="59"/>
      <c r="IG62" s="59"/>
      <c r="IH62" s="59"/>
      <c r="II62" s="59"/>
      <c r="IJ62" s="59"/>
      <c r="IK62" s="59"/>
    </row>
    <row r="63" spans="1:245">
      <c r="A63" s="68" t="str">
        <f>'No Waterfall'!B7</f>
        <v>Bobby</v>
      </c>
      <c r="B63" s="61">
        <f>B15</f>
        <v>0.35</v>
      </c>
      <c r="F63" s="67">
        <f t="shared" ref="F63:U66" si="44">$B63*F$61</f>
        <v>0</v>
      </c>
      <c r="G63" s="59">
        <f t="shared" si="44"/>
        <v>0</v>
      </c>
      <c r="H63" s="59">
        <f t="shared" si="44"/>
        <v>0</v>
      </c>
      <c r="I63" s="59">
        <f t="shared" si="44"/>
        <v>0</v>
      </c>
      <c r="J63" s="59">
        <f t="shared" si="44"/>
        <v>0</v>
      </c>
      <c r="K63" s="59">
        <f t="shared" si="44"/>
        <v>0</v>
      </c>
      <c r="L63" s="59">
        <f t="shared" si="44"/>
        <v>0</v>
      </c>
      <c r="M63" s="59">
        <f t="shared" si="44"/>
        <v>0</v>
      </c>
      <c r="N63" s="59">
        <f t="shared" si="44"/>
        <v>0</v>
      </c>
      <c r="O63" s="59">
        <f t="shared" si="44"/>
        <v>0</v>
      </c>
      <c r="P63" s="59">
        <f t="shared" si="44"/>
        <v>0</v>
      </c>
      <c r="Q63" s="59">
        <f t="shared" si="44"/>
        <v>0</v>
      </c>
      <c r="R63" s="59">
        <f t="shared" si="44"/>
        <v>0</v>
      </c>
      <c r="S63" s="59">
        <f t="shared" si="44"/>
        <v>0</v>
      </c>
      <c r="T63" s="59">
        <f t="shared" si="44"/>
        <v>381096.69320094725</v>
      </c>
      <c r="U63" s="59">
        <f t="shared" si="44"/>
        <v>0</v>
      </c>
      <c r="V63" s="59">
        <f t="shared" si="43"/>
        <v>0</v>
      </c>
      <c r="W63" s="59">
        <f t="shared" si="43"/>
        <v>0</v>
      </c>
      <c r="X63" s="59">
        <f t="shared" si="43"/>
        <v>0</v>
      </c>
      <c r="Y63" s="59">
        <f t="shared" si="43"/>
        <v>0</v>
      </c>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c r="BJ63" s="59"/>
      <c r="BK63" s="59"/>
      <c r="BL63" s="59"/>
      <c r="BM63" s="59"/>
      <c r="BN63" s="59"/>
      <c r="BO63" s="59"/>
      <c r="BP63" s="59"/>
      <c r="BQ63" s="59"/>
      <c r="BR63" s="59"/>
      <c r="BS63" s="59"/>
      <c r="BT63" s="59"/>
      <c r="BU63" s="59"/>
      <c r="BV63" s="59"/>
      <c r="BW63" s="59"/>
      <c r="BX63" s="59"/>
      <c r="BY63" s="59"/>
      <c r="BZ63" s="59"/>
      <c r="CA63" s="59"/>
      <c r="CB63" s="59"/>
      <c r="CC63" s="59"/>
      <c r="CD63" s="59"/>
      <c r="CE63" s="59"/>
      <c r="CF63" s="59"/>
      <c r="CG63" s="59"/>
      <c r="CH63" s="59"/>
      <c r="CI63" s="59"/>
      <c r="CJ63" s="59"/>
      <c r="CK63" s="59"/>
      <c r="CL63" s="59"/>
      <c r="CM63" s="59"/>
      <c r="CN63" s="59"/>
      <c r="CO63" s="59"/>
      <c r="CP63" s="59"/>
      <c r="CQ63" s="59"/>
      <c r="CR63" s="59"/>
      <c r="CS63" s="59"/>
      <c r="CT63" s="59"/>
      <c r="CU63" s="59"/>
      <c r="CV63" s="59"/>
      <c r="CW63" s="59"/>
      <c r="CX63" s="59"/>
      <c r="CY63" s="59"/>
      <c r="CZ63" s="59"/>
      <c r="DA63" s="59"/>
      <c r="DB63" s="59"/>
      <c r="DC63" s="59"/>
      <c r="DD63" s="59"/>
      <c r="DE63" s="59"/>
      <c r="DF63" s="59"/>
      <c r="DG63" s="59"/>
      <c r="DH63" s="59"/>
      <c r="DI63" s="59"/>
      <c r="DJ63" s="59"/>
      <c r="DK63" s="59"/>
      <c r="DL63" s="59"/>
      <c r="DM63" s="59"/>
      <c r="DN63" s="59"/>
      <c r="DO63" s="59"/>
      <c r="DP63" s="59"/>
      <c r="DQ63" s="59"/>
      <c r="DR63" s="59"/>
      <c r="DS63" s="59"/>
      <c r="DT63" s="59"/>
      <c r="DU63" s="59"/>
      <c r="DV63" s="59"/>
      <c r="DW63" s="59"/>
      <c r="DX63" s="59"/>
      <c r="DY63" s="59"/>
      <c r="DZ63" s="59"/>
      <c r="EA63" s="59"/>
      <c r="EB63" s="59"/>
      <c r="EC63" s="59"/>
      <c r="ED63" s="59"/>
      <c r="EE63" s="59"/>
      <c r="EF63" s="59"/>
      <c r="EG63" s="59"/>
      <c r="EH63" s="59"/>
      <c r="EI63" s="59"/>
      <c r="EJ63" s="59"/>
      <c r="EK63" s="59"/>
      <c r="EL63" s="59"/>
      <c r="EM63" s="59"/>
      <c r="EN63" s="59"/>
      <c r="EO63" s="59"/>
      <c r="EP63" s="59"/>
      <c r="EQ63" s="59"/>
      <c r="ER63" s="59"/>
      <c r="ES63" s="59"/>
      <c r="ET63" s="59"/>
      <c r="EU63" s="59"/>
      <c r="EV63" s="59"/>
      <c r="EW63" s="59"/>
      <c r="EX63" s="59"/>
      <c r="EY63" s="59"/>
      <c r="EZ63" s="59"/>
      <c r="FA63" s="59"/>
      <c r="FB63" s="59"/>
      <c r="FC63" s="59"/>
      <c r="FD63" s="59"/>
      <c r="FE63" s="59"/>
      <c r="FF63" s="59"/>
      <c r="FG63" s="59"/>
      <c r="FH63" s="59"/>
      <c r="FI63" s="59"/>
      <c r="FJ63" s="59"/>
      <c r="FK63" s="59"/>
      <c r="FL63" s="59"/>
      <c r="FM63" s="59"/>
      <c r="FN63" s="59"/>
      <c r="FO63" s="59"/>
      <c r="FP63" s="59"/>
      <c r="FQ63" s="59"/>
      <c r="FR63" s="59"/>
      <c r="FS63" s="59"/>
      <c r="FT63" s="59"/>
      <c r="FU63" s="59"/>
      <c r="FV63" s="59"/>
      <c r="FW63" s="59"/>
      <c r="FX63" s="59"/>
      <c r="FY63" s="59"/>
      <c r="FZ63" s="59"/>
      <c r="GA63" s="59"/>
      <c r="GB63" s="59"/>
      <c r="GC63" s="59"/>
      <c r="GD63" s="59"/>
      <c r="GE63" s="59"/>
      <c r="GF63" s="59"/>
      <c r="GG63" s="59"/>
      <c r="GH63" s="59"/>
      <c r="GI63" s="59"/>
      <c r="GJ63" s="59"/>
      <c r="GK63" s="59"/>
      <c r="GL63" s="59"/>
      <c r="GM63" s="59"/>
      <c r="GN63" s="59"/>
      <c r="GO63" s="59"/>
      <c r="GP63" s="59"/>
      <c r="GQ63" s="59"/>
      <c r="GR63" s="59"/>
      <c r="GS63" s="59"/>
      <c r="GT63" s="59"/>
      <c r="GU63" s="59"/>
      <c r="GV63" s="59"/>
      <c r="GW63" s="59"/>
      <c r="GX63" s="59"/>
      <c r="GY63" s="59"/>
      <c r="GZ63" s="59"/>
      <c r="HA63" s="59"/>
      <c r="HB63" s="59"/>
      <c r="HC63" s="59"/>
      <c r="HD63" s="59"/>
      <c r="HE63" s="59"/>
      <c r="HF63" s="59"/>
      <c r="HG63" s="59"/>
      <c r="HH63" s="59"/>
      <c r="HI63" s="59"/>
      <c r="HJ63" s="59"/>
      <c r="HK63" s="59"/>
      <c r="HL63" s="59"/>
      <c r="HM63" s="59"/>
      <c r="HN63" s="59"/>
      <c r="HO63" s="59"/>
      <c r="HP63" s="59"/>
      <c r="HQ63" s="59"/>
      <c r="HR63" s="59"/>
      <c r="HS63" s="59"/>
      <c r="HT63" s="59"/>
      <c r="HU63" s="59"/>
      <c r="HV63" s="59"/>
      <c r="HW63" s="59"/>
      <c r="HX63" s="59"/>
      <c r="HY63" s="59"/>
      <c r="HZ63" s="59"/>
      <c r="IA63" s="59"/>
      <c r="IB63" s="59"/>
      <c r="IC63" s="59"/>
      <c r="ID63" s="59"/>
      <c r="IE63" s="59"/>
      <c r="IF63" s="59"/>
      <c r="IG63" s="59"/>
      <c r="IH63" s="59"/>
      <c r="II63" s="59"/>
      <c r="IJ63" s="59"/>
      <c r="IK63" s="59"/>
    </row>
    <row r="64" spans="1:245">
      <c r="A64" s="68" t="str">
        <f>'No Waterfall'!B8</f>
        <v>Carl</v>
      </c>
      <c r="B64" s="61">
        <f>B23</f>
        <v>0.25</v>
      </c>
      <c r="F64" s="67">
        <f t="shared" si="44"/>
        <v>0</v>
      </c>
      <c r="G64" s="59">
        <f t="shared" si="44"/>
        <v>0</v>
      </c>
      <c r="H64" s="59">
        <f t="shared" si="44"/>
        <v>0</v>
      </c>
      <c r="I64" s="59">
        <f t="shared" si="44"/>
        <v>0</v>
      </c>
      <c r="J64" s="59">
        <f t="shared" si="44"/>
        <v>0</v>
      </c>
      <c r="K64" s="59">
        <f t="shared" si="44"/>
        <v>0</v>
      </c>
      <c r="L64" s="59">
        <f t="shared" si="44"/>
        <v>0</v>
      </c>
      <c r="M64" s="59">
        <f t="shared" si="44"/>
        <v>0</v>
      </c>
      <c r="N64" s="59">
        <f t="shared" si="44"/>
        <v>0</v>
      </c>
      <c r="O64" s="59">
        <f t="shared" si="44"/>
        <v>0</v>
      </c>
      <c r="P64" s="59">
        <f t="shared" si="44"/>
        <v>0</v>
      </c>
      <c r="Q64" s="59">
        <f t="shared" si="44"/>
        <v>0</v>
      </c>
      <c r="R64" s="59">
        <f t="shared" si="44"/>
        <v>0</v>
      </c>
      <c r="S64" s="59">
        <f t="shared" si="44"/>
        <v>0</v>
      </c>
      <c r="T64" s="59">
        <f t="shared" si="44"/>
        <v>272211.92371496232</v>
      </c>
      <c r="U64" s="59">
        <f t="shared" si="44"/>
        <v>0</v>
      </c>
      <c r="V64" s="59">
        <f t="shared" si="43"/>
        <v>0</v>
      </c>
      <c r="W64" s="59">
        <f t="shared" si="43"/>
        <v>0</v>
      </c>
      <c r="X64" s="59">
        <f t="shared" si="43"/>
        <v>0</v>
      </c>
      <c r="Y64" s="59">
        <f t="shared" si="43"/>
        <v>0</v>
      </c>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9"/>
      <c r="BR64" s="59"/>
      <c r="BS64" s="59"/>
      <c r="BT64" s="59"/>
      <c r="BU64" s="59"/>
      <c r="BV64" s="59"/>
      <c r="BW64" s="59"/>
      <c r="BX64" s="59"/>
      <c r="BY64" s="59"/>
      <c r="BZ64" s="59"/>
      <c r="CA64" s="59"/>
      <c r="CB64" s="59"/>
      <c r="CC64" s="59"/>
      <c r="CD64" s="59"/>
      <c r="CE64" s="59"/>
      <c r="CF64" s="59"/>
      <c r="CG64" s="59"/>
      <c r="CH64" s="59"/>
      <c r="CI64" s="59"/>
      <c r="CJ64" s="59"/>
      <c r="CK64" s="59"/>
      <c r="CL64" s="59"/>
      <c r="CM64" s="59"/>
      <c r="CN64" s="59"/>
      <c r="CO64" s="59"/>
      <c r="CP64" s="59"/>
      <c r="CQ64" s="59"/>
      <c r="CR64" s="59"/>
      <c r="CS64" s="59"/>
      <c r="CT64" s="59"/>
      <c r="CU64" s="59"/>
      <c r="CV64" s="59"/>
      <c r="CW64" s="59"/>
      <c r="CX64" s="59"/>
      <c r="CY64" s="59"/>
      <c r="CZ64" s="59"/>
      <c r="DA64" s="59"/>
      <c r="DB64" s="59"/>
      <c r="DC64" s="59"/>
      <c r="DD64" s="59"/>
      <c r="DE64" s="59"/>
      <c r="DF64" s="59"/>
      <c r="DG64" s="59"/>
      <c r="DH64" s="59"/>
      <c r="DI64" s="59"/>
      <c r="DJ64" s="59"/>
      <c r="DK64" s="59"/>
      <c r="DL64" s="59"/>
      <c r="DM64" s="59"/>
      <c r="DN64" s="59"/>
      <c r="DO64" s="59"/>
      <c r="DP64" s="59"/>
      <c r="DQ64" s="59"/>
      <c r="DR64" s="59"/>
      <c r="DS64" s="59"/>
      <c r="DT64" s="59"/>
      <c r="DU64" s="59"/>
      <c r="DV64" s="59"/>
      <c r="DW64" s="59"/>
      <c r="DX64" s="59"/>
      <c r="DY64" s="59"/>
      <c r="DZ64" s="59"/>
      <c r="EA64" s="59"/>
      <c r="EB64" s="59"/>
      <c r="EC64" s="59"/>
      <c r="ED64" s="59"/>
      <c r="EE64" s="59"/>
      <c r="EF64" s="59"/>
      <c r="EG64" s="59"/>
      <c r="EH64" s="59"/>
      <c r="EI64" s="59"/>
      <c r="EJ64" s="59"/>
      <c r="EK64" s="59"/>
      <c r="EL64" s="59"/>
      <c r="EM64" s="59"/>
      <c r="EN64" s="59"/>
      <c r="EO64" s="59"/>
      <c r="EP64" s="59"/>
      <c r="EQ64" s="59"/>
      <c r="ER64" s="59"/>
      <c r="ES64" s="59"/>
      <c r="ET64" s="59"/>
      <c r="EU64" s="59"/>
      <c r="EV64" s="59"/>
      <c r="EW64" s="59"/>
      <c r="EX64" s="59"/>
      <c r="EY64" s="59"/>
      <c r="EZ64" s="59"/>
      <c r="FA64" s="59"/>
      <c r="FB64" s="59"/>
      <c r="FC64" s="59"/>
      <c r="FD64" s="59"/>
      <c r="FE64" s="59"/>
      <c r="FF64" s="59"/>
      <c r="FG64" s="59"/>
      <c r="FH64" s="59"/>
      <c r="FI64" s="59"/>
      <c r="FJ64" s="59"/>
      <c r="FK64" s="59"/>
      <c r="FL64" s="59"/>
      <c r="FM64" s="59"/>
      <c r="FN64" s="59"/>
      <c r="FO64" s="59"/>
      <c r="FP64" s="59"/>
      <c r="FQ64" s="59"/>
      <c r="FR64" s="59"/>
      <c r="FS64" s="59"/>
      <c r="FT64" s="59"/>
      <c r="FU64" s="59"/>
      <c r="FV64" s="59"/>
      <c r="FW64" s="59"/>
      <c r="FX64" s="59"/>
      <c r="FY64" s="59"/>
      <c r="FZ64" s="59"/>
      <c r="GA64" s="59"/>
      <c r="GB64" s="59"/>
      <c r="GC64" s="59"/>
      <c r="GD64" s="59"/>
      <c r="GE64" s="59"/>
      <c r="GF64" s="59"/>
      <c r="GG64" s="59"/>
      <c r="GH64" s="59"/>
      <c r="GI64" s="59"/>
      <c r="GJ64" s="59"/>
      <c r="GK64" s="59"/>
      <c r="GL64" s="59"/>
      <c r="GM64" s="59"/>
      <c r="GN64" s="59"/>
      <c r="GO64" s="59"/>
      <c r="GP64" s="59"/>
      <c r="GQ64" s="59"/>
      <c r="GR64" s="59"/>
      <c r="GS64" s="59"/>
      <c r="GT64" s="59"/>
      <c r="GU64" s="59"/>
      <c r="GV64" s="59"/>
      <c r="GW64" s="59"/>
      <c r="GX64" s="59"/>
      <c r="GY64" s="59"/>
      <c r="GZ64" s="59"/>
      <c r="HA64" s="59"/>
      <c r="HB64" s="59"/>
      <c r="HC64" s="59"/>
      <c r="HD64" s="59"/>
      <c r="HE64" s="59"/>
      <c r="HF64" s="59"/>
      <c r="HG64" s="59"/>
      <c r="HH64" s="59"/>
      <c r="HI64" s="59"/>
      <c r="HJ64" s="59"/>
      <c r="HK64" s="59"/>
      <c r="HL64" s="59"/>
      <c r="HM64" s="59"/>
      <c r="HN64" s="59"/>
      <c r="HO64" s="59"/>
      <c r="HP64" s="59"/>
      <c r="HQ64" s="59"/>
      <c r="HR64" s="59"/>
      <c r="HS64" s="59"/>
      <c r="HT64" s="59"/>
      <c r="HU64" s="59"/>
      <c r="HV64" s="59"/>
      <c r="HW64" s="59"/>
      <c r="HX64" s="59"/>
      <c r="HY64" s="59"/>
      <c r="HZ64" s="59"/>
      <c r="IA64" s="59"/>
      <c r="IB64" s="59"/>
      <c r="IC64" s="59"/>
      <c r="ID64" s="59"/>
      <c r="IE64" s="59"/>
      <c r="IF64" s="59"/>
      <c r="IG64" s="59"/>
      <c r="IH64" s="59"/>
      <c r="II64" s="59"/>
      <c r="IJ64" s="59"/>
      <c r="IK64" s="59"/>
    </row>
    <row r="65" spans="1:245">
      <c r="A65" s="68" t="str">
        <f>'No Waterfall'!B9</f>
        <v>Derek</v>
      </c>
      <c r="B65" s="61">
        <f>B31</f>
        <v>0.2</v>
      </c>
      <c r="F65" s="67">
        <f t="shared" si="44"/>
        <v>0</v>
      </c>
      <c r="G65" s="59">
        <f t="shared" si="43"/>
        <v>0</v>
      </c>
      <c r="H65" s="59">
        <f t="shared" si="43"/>
        <v>0</v>
      </c>
      <c r="I65" s="59">
        <f t="shared" si="43"/>
        <v>0</v>
      </c>
      <c r="J65" s="59">
        <f t="shared" si="43"/>
        <v>0</v>
      </c>
      <c r="K65" s="59">
        <f t="shared" si="43"/>
        <v>0</v>
      </c>
      <c r="L65" s="59">
        <f t="shared" si="43"/>
        <v>0</v>
      </c>
      <c r="M65" s="59">
        <f t="shared" si="43"/>
        <v>0</v>
      </c>
      <c r="N65" s="59">
        <f t="shared" si="43"/>
        <v>0</v>
      </c>
      <c r="O65" s="59">
        <f t="shared" si="43"/>
        <v>0</v>
      </c>
      <c r="P65" s="59">
        <f t="shared" si="43"/>
        <v>0</v>
      </c>
      <c r="Q65" s="59">
        <f t="shared" si="43"/>
        <v>0</v>
      </c>
      <c r="R65" s="59">
        <f t="shared" si="43"/>
        <v>0</v>
      </c>
      <c r="S65" s="59">
        <f t="shared" si="43"/>
        <v>0</v>
      </c>
      <c r="T65" s="59">
        <f t="shared" si="43"/>
        <v>217769.53897196986</v>
      </c>
      <c r="U65" s="59">
        <f t="shared" si="43"/>
        <v>0</v>
      </c>
      <c r="V65" s="59">
        <f t="shared" si="43"/>
        <v>0</v>
      </c>
      <c r="W65" s="59">
        <f t="shared" si="43"/>
        <v>0</v>
      </c>
      <c r="X65" s="59">
        <f t="shared" si="43"/>
        <v>0</v>
      </c>
      <c r="Y65" s="59">
        <f t="shared" si="43"/>
        <v>0</v>
      </c>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c r="BJ65" s="59"/>
      <c r="BK65" s="59"/>
      <c r="BL65" s="59"/>
      <c r="BM65" s="59"/>
      <c r="BN65" s="59"/>
      <c r="BO65" s="59"/>
      <c r="BP65" s="59"/>
      <c r="BQ65" s="59"/>
      <c r="BR65" s="59"/>
      <c r="BS65" s="59"/>
      <c r="BT65" s="59"/>
      <c r="BU65" s="59"/>
      <c r="BV65" s="59"/>
      <c r="BW65" s="59"/>
      <c r="BX65" s="59"/>
      <c r="BY65" s="59"/>
      <c r="BZ65" s="59"/>
      <c r="CA65" s="59"/>
      <c r="CB65" s="59"/>
      <c r="CC65" s="59"/>
      <c r="CD65" s="59"/>
      <c r="CE65" s="59"/>
      <c r="CF65" s="59"/>
      <c r="CG65" s="59"/>
      <c r="CH65" s="59"/>
      <c r="CI65" s="59"/>
      <c r="CJ65" s="59"/>
      <c r="CK65" s="59"/>
      <c r="CL65" s="59"/>
      <c r="CM65" s="59"/>
      <c r="CN65" s="59"/>
      <c r="CO65" s="59"/>
      <c r="CP65" s="59"/>
      <c r="CQ65" s="59"/>
      <c r="CR65" s="59"/>
      <c r="CS65" s="59"/>
      <c r="CT65" s="59"/>
      <c r="CU65" s="59"/>
      <c r="CV65" s="59"/>
      <c r="CW65" s="59"/>
      <c r="CX65" s="59"/>
      <c r="CY65" s="59"/>
      <c r="CZ65" s="59"/>
      <c r="DA65" s="59"/>
      <c r="DB65" s="59"/>
      <c r="DC65" s="59"/>
      <c r="DD65" s="59"/>
      <c r="DE65" s="59"/>
      <c r="DF65" s="59"/>
      <c r="DG65" s="59"/>
      <c r="DH65" s="59"/>
      <c r="DI65" s="59"/>
      <c r="DJ65" s="59"/>
      <c r="DK65" s="59"/>
      <c r="DL65" s="59"/>
      <c r="DM65" s="59"/>
      <c r="DN65" s="59"/>
      <c r="DO65" s="59"/>
      <c r="DP65" s="59"/>
      <c r="DQ65" s="59"/>
      <c r="DR65" s="59"/>
      <c r="DS65" s="59"/>
      <c r="DT65" s="59"/>
      <c r="DU65" s="59"/>
      <c r="DV65" s="59"/>
      <c r="DW65" s="59"/>
      <c r="DX65" s="59"/>
      <c r="DY65" s="59"/>
      <c r="DZ65" s="59"/>
      <c r="EA65" s="59"/>
      <c r="EB65" s="59"/>
      <c r="EC65" s="59"/>
      <c r="ED65" s="59"/>
      <c r="EE65" s="59"/>
      <c r="EF65" s="59"/>
      <c r="EG65" s="59"/>
      <c r="EH65" s="59"/>
      <c r="EI65" s="59"/>
      <c r="EJ65" s="59"/>
      <c r="EK65" s="59"/>
      <c r="EL65" s="59"/>
      <c r="EM65" s="59"/>
      <c r="EN65" s="59"/>
      <c r="EO65" s="59"/>
      <c r="EP65" s="59"/>
      <c r="EQ65" s="59"/>
      <c r="ER65" s="59"/>
      <c r="ES65" s="59"/>
      <c r="ET65" s="59"/>
      <c r="EU65" s="59"/>
      <c r="EV65" s="59"/>
      <c r="EW65" s="59"/>
      <c r="EX65" s="59"/>
      <c r="EY65" s="59"/>
      <c r="EZ65" s="59"/>
      <c r="FA65" s="59"/>
      <c r="FB65" s="59"/>
      <c r="FC65" s="59"/>
      <c r="FD65" s="59"/>
      <c r="FE65" s="59"/>
      <c r="FF65" s="59"/>
      <c r="FG65" s="59"/>
      <c r="FH65" s="59"/>
      <c r="FI65" s="59"/>
      <c r="FJ65" s="59"/>
      <c r="FK65" s="59"/>
      <c r="FL65" s="59"/>
      <c r="FM65" s="59"/>
      <c r="FN65" s="59"/>
      <c r="FO65" s="59"/>
      <c r="FP65" s="59"/>
      <c r="FQ65" s="59"/>
      <c r="FR65" s="59"/>
      <c r="FS65" s="59"/>
      <c r="FT65" s="59"/>
      <c r="FU65" s="59"/>
      <c r="FV65" s="59"/>
      <c r="FW65" s="59"/>
      <c r="FX65" s="59"/>
      <c r="FY65" s="59"/>
      <c r="FZ65" s="59"/>
      <c r="GA65" s="59"/>
      <c r="GB65" s="59"/>
      <c r="GC65" s="59"/>
      <c r="GD65" s="59"/>
      <c r="GE65" s="59"/>
      <c r="GF65" s="59"/>
      <c r="GG65" s="59"/>
      <c r="GH65" s="59"/>
      <c r="GI65" s="59"/>
      <c r="GJ65" s="59"/>
      <c r="GK65" s="59"/>
      <c r="GL65" s="59"/>
      <c r="GM65" s="59"/>
      <c r="GN65" s="59"/>
      <c r="GO65" s="59"/>
      <c r="GP65" s="59"/>
      <c r="GQ65" s="59"/>
      <c r="GR65" s="59"/>
      <c r="GS65" s="59"/>
      <c r="GT65" s="59"/>
      <c r="GU65" s="59"/>
      <c r="GV65" s="59"/>
      <c r="GW65" s="59"/>
      <c r="GX65" s="59"/>
      <c r="GY65" s="59"/>
      <c r="GZ65" s="59"/>
      <c r="HA65" s="59"/>
      <c r="HB65" s="59"/>
      <c r="HC65" s="59"/>
      <c r="HD65" s="59"/>
      <c r="HE65" s="59"/>
      <c r="HF65" s="59"/>
      <c r="HG65" s="59"/>
      <c r="HH65" s="59"/>
      <c r="HI65" s="59"/>
      <c r="HJ65" s="59"/>
      <c r="HK65" s="59"/>
      <c r="HL65" s="59"/>
      <c r="HM65" s="59"/>
      <c r="HN65" s="59"/>
      <c r="HO65" s="59"/>
      <c r="HP65" s="59"/>
      <c r="HQ65" s="59"/>
      <c r="HR65" s="59"/>
      <c r="HS65" s="59"/>
      <c r="HT65" s="59"/>
      <c r="HU65" s="59"/>
      <c r="HV65" s="59"/>
      <c r="HW65" s="59"/>
      <c r="HX65" s="59"/>
      <c r="HY65" s="59"/>
      <c r="HZ65" s="59"/>
      <c r="IA65" s="59"/>
      <c r="IB65" s="59"/>
      <c r="IC65" s="59"/>
      <c r="ID65" s="59"/>
      <c r="IE65" s="59"/>
      <c r="IF65" s="59"/>
      <c r="IG65" s="59"/>
      <c r="IH65" s="59"/>
      <c r="II65" s="59"/>
      <c r="IJ65" s="59"/>
      <c r="IK65" s="59"/>
    </row>
    <row r="66" spans="1:245">
      <c r="A66" s="68" t="str">
        <f>'No Waterfall'!B10</f>
        <v>Elizabeth</v>
      </c>
      <c r="B66" s="61">
        <f>B39</f>
        <v>0.15</v>
      </c>
      <c r="F66" s="67">
        <f t="shared" si="44"/>
        <v>0</v>
      </c>
      <c r="G66" s="59">
        <f t="shared" si="43"/>
        <v>0</v>
      </c>
      <c r="H66" s="59">
        <f t="shared" si="43"/>
        <v>0</v>
      </c>
      <c r="I66" s="59">
        <f t="shared" si="43"/>
        <v>0</v>
      </c>
      <c r="J66" s="59">
        <f t="shared" si="43"/>
        <v>0</v>
      </c>
      <c r="K66" s="59">
        <f t="shared" si="43"/>
        <v>0</v>
      </c>
      <c r="L66" s="59">
        <f t="shared" si="43"/>
        <v>0</v>
      </c>
      <c r="M66" s="59">
        <f t="shared" si="43"/>
        <v>0</v>
      </c>
      <c r="N66" s="59">
        <f t="shared" si="43"/>
        <v>0</v>
      </c>
      <c r="O66" s="59">
        <f t="shared" si="43"/>
        <v>0</v>
      </c>
      <c r="P66" s="59">
        <f t="shared" si="43"/>
        <v>0</v>
      </c>
      <c r="Q66" s="59">
        <f t="shared" si="43"/>
        <v>0</v>
      </c>
      <c r="R66" s="59">
        <f t="shared" si="43"/>
        <v>0</v>
      </c>
      <c r="S66" s="59">
        <f t="shared" si="43"/>
        <v>0</v>
      </c>
      <c r="T66" s="59">
        <f t="shared" si="43"/>
        <v>163327.15422897739</v>
      </c>
      <c r="U66" s="59">
        <f t="shared" si="43"/>
        <v>0</v>
      </c>
      <c r="V66" s="59">
        <f t="shared" si="43"/>
        <v>0</v>
      </c>
      <c r="W66" s="59">
        <f t="shared" si="43"/>
        <v>0</v>
      </c>
      <c r="X66" s="59">
        <f t="shared" si="43"/>
        <v>0</v>
      </c>
      <c r="Y66" s="59">
        <f t="shared" si="43"/>
        <v>0</v>
      </c>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59"/>
      <c r="BI66" s="59"/>
      <c r="BJ66" s="59"/>
      <c r="BK66" s="59"/>
      <c r="BL66" s="59"/>
      <c r="BM66" s="59"/>
      <c r="BN66" s="59"/>
      <c r="BO66" s="59"/>
      <c r="BP66" s="59"/>
      <c r="BQ66" s="59"/>
      <c r="BR66" s="59"/>
      <c r="BS66" s="59"/>
      <c r="BT66" s="59"/>
      <c r="BU66" s="59"/>
      <c r="BV66" s="59"/>
      <c r="BW66" s="59"/>
      <c r="BX66" s="59"/>
      <c r="BY66" s="59"/>
      <c r="BZ66" s="59"/>
      <c r="CA66" s="59"/>
      <c r="CB66" s="59"/>
      <c r="CC66" s="59"/>
      <c r="CD66" s="59"/>
      <c r="CE66" s="59"/>
      <c r="CF66" s="59"/>
      <c r="CG66" s="59"/>
      <c r="CH66" s="59"/>
      <c r="CI66" s="59"/>
      <c r="CJ66" s="59"/>
      <c r="CK66" s="59"/>
      <c r="CL66" s="59"/>
      <c r="CM66" s="59"/>
      <c r="CN66" s="59"/>
      <c r="CO66" s="59"/>
      <c r="CP66" s="59"/>
      <c r="CQ66" s="59"/>
      <c r="CR66" s="59"/>
      <c r="CS66" s="59"/>
      <c r="CT66" s="59"/>
      <c r="CU66" s="59"/>
      <c r="CV66" s="59"/>
      <c r="CW66" s="59"/>
      <c r="CX66" s="59"/>
      <c r="CY66" s="59"/>
      <c r="CZ66" s="59"/>
      <c r="DA66" s="59"/>
      <c r="DB66" s="59"/>
      <c r="DC66" s="59"/>
      <c r="DD66" s="59"/>
      <c r="DE66" s="59"/>
      <c r="DF66" s="59"/>
      <c r="DG66" s="59"/>
      <c r="DH66" s="59"/>
      <c r="DI66" s="59"/>
      <c r="DJ66" s="59"/>
      <c r="DK66" s="59"/>
      <c r="DL66" s="59"/>
      <c r="DM66" s="59"/>
      <c r="DN66" s="59"/>
      <c r="DO66" s="59"/>
      <c r="DP66" s="59"/>
      <c r="DQ66" s="59"/>
      <c r="DR66" s="59"/>
      <c r="DS66" s="59"/>
      <c r="DT66" s="59"/>
      <c r="DU66" s="59"/>
      <c r="DV66" s="59"/>
      <c r="DW66" s="59"/>
      <c r="DX66" s="59"/>
      <c r="DY66" s="59"/>
      <c r="DZ66" s="59"/>
      <c r="EA66" s="59"/>
      <c r="EB66" s="59"/>
      <c r="EC66" s="59"/>
      <c r="ED66" s="59"/>
      <c r="EE66" s="59"/>
      <c r="EF66" s="59"/>
      <c r="EG66" s="59"/>
      <c r="EH66" s="59"/>
      <c r="EI66" s="59"/>
      <c r="EJ66" s="59"/>
      <c r="EK66" s="59"/>
      <c r="EL66" s="59"/>
      <c r="EM66" s="59"/>
      <c r="EN66" s="59"/>
      <c r="EO66" s="59"/>
      <c r="EP66" s="59"/>
      <c r="EQ66" s="59"/>
      <c r="ER66" s="59"/>
      <c r="ES66" s="59"/>
      <c r="ET66" s="59"/>
      <c r="EU66" s="59"/>
      <c r="EV66" s="59"/>
      <c r="EW66" s="59"/>
      <c r="EX66" s="59"/>
      <c r="EY66" s="59"/>
      <c r="EZ66" s="59"/>
      <c r="FA66" s="59"/>
      <c r="FB66" s="59"/>
      <c r="FC66" s="59"/>
      <c r="FD66" s="59"/>
      <c r="FE66" s="59"/>
      <c r="FF66" s="59"/>
      <c r="FG66" s="59"/>
      <c r="FH66" s="59"/>
      <c r="FI66" s="59"/>
      <c r="FJ66" s="59"/>
      <c r="FK66" s="59"/>
      <c r="FL66" s="59"/>
      <c r="FM66" s="59"/>
      <c r="FN66" s="59"/>
      <c r="FO66" s="59"/>
      <c r="FP66" s="59"/>
      <c r="FQ66" s="59"/>
      <c r="FR66" s="59"/>
      <c r="FS66" s="59"/>
      <c r="FT66" s="59"/>
      <c r="FU66" s="59"/>
      <c r="FV66" s="59"/>
      <c r="FW66" s="59"/>
      <c r="FX66" s="59"/>
      <c r="FY66" s="59"/>
      <c r="FZ66" s="59"/>
      <c r="GA66" s="59"/>
      <c r="GB66" s="59"/>
      <c r="GC66" s="59"/>
      <c r="GD66" s="59"/>
      <c r="GE66" s="59"/>
      <c r="GF66" s="59"/>
      <c r="GG66" s="59"/>
      <c r="GH66" s="59"/>
      <c r="GI66" s="59"/>
      <c r="GJ66" s="59"/>
      <c r="GK66" s="59"/>
      <c r="GL66" s="59"/>
      <c r="GM66" s="59"/>
      <c r="GN66" s="59"/>
      <c r="GO66" s="59"/>
      <c r="GP66" s="59"/>
      <c r="GQ66" s="59"/>
      <c r="GR66" s="59"/>
      <c r="GS66" s="59"/>
      <c r="GT66" s="59"/>
      <c r="GU66" s="59"/>
      <c r="GV66" s="59"/>
      <c r="GW66" s="59"/>
      <c r="GX66" s="59"/>
      <c r="GY66" s="59"/>
      <c r="GZ66" s="59"/>
      <c r="HA66" s="59"/>
      <c r="HB66" s="59"/>
      <c r="HC66" s="59"/>
      <c r="HD66" s="59"/>
      <c r="HE66" s="59"/>
      <c r="HF66" s="59"/>
      <c r="HG66" s="59"/>
      <c r="HH66" s="59"/>
      <c r="HI66" s="59"/>
      <c r="HJ66" s="59"/>
      <c r="HK66" s="59"/>
      <c r="HL66" s="59"/>
      <c r="HM66" s="59"/>
      <c r="HN66" s="59"/>
      <c r="HO66" s="59"/>
      <c r="HP66" s="59"/>
      <c r="HQ66" s="59"/>
      <c r="HR66" s="59"/>
      <c r="HS66" s="59"/>
      <c r="HT66" s="59"/>
      <c r="HU66" s="59"/>
      <c r="HV66" s="59"/>
      <c r="HW66" s="59"/>
      <c r="HX66" s="59"/>
      <c r="HY66" s="59"/>
      <c r="HZ66" s="59"/>
      <c r="IA66" s="59"/>
      <c r="IB66" s="59"/>
      <c r="IC66" s="59"/>
      <c r="ID66" s="59"/>
      <c r="IE66" s="59"/>
      <c r="IF66" s="59"/>
      <c r="IG66" s="59"/>
      <c r="IH66" s="59"/>
      <c r="II66" s="59"/>
      <c r="IJ66" s="59"/>
      <c r="IK66" s="59"/>
    </row>
    <row r="67" spans="1:245">
      <c r="A67" s="50" t="s">
        <v>32</v>
      </c>
      <c r="F67" s="67">
        <f>MAX(F53,F58)</f>
        <v>0</v>
      </c>
      <c r="G67" s="59">
        <f t="shared" ref="G67:Y67" si="45">MAX(G53,G58)</f>
        <v>0</v>
      </c>
      <c r="H67" s="59">
        <f t="shared" si="45"/>
        <v>0</v>
      </c>
      <c r="I67" s="59">
        <f t="shared" si="45"/>
        <v>0</v>
      </c>
      <c r="J67" s="59">
        <f t="shared" si="45"/>
        <v>0</v>
      </c>
      <c r="K67" s="59">
        <f t="shared" si="45"/>
        <v>0</v>
      </c>
      <c r="L67" s="59">
        <f t="shared" si="45"/>
        <v>0</v>
      </c>
      <c r="M67" s="59">
        <f t="shared" si="45"/>
        <v>0</v>
      </c>
      <c r="N67" s="59">
        <f t="shared" si="45"/>
        <v>0</v>
      </c>
      <c r="O67" s="59">
        <f t="shared" si="45"/>
        <v>0</v>
      </c>
      <c r="P67" s="59">
        <f t="shared" si="45"/>
        <v>0</v>
      </c>
      <c r="Q67" s="59">
        <f t="shared" si="45"/>
        <v>0</v>
      </c>
      <c r="R67" s="59">
        <f t="shared" si="45"/>
        <v>0</v>
      </c>
      <c r="S67" s="59">
        <f t="shared" si="45"/>
        <v>0</v>
      </c>
      <c r="T67" s="59">
        <f t="shared" si="45"/>
        <v>0</v>
      </c>
      <c r="U67" s="59">
        <f t="shared" si="45"/>
        <v>0</v>
      </c>
      <c r="V67" s="59">
        <f t="shared" si="45"/>
        <v>0</v>
      </c>
      <c r="W67" s="59">
        <f t="shared" si="45"/>
        <v>0</v>
      </c>
      <c r="X67" s="59">
        <f t="shared" si="45"/>
        <v>0</v>
      </c>
      <c r="Y67" s="59">
        <f t="shared" si="45"/>
        <v>0</v>
      </c>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c r="BJ67" s="59"/>
      <c r="BK67" s="59"/>
      <c r="BL67" s="59"/>
      <c r="BM67" s="59"/>
      <c r="BN67" s="59"/>
      <c r="BO67" s="59"/>
      <c r="BP67" s="59"/>
      <c r="BQ67" s="59"/>
      <c r="BR67" s="59"/>
      <c r="BS67" s="59"/>
      <c r="BT67" s="59"/>
      <c r="BU67" s="59"/>
      <c r="BV67" s="59"/>
      <c r="BW67" s="59"/>
      <c r="BX67" s="59"/>
      <c r="BY67" s="59"/>
      <c r="BZ67" s="59"/>
      <c r="CA67" s="59"/>
      <c r="CB67" s="59"/>
      <c r="CC67" s="59"/>
      <c r="CD67" s="59"/>
      <c r="CE67" s="59"/>
      <c r="CF67" s="59"/>
      <c r="CG67" s="59"/>
      <c r="CH67" s="59"/>
      <c r="CI67" s="59"/>
      <c r="CJ67" s="59"/>
      <c r="CK67" s="59"/>
      <c r="CL67" s="59"/>
      <c r="CM67" s="59"/>
      <c r="CN67" s="59"/>
      <c r="CO67" s="59"/>
      <c r="CP67" s="59"/>
      <c r="CQ67" s="59"/>
      <c r="CR67" s="59"/>
      <c r="CS67" s="59"/>
      <c r="CT67" s="59"/>
      <c r="CU67" s="59"/>
      <c r="CV67" s="59"/>
      <c r="CW67" s="59"/>
      <c r="CX67" s="59"/>
      <c r="CY67" s="59"/>
      <c r="CZ67" s="59"/>
      <c r="DA67" s="59"/>
      <c r="DB67" s="59"/>
      <c r="DC67" s="59"/>
      <c r="DD67" s="59"/>
      <c r="DE67" s="59"/>
      <c r="DF67" s="59"/>
      <c r="DG67" s="59"/>
      <c r="DH67" s="59"/>
      <c r="DI67" s="59"/>
      <c r="DJ67" s="59"/>
      <c r="DK67" s="59"/>
      <c r="DL67" s="59"/>
      <c r="DM67" s="59"/>
      <c r="DN67" s="59"/>
      <c r="DO67" s="59"/>
      <c r="DP67" s="59"/>
      <c r="DQ67" s="59"/>
      <c r="DR67" s="59"/>
      <c r="DS67" s="59"/>
      <c r="DT67" s="59"/>
      <c r="DU67" s="59"/>
      <c r="DV67" s="59"/>
      <c r="DW67" s="59"/>
      <c r="DX67" s="59"/>
      <c r="DY67" s="59"/>
      <c r="DZ67" s="59"/>
      <c r="EA67" s="59"/>
      <c r="EB67" s="59"/>
      <c r="EC67" s="59"/>
      <c r="ED67" s="59"/>
      <c r="EE67" s="59"/>
      <c r="EF67" s="59"/>
      <c r="EG67" s="59"/>
      <c r="EH67" s="59"/>
      <c r="EI67" s="59"/>
      <c r="EJ67" s="59"/>
      <c r="EK67" s="59"/>
      <c r="EL67" s="59"/>
      <c r="EM67" s="59"/>
      <c r="EN67" s="59"/>
      <c r="EO67" s="59"/>
      <c r="EP67" s="59"/>
      <c r="EQ67" s="59"/>
      <c r="ER67" s="59"/>
      <c r="ES67" s="59"/>
      <c r="ET67" s="59"/>
      <c r="EU67" s="59"/>
      <c r="EV67" s="59"/>
      <c r="EW67" s="59"/>
      <c r="EX67" s="59"/>
      <c r="EY67" s="59"/>
      <c r="EZ67" s="59"/>
      <c r="FA67" s="59"/>
      <c r="FB67" s="59"/>
      <c r="FC67" s="59"/>
      <c r="FD67" s="59"/>
      <c r="FE67" s="59"/>
      <c r="FF67" s="59"/>
      <c r="FG67" s="59"/>
      <c r="FH67" s="59"/>
      <c r="FI67" s="59"/>
      <c r="FJ67" s="59"/>
      <c r="FK67" s="59"/>
      <c r="FL67" s="59"/>
      <c r="FM67" s="59"/>
      <c r="FN67" s="59"/>
      <c r="FO67" s="59"/>
      <c r="FP67" s="59"/>
      <c r="FQ67" s="59"/>
      <c r="FR67" s="59"/>
      <c r="FS67" s="59"/>
      <c r="FT67" s="59"/>
      <c r="FU67" s="59"/>
      <c r="FV67" s="59"/>
      <c r="FW67" s="59"/>
      <c r="FX67" s="59"/>
      <c r="FY67" s="59"/>
      <c r="FZ67" s="59"/>
      <c r="GA67" s="59"/>
      <c r="GB67" s="59"/>
      <c r="GC67" s="59"/>
      <c r="GD67" s="59"/>
      <c r="GE67" s="59"/>
      <c r="GF67" s="59"/>
      <c r="GG67" s="59"/>
      <c r="GH67" s="59"/>
      <c r="GI67" s="59"/>
      <c r="GJ67" s="59"/>
      <c r="GK67" s="59"/>
      <c r="GL67" s="59"/>
      <c r="GM67" s="59"/>
      <c r="GN67" s="59"/>
      <c r="GO67" s="59"/>
      <c r="GP67" s="59"/>
      <c r="GQ67" s="59"/>
      <c r="GR67" s="59"/>
      <c r="GS67" s="59"/>
      <c r="GT67" s="59"/>
      <c r="GU67" s="59"/>
      <c r="GV67" s="59"/>
      <c r="GW67" s="59"/>
      <c r="GX67" s="59"/>
      <c r="GY67" s="59"/>
      <c r="GZ67" s="59"/>
      <c r="HA67" s="59"/>
      <c r="HB67" s="59"/>
      <c r="HC67" s="59"/>
      <c r="HD67" s="59"/>
      <c r="HE67" s="59"/>
      <c r="HF67" s="59"/>
      <c r="HG67" s="59"/>
      <c r="HH67" s="59"/>
      <c r="HI67" s="59"/>
      <c r="HJ67" s="59"/>
      <c r="HK67" s="59"/>
      <c r="HL67" s="59"/>
      <c r="HM67" s="59"/>
      <c r="HN67" s="59"/>
      <c r="HO67" s="59"/>
      <c r="HP67" s="59"/>
      <c r="HQ67" s="59"/>
      <c r="HR67" s="59"/>
      <c r="HS67" s="59"/>
      <c r="HT67" s="59"/>
      <c r="HU67" s="59"/>
      <c r="HV67" s="59"/>
      <c r="HW67" s="59"/>
      <c r="HX67" s="59"/>
      <c r="HY67" s="59"/>
      <c r="HZ67" s="59"/>
      <c r="IA67" s="59"/>
      <c r="IB67" s="59"/>
      <c r="IC67" s="59"/>
      <c r="ID67" s="59"/>
      <c r="IE67" s="59"/>
      <c r="IF67" s="59"/>
      <c r="IG67" s="59"/>
      <c r="IH67" s="59"/>
      <c r="II67" s="59"/>
      <c r="IJ67" s="59"/>
      <c r="IK67" s="59"/>
    </row>
    <row r="68" spans="1:245">
      <c r="F68" s="67"/>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59"/>
      <c r="AZ68" s="59"/>
      <c r="BA68" s="59"/>
      <c r="BB68" s="59"/>
      <c r="BC68" s="59"/>
      <c r="BD68" s="59"/>
      <c r="BE68" s="59"/>
      <c r="BF68" s="59"/>
      <c r="BG68" s="59"/>
      <c r="BH68" s="59"/>
      <c r="BI68" s="59"/>
      <c r="BJ68" s="59"/>
      <c r="BK68" s="59"/>
      <c r="BL68" s="59"/>
      <c r="BM68" s="59"/>
      <c r="BN68" s="59"/>
      <c r="BO68" s="59"/>
      <c r="BP68" s="59"/>
      <c r="BQ68" s="59"/>
      <c r="BR68" s="59"/>
      <c r="BS68" s="59"/>
      <c r="BT68" s="59"/>
      <c r="BU68" s="59"/>
      <c r="BV68" s="59"/>
      <c r="BW68" s="59"/>
      <c r="BX68" s="59"/>
      <c r="BY68" s="59"/>
      <c r="BZ68" s="59"/>
      <c r="CA68" s="59"/>
      <c r="CB68" s="59"/>
      <c r="CC68" s="59"/>
      <c r="CD68" s="59"/>
      <c r="CE68" s="59"/>
      <c r="CF68" s="59"/>
      <c r="CG68" s="59"/>
      <c r="CH68" s="59"/>
      <c r="CI68" s="59"/>
      <c r="CJ68" s="59"/>
      <c r="CK68" s="59"/>
      <c r="CL68" s="59"/>
      <c r="CM68" s="59"/>
      <c r="CN68" s="59"/>
      <c r="CO68" s="59"/>
      <c r="CP68" s="59"/>
      <c r="CQ68" s="59"/>
      <c r="CR68" s="59"/>
      <c r="CS68" s="59"/>
      <c r="CT68" s="59"/>
      <c r="CU68" s="59"/>
      <c r="CV68" s="59"/>
      <c r="CW68" s="59"/>
      <c r="CX68" s="59"/>
      <c r="CY68" s="59"/>
      <c r="CZ68" s="59"/>
      <c r="DA68" s="59"/>
      <c r="DB68" s="59"/>
      <c r="DC68" s="59"/>
      <c r="DD68" s="59"/>
      <c r="DE68" s="59"/>
      <c r="DF68" s="59"/>
      <c r="DG68" s="59"/>
      <c r="DH68" s="59"/>
      <c r="DI68" s="59"/>
      <c r="DJ68" s="59"/>
      <c r="DK68" s="59"/>
      <c r="DL68" s="59"/>
      <c r="DM68" s="59"/>
      <c r="DN68" s="59"/>
      <c r="DO68" s="59"/>
      <c r="DP68" s="59"/>
      <c r="DQ68" s="59"/>
      <c r="DR68" s="59"/>
      <c r="DS68" s="59"/>
      <c r="DT68" s="59"/>
      <c r="DU68" s="59"/>
      <c r="DV68" s="59"/>
      <c r="DW68" s="59"/>
      <c r="DX68" s="59"/>
      <c r="DY68" s="59"/>
      <c r="DZ68" s="59"/>
      <c r="EA68" s="59"/>
      <c r="EB68" s="59"/>
      <c r="EC68" s="59"/>
      <c r="ED68" s="59"/>
      <c r="EE68" s="59"/>
      <c r="EF68" s="59"/>
      <c r="EG68" s="59"/>
      <c r="EH68" s="59"/>
      <c r="EI68" s="59"/>
      <c r="EJ68" s="59"/>
      <c r="EK68" s="59"/>
      <c r="EL68" s="59"/>
      <c r="EM68" s="59"/>
      <c r="EN68" s="59"/>
      <c r="EO68" s="59"/>
      <c r="EP68" s="59"/>
      <c r="EQ68" s="59"/>
      <c r="ER68" s="59"/>
      <c r="ES68" s="59"/>
      <c r="ET68" s="59"/>
      <c r="EU68" s="59"/>
      <c r="EV68" s="59"/>
      <c r="EW68" s="59"/>
      <c r="EX68" s="59"/>
      <c r="EY68" s="59"/>
      <c r="EZ68" s="59"/>
      <c r="FA68" s="59"/>
      <c r="FB68" s="59"/>
      <c r="FC68" s="59"/>
      <c r="FD68" s="59"/>
      <c r="FE68" s="59"/>
      <c r="FF68" s="59"/>
      <c r="FG68" s="59"/>
      <c r="FH68" s="59"/>
      <c r="FI68" s="59"/>
      <c r="FJ68" s="59"/>
      <c r="FK68" s="59"/>
      <c r="FL68" s="59"/>
      <c r="FM68" s="59"/>
      <c r="FN68" s="59"/>
      <c r="FO68" s="59"/>
      <c r="FP68" s="59"/>
      <c r="FQ68" s="59"/>
      <c r="FR68" s="59"/>
      <c r="FS68" s="59"/>
      <c r="FT68" s="59"/>
      <c r="FU68" s="59"/>
      <c r="FV68" s="59"/>
      <c r="FW68" s="59"/>
      <c r="FX68" s="59"/>
      <c r="FY68" s="59"/>
      <c r="FZ68" s="59"/>
      <c r="GA68" s="59"/>
      <c r="GB68" s="59"/>
      <c r="GC68" s="59"/>
      <c r="GD68" s="59"/>
      <c r="GE68" s="59"/>
      <c r="GF68" s="59"/>
      <c r="GG68" s="59"/>
      <c r="GH68" s="59"/>
      <c r="GI68" s="59"/>
      <c r="GJ68" s="59"/>
      <c r="GK68" s="59"/>
      <c r="GL68" s="59"/>
      <c r="GM68" s="59"/>
      <c r="GN68" s="59"/>
      <c r="GO68" s="59"/>
      <c r="GP68" s="59"/>
      <c r="GQ68" s="59"/>
      <c r="GR68" s="59"/>
      <c r="GS68" s="59"/>
      <c r="GT68" s="59"/>
      <c r="GU68" s="59"/>
      <c r="GV68" s="59"/>
      <c r="GW68" s="59"/>
      <c r="GX68" s="59"/>
      <c r="GY68" s="59"/>
      <c r="GZ68" s="59"/>
      <c r="HA68" s="59"/>
      <c r="HB68" s="59"/>
      <c r="HC68" s="59"/>
      <c r="HD68" s="59"/>
      <c r="HE68" s="59"/>
      <c r="HF68" s="59"/>
      <c r="HG68" s="59"/>
      <c r="HH68" s="59"/>
      <c r="HI68" s="59"/>
      <c r="HJ68" s="59"/>
      <c r="HK68" s="59"/>
      <c r="HL68" s="59"/>
      <c r="HM68" s="59"/>
      <c r="HN68" s="59"/>
      <c r="HO68" s="59"/>
      <c r="HP68" s="59"/>
      <c r="HQ68" s="59"/>
      <c r="HR68" s="59"/>
      <c r="HS68" s="59"/>
      <c r="HT68" s="59"/>
      <c r="HU68" s="59"/>
      <c r="HV68" s="59"/>
      <c r="HW68" s="59"/>
      <c r="HX68" s="59"/>
      <c r="HY68" s="59"/>
      <c r="HZ68" s="59"/>
      <c r="IA68" s="59"/>
      <c r="IB68" s="59"/>
      <c r="IC68" s="59"/>
      <c r="ID68" s="59"/>
      <c r="IE68" s="59"/>
      <c r="IF68" s="59"/>
      <c r="IG68" s="59"/>
      <c r="IH68" s="59"/>
      <c r="II68" s="59"/>
      <c r="IJ68" s="59"/>
      <c r="IK68" s="59"/>
    </row>
    <row r="69" spans="1:245">
      <c r="F69" s="53"/>
    </row>
    <row r="70" spans="1:245" s="56" customFormat="1">
      <c r="A70" s="56" t="s">
        <v>25</v>
      </c>
      <c r="F70" s="69">
        <f>F47-F61-F67</f>
        <v>0</v>
      </c>
      <c r="G70" s="70">
        <f t="shared" ref="G70:Y70" si="46">G47-G61-G67</f>
        <v>0</v>
      </c>
      <c r="H70" s="70">
        <f t="shared" si="46"/>
        <v>0</v>
      </c>
      <c r="I70" s="70">
        <f t="shared" si="46"/>
        <v>0</v>
      </c>
      <c r="J70" s="70">
        <f t="shared" si="46"/>
        <v>0</v>
      </c>
      <c r="K70" s="70">
        <f t="shared" si="46"/>
        <v>0</v>
      </c>
      <c r="L70" s="70">
        <f t="shared" si="46"/>
        <v>0</v>
      </c>
      <c r="M70" s="70">
        <f t="shared" si="46"/>
        <v>0</v>
      </c>
      <c r="N70" s="70">
        <f t="shared" si="46"/>
        <v>0</v>
      </c>
      <c r="O70" s="70">
        <f t="shared" si="46"/>
        <v>0</v>
      </c>
      <c r="P70" s="70">
        <f t="shared" si="46"/>
        <v>0</v>
      </c>
      <c r="Q70" s="70">
        <f t="shared" si="46"/>
        <v>0</v>
      </c>
      <c r="R70" s="70">
        <f t="shared" si="46"/>
        <v>0</v>
      </c>
      <c r="S70" s="70">
        <f t="shared" si="46"/>
        <v>0</v>
      </c>
      <c r="T70" s="70">
        <f t="shared" si="46"/>
        <v>834230.93799613649</v>
      </c>
      <c r="U70" s="70">
        <f t="shared" si="46"/>
        <v>0</v>
      </c>
      <c r="V70" s="70">
        <f t="shared" si="46"/>
        <v>0</v>
      </c>
      <c r="W70" s="70">
        <f t="shared" si="46"/>
        <v>0</v>
      </c>
      <c r="X70" s="70">
        <f t="shared" si="46"/>
        <v>0</v>
      </c>
      <c r="Y70" s="70">
        <f t="shared" si="46"/>
        <v>0</v>
      </c>
      <c r="Z70" s="70"/>
      <c r="AA70" s="70"/>
      <c r="AB70" s="70"/>
      <c r="AC70" s="70"/>
      <c r="AD70" s="70"/>
      <c r="AE70" s="70"/>
      <c r="AF70" s="70"/>
      <c r="AG70" s="70"/>
      <c r="AH70" s="70"/>
      <c r="AI70" s="70"/>
      <c r="AJ70" s="70"/>
      <c r="AK70" s="70"/>
      <c r="AL70" s="70"/>
      <c r="AM70" s="70"/>
      <c r="AN70" s="70"/>
      <c r="AO70" s="70"/>
      <c r="AP70" s="70"/>
      <c r="AQ70" s="70"/>
      <c r="AR70" s="70"/>
      <c r="AS70" s="70"/>
      <c r="AT70" s="70"/>
      <c r="AU70" s="70"/>
      <c r="AV70" s="70"/>
      <c r="AW70" s="70"/>
      <c r="AX70" s="70"/>
      <c r="AY70" s="70"/>
      <c r="AZ70" s="70"/>
      <c r="BA70" s="70"/>
      <c r="BB70" s="70"/>
      <c r="BC70" s="70"/>
      <c r="BD70" s="70"/>
      <c r="BE70" s="70"/>
      <c r="BF70" s="70"/>
      <c r="BG70" s="70"/>
      <c r="BH70" s="70"/>
      <c r="BI70" s="70"/>
      <c r="BJ70" s="70"/>
      <c r="BK70" s="70"/>
      <c r="BL70" s="70"/>
      <c r="BM70" s="70"/>
      <c r="BN70" s="70"/>
      <c r="BO70" s="70"/>
      <c r="BP70" s="70"/>
      <c r="BQ70" s="70"/>
      <c r="BR70" s="70"/>
      <c r="BS70" s="70"/>
      <c r="BT70" s="70"/>
      <c r="BU70" s="70"/>
      <c r="BV70" s="70"/>
      <c r="BW70" s="70"/>
      <c r="BX70" s="70"/>
      <c r="BY70" s="70"/>
      <c r="BZ70" s="70"/>
      <c r="CA70" s="70"/>
      <c r="CB70" s="70"/>
      <c r="CC70" s="70"/>
      <c r="CD70" s="70"/>
      <c r="CE70" s="70"/>
      <c r="CF70" s="70"/>
      <c r="CG70" s="70"/>
      <c r="CH70" s="70"/>
      <c r="CI70" s="70"/>
      <c r="CJ70" s="70"/>
      <c r="CK70" s="70"/>
      <c r="CL70" s="70"/>
      <c r="CM70" s="70"/>
      <c r="CN70" s="70"/>
      <c r="CO70" s="70"/>
      <c r="CP70" s="70"/>
      <c r="CQ70" s="70"/>
      <c r="CR70" s="70"/>
      <c r="CS70" s="70"/>
      <c r="CT70" s="70"/>
      <c r="CU70" s="70"/>
      <c r="CV70" s="70"/>
      <c r="CW70" s="70"/>
      <c r="CX70" s="70"/>
      <c r="CY70" s="70"/>
      <c r="CZ70" s="70"/>
      <c r="DA70" s="70"/>
      <c r="DB70" s="70"/>
      <c r="DC70" s="70"/>
      <c r="DD70" s="70"/>
      <c r="DE70" s="70"/>
      <c r="DF70" s="70"/>
      <c r="DG70" s="70"/>
      <c r="DH70" s="70"/>
      <c r="DI70" s="70"/>
      <c r="DJ70" s="70"/>
      <c r="DK70" s="70"/>
      <c r="DL70" s="70"/>
      <c r="DM70" s="70"/>
      <c r="DN70" s="70"/>
      <c r="DO70" s="70"/>
      <c r="DP70" s="70"/>
      <c r="DQ70" s="70"/>
      <c r="DR70" s="70"/>
      <c r="DS70" s="70"/>
      <c r="DT70" s="70"/>
      <c r="DU70" s="70"/>
      <c r="DV70" s="70"/>
      <c r="DW70" s="70"/>
      <c r="DX70" s="70"/>
      <c r="DY70" s="70"/>
      <c r="DZ70" s="70"/>
      <c r="EA70" s="70"/>
      <c r="EB70" s="70"/>
      <c r="EC70" s="70"/>
      <c r="ED70" s="70"/>
      <c r="EE70" s="70"/>
      <c r="EF70" s="70"/>
      <c r="EG70" s="70"/>
      <c r="EH70" s="70"/>
      <c r="EI70" s="70"/>
      <c r="EJ70" s="70"/>
      <c r="EK70" s="70"/>
      <c r="EL70" s="70"/>
      <c r="EM70" s="70"/>
      <c r="EN70" s="70"/>
      <c r="EO70" s="70"/>
      <c r="EP70" s="70"/>
      <c r="EQ70" s="70"/>
      <c r="ER70" s="70"/>
      <c r="ES70" s="70"/>
      <c r="ET70" s="70"/>
      <c r="EU70" s="70"/>
      <c r="EV70" s="70"/>
      <c r="EW70" s="70"/>
      <c r="EX70" s="70"/>
      <c r="EY70" s="70"/>
      <c r="EZ70" s="70"/>
      <c r="FA70" s="70"/>
      <c r="FB70" s="70"/>
      <c r="FC70" s="70"/>
      <c r="FD70" s="70"/>
      <c r="FE70" s="70"/>
      <c r="FF70" s="70"/>
      <c r="FG70" s="70"/>
      <c r="FH70" s="70"/>
      <c r="FI70" s="70"/>
      <c r="FJ70" s="70"/>
      <c r="FK70" s="70"/>
      <c r="FL70" s="70"/>
      <c r="FM70" s="70"/>
      <c r="FN70" s="70"/>
      <c r="FO70" s="70"/>
      <c r="FP70" s="70"/>
      <c r="FQ70" s="70"/>
      <c r="FR70" s="70"/>
      <c r="FS70" s="70"/>
      <c r="FT70" s="70"/>
      <c r="FU70" s="70"/>
      <c r="FV70" s="70"/>
      <c r="FW70" s="70"/>
      <c r="FX70" s="70"/>
      <c r="FY70" s="70"/>
      <c r="FZ70" s="70"/>
      <c r="GA70" s="70"/>
      <c r="GB70" s="70"/>
      <c r="GC70" s="70"/>
      <c r="GD70" s="70"/>
      <c r="GE70" s="70"/>
      <c r="GF70" s="70"/>
      <c r="GG70" s="70"/>
      <c r="GH70" s="70"/>
      <c r="GI70" s="70"/>
      <c r="GJ70" s="70"/>
      <c r="GK70" s="70"/>
      <c r="GL70" s="70"/>
      <c r="GM70" s="70"/>
      <c r="GN70" s="70"/>
      <c r="GO70" s="70"/>
      <c r="GP70" s="70"/>
      <c r="GQ70" s="70"/>
      <c r="GR70" s="70"/>
      <c r="GS70" s="70"/>
      <c r="GT70" s="70"/>
      <c r="GU70" s="70"/>
      <c r="GV70" s="70"/>
      <c r="GW70" s="70"/>
      <c r="GX70" s="70"/>
      <c r="GY70" s="70"/>
      <c r="GZ70" s="70"/>
      <c r="HA70" s="70"/>
      <c r="HB70" s="70"/>
      <c r="HC70" s="70"/>
      <c r="HD70" s="70"/>
      <c r="HE70" s="70"/>
      <c r="HF70" s="70"/>
      <c r="HG70" s="70"/>
      <c r="HH70" s="70"/>
      <c r="HI70" s="70"/>
      <c r="HJ70" s="70"/>
      <c r="HK70" s="70"/>
      <c r="HL70" s="70"/>
      <c r="HM70" s="70"/>
      <c r="HN70" s="70"/>
      <c r="HO70" s="70"/>
      <c r="HP70" s="70"/>
      <c r="HQ70" s="70"/>
      <c r="HR70" s="70"/>
      <c r="HS70" s="70"/>
      <c r="HT70" s="70"/>
      <c r="HU70" s="70"/>
      <c r="HV70" s="70"/>
      <c r="HW70" s="70"/>
      <c r="HX70" s="70"/>
      <c r="HY70" s="70"/>
      <c r="HZ70" s="70"/>
      <c r="IA70" s="70"/>
      <c r="IB70" s="70"/>
      <c r="IC70" s="70"/>
      <c r="ID70" s="70"/>
      <c r="IE70" s="70"/>
      <c r="IF70" s="70"/>
      <c r="IG70" s="70"/>
      <c r="IH70" s="70"/>
      <c r="II70" s="70"/>
      <c r="IJ70" s="70"/>
      <c r="IK70" s="70"/>
    </row>
    <row r="71" spans="1:245">
      <c r="F71" s="53"/>
    </row>
    <row r="72" spans="1:245">
      <c r="A72" s="50" t="s">
        <v>33</v>
      </c>
      <c r="C72" s="61">
        <f>IF($A$1=2,1,'No Waterfall'!C31)</f>
        <v>1</v>
      </c>
      <c r="D72" s="61"/>
      <c r="E72" s="61"/>
      <c r="F72" s="67">
        <f>$C72*F$70</f>
        <v>0</v>
      </c>
      <c r="G72" s="59">
        <f t="shared" ref="G72:Y72" si="47">$C72*G$70</f>
        <v>0</v>
      </c>
      <c r="H72" s="59">
        <f t="shared" si="47"/>
        <v>0</v>
      </c>
      <c r="I72" s="59">
        <f t="shared" si="47"/>
        <v>0</v>
      </c>
      <c r="J72" s="59">
        <f t="shared" si="47"/>
        <v>0</v>
      </c>
      <c r="K72" s="59">
        <f t="shared" si="47"/>
        <v>0</v>
      </c>
      <c r="L72" s="59">
        <f t="shared" si="47"/>
        <v>0</v>
      </c>
      <c r="M72" s="59">
        <f t="shared" si="47"/>
        <v>0</v>
      </c>
      <c r="N72" s="59">
        <f t="shared" si="47"/>
        <v>0</v>
      </c>
      <c r="O72" s="59">
        <f t="shared" si="47"/>
        <v>0</v>
      </c>
      <c r="P72" s="59">
        <f t="shared" si="47"/>
        <v>0</v>
      </c>
      <c r="Q72" s="59">
        <f t="shared" si="47"/>
        <v>0</v>
      </c>
      <c r="R72" s="59">
        <f t="shared" si="47"/>
        <v>0</v>
      </c>
      <c r="S72" s="59">
        <f t="shared" si="47"/>
        <v>0</v>
      </c>
      <c r="T72" s="59">
        <f t="shared" si="47"/>
        <v>834230.93799613649</v>
      </c>
      <c r="U72" s="59">
        <f t="shared" si="47"/>
        <v>0</v>
      </c>
      <c r="V72" s="59">
        <f t="shared" si="47"/>
        <v>0</v>
      </c>
      <c r="W72" s="59">
        <f t="shared" si="47"/>
        <v>0</v>
      </c>
      <c r="X72" s="59">
        <f t="shared" si="47"/>
        <v>0</v>
      </c>
      <c r="Y72" s="59">
        <f t="shared" si="47"/>
        <v>0</v>
      </c>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59"/>
      <c r="AZ72" s="59"/>
      <c r="BA72" s="59"/>
      <c r="BB72" s="59"/>
      <c r="BC72" s="59"/>
      <c r="BD72" s="59"/>
      <c r="BE72" s="59"/>
      <c r="BF72" s="59"/>
      <c r="BG72" s="59"/>
      <c r="BH72" s="59"/>
      <c r="BI72" s="59"/>
      <c r="BJ72" s="59"/>
      <c r="BK72" s="59"/>
      <c r="BL72" s="59"/>
      <c r="BM72" s="59"/>
      <c r="BN72" s="59"/>
      <c r="BO72" s="59"/>
      <c r="BP72" s="59"/>
      <c r="BQ72" s="59"/>
      <c r="BR72" s="59"/>
      <c r="BS72" s="59"/>
      <c r="BT72" s="59"/>
      <c r="BU72" s="59"/>
      <c r="BV72" s="59"/>
      <c r="BW72" s="59"/>
      <c r="BX72" s="59"/>
      <c r="BY72" s="59"/>
      <c r="BZ72" s="59"/>
      <c r="CA72" s="59"/>
      <c r="CB72" s="59"/>
      <c r="CC72" s="59"/>
      <c r="CD72" s="59"/>
      <c r="CE72" s="59"/>
      <c r="CF72" s="59"/>
      <c r="CG72" s="59"/>
      <c r="CH72" s="59"/>
      <c r="CI72" s="59"/>
      <c r="CJ72" s="59"/>
      <c r="CK72" s="59"/>
      <c r="CL72" s="59"/>
      <c r="CM72" s="59"/>
      <c r="CN72" s="59"/>
      <c r="CO72" s="59"/>
      <c r="CP72" s="59"/>
      <c r="CQ72" s="59"/>
      <c r="CR72" s="59"/>
      <c r="CS72" s="59"/>
      <c r="CT72" s="59"/>
      <c r="CU72" s="59"/>
      <c r="CV72" s="59"/>
      <c r="CW72" s="59"/>
      <c r="CX72" s="59"/>
      <c r="CY72" s="59"/>
      <c r="CZ72" s="59"/>
      <c r="DA72" s="59"/>
      <c r="DB72" s="59"/>
      <c r="DC72" s="59"/>
      <c r="DD72" s="59"/>
      <c r="DE72" s="59"/>
      <c r="DF72" s="59"/>
      <c r="DG72" s="59"/>
      <c r="DH72" s="59"/>
      <c r="DI72" s="59"/>
      <c r="DJ72" s="59"/>
      <c r="DK72" s="59"/>
      <c r="DL72" s="59"/>
      <c r="DM72" s="59"/>
      <c r="DN72" s="59"/>
      <c r="DO72" s="59"/>
      <c r="DP72" s="59"/>
      <c r="DQ72" s="59"/>
      <c r="DR72" s="59"/>
      <c r="DS72" s="59"/>
      <c r="DT72" s="59"/>
      <c r="DU72" s="59"/>
      <c r="DV72" s="59"/>
      <c r="DW72" s="59"/>
      <c r="DX72" s="59"/>
      <c r="DY72" s="59"/>
      <c r="DZ72" s="59"/>
      <c r="EA72" s="59"/>
      <c r="EB72" s="59"/>
      <c r="EC72" s="59"/>
      <c r="ED72" s="59"/>
      <c r="EE72" s="59"/>
      <c r="EF72" s="59"/>
      <c r="EG72" s="59"/>
      <c r="EH72" s="59"/>
      <c r="EI72" s="59"/>
      <c r="EJ72" s="59"/>
      <c r="EK72" s="59"/>
      <c r="EL72" s="59"/>
      <c r="EM72" s="59"/>
      <c r="EN72" s="59"/>
      <c r="EO72" s="59"/>
      <c r="EP72" s="59"/>
      <c r="EQ72" s="59"/>
      <c r="ER72" s="59"/>
      <c r="ES72" s="59"/>
      <c r="ET72" s="59"/>
      <c r="EU72" s="59"/>
      <c r="EV72" s="59"/>
      <c r="EW72" s="59"/>
      <c r="EX72" s="59"/>
      <c r="EY72" s="59"/>
      <c r="EZ72" s="59"/>
      <c r="FA72" s="59"/>
      <c r="FB72" s="59"/>
      <c r="FC72" s="59"/>
      <c r="FD72" s="59"/>
      <c r="FE72" s="59"/>
      <c r="FF72" s="59"/>
      <c r="FG72" s="59"/>
      <c r="FH72" s="59"/>
      <c r="FI72" s="59"/>
      <c r="FJ72" s="59"/>
      <c r="FK72" s="59"/>
      <c r="FL72" s="59"/>
      <c r="FM72" s="59"/>
      <c r="FN72" s="59"/>
      <c r="FO72" s="59"/>
      <c r="FP72" s="59"/>
      <c r="FQ72" s="59"/>
      <c r="FR72" s="59"/>
      <c r="FS72" s="59"/>
      <c r="FT72" s="59"/>
      <c r="FU72" s="59"/>
      <c r="FV72" s="59"/>
      <c r="FW72" s="59"/>
      <c r="FX72" s="59"/>
      <c r="FY72" s="59"/>
      <c r="FZ72" s="59"/>
      <c r="GA72" s="59"/>
      <c r="GB72" s="59"/>
      <c r="GC72" s="59"/>
      <c r="GD72" s="59"/>
      <c r="GE72" s="59"/>
      <c r="GF72" s="59"/>
      <c r="GG72" s="59"/>
      <c r="GH72" s="59"/>
      <c r="GI72" s="59"/>
      <c r="GJ72" s="59"/>
      <c r="GK72" s="59"/>
      <c r="GL72" s="59"/>
      <c r="GM72" s="59"/>
      <c r="GN72" s="59"/>
      <c r="GO72" s="59"/>
      <c r="GP72" s="59"/>
      <c r="GQ72" s="59"/>
      <c r="GR72" s="59"/>
      <c r="GS72" s="59"/>
      <c r="GT72" s="59"/>
      <c r="GU72" s="59"/>
      <c r="GV72" s="59"/>
      <c r="GW72" s="59"/>
      <c r="GX72" s="59"/>
      <c r="GY72" s="59"/>
      <c r="GZ72" s="59"/>
      <c r="HA72" s="59"/>
      <c r="HB72" s="59"/>
      <c r="HC72" s="59"/>
      <c r="HD72" s="59"/>
      <c r="HE72" s="59"/>
      <c r="HF72" s="59"/>
      <c r="HG72" s="59"/>
      <c r="HH72" s="59"/>
      <c r="HI72" s="59"/>
      <c r="HJ72" s="59"/>
      <c r="HK72" s="59"/>
      <c r="HL72" s="59"/>
      <c r="HM72" s="59"/>
      <c r="HN72" s="59"/>
      <c r="HO72" s="59"/>
      <c r="HP72" s="59"/>
      <c r="HQ72" s="59"/>
      <c r="HR72" s="59"/>
      <c r="HS72" s="59"/>
      <c r="HT72" s="59"/>
      <c r="HU72" s="59"/>
      <c r="HV72" s="59"/>
      <c r="HW72" s="59"/>
      <c r="HX72" s="59"/>
      <c r="HY72" s="59"/>
      <c r="HZ72" s="59"/>
      <c r="IA72" s="59"/>
      <c r="IB72" s="59"/>
      <c r="IC72" s="59"/>
      <c r="ID72" s="59"/>
      <c r="IE72" s="59"/>
      <c r="IF72" s="59"/>
      <c r="IG72" s="59"/>
      <c r="IH72" s="59"/>
      <c r="II72" s="59"/>
      <c r="IJ72" s="59"/>
      <c r="IK72" s="59"/>
    </row>
    <row r="73" spans="1:245">
      <c r="A73" s="68" t="str">
        <f>A62</f>
        <v>Albert</v>
      </c>
      <c r="B73" s="61">
        <f>B62</f>
        <v>4.9999999999999933E-2</v>
      </c>
      <c r="F73" s="67">
        <f>F$72*$B73</f>
        <v>0</v>
      </c>
      <c r="G73" s="59">
        <f t="shared" ref="G73:Y77" si="48">G$72*$B73</f>
        <v>0</v>
      </c>
      <c r="H73" s="59">
        <f t="shared" si="48"/>
        <v>0</v>
      </c>
      <c r="I73" s="59">
        <f t="shared" si="48"/>
        <v>0</v>
      </c>
      <c r="J73" s="59">
        <f t="shared" si="48"/>
        <v>0</v>
      </c>
      <c r="K73" s="59">
        <f t="shared" si="48"/>
        <v>0</v>
      </c>
      <c r="L73" s="59">
        <f t="shared" si="48"/>
        <v>0</v>
      </c>
      <c r="M73" s="59">
        <f t="shared" si="48"/>
        <v>0</v>
      </c>
      <c r="N73" s="59">
        <f t="shared" si="48"/>
        <v>0</v>
      </c>
      <c r="O73" s="59">
        <f t="shared" si="48"/>
        <v>0</v>
      </c>
      <c r="P73" s="59">
        <f t="shared" si="48"/>
        <v>0</v>
      </c>
      <c r="Q73" s="59">
        <f t="shared" si="48"/>
        <v>0</v>
      </c>
      <c r="R73" s="59">
        <f t="shared" si="48"/>
        <v>0</v>
      </c>
      <c r="S73" s="59">
        <f t="shared" si="48"/>
        <v>0</v>
      </c>
      <c r="T73" s="59">
        <f t="shared" si="48"/>
        <v>41711.546899806766</v>
      </c>
      <c r="U73" s="59">
        <f t="shared" si="48"/>
        <v>0</v>
      </c>
      <c r="V73" s="59">
        <f t="shared" si="48"/>
        <v>0</v>
      </c>
      <c r="W73" s="59">
        <f t="shared" si="48"/>
        <v>0</v>
      </c>
      <c r="X73" s="59">
        <f t="shared" si="48"/>
        <v>0</v>
      </c>
      <c r="Y73" s="59">
        <f t="shared" si="48"/>
        <v>0</v>
      </c>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c r="BC73" s="59"/>
      <c r="BD73" s="59"/>
      <c r="BE73" s="59"/>
      <c r="BF73" s="59"/>
      <c r="BG73" s="59"/>
      <c r="BH73" s="59"/>
      <c r="BI73" s="59"/>
      <c r="BJ73" s="59"/>
      <c r="BK73" s="59"/>
      <c r="BL73" s="59"/>
      <c r="BM73" s="59"/>
      <c r="BN73" s="59"/>
      <c r="BO73" s="59"/>
      <c r="BP73" s="59"/>
      <c r="BQ73" s="59"/>
      <c r="BR73" s="59"/>
      <c r="BS73" s="59"/>
      <c r="BT73" s="59"/>
      <c r="BU73" s="59"/>
      <c r="BV73" s="59"/>
      <c r="BW73" s="59"/>
      <c r="BX73" s="59"/>
      <c r="BY73" s="59"/>
      <c r="BZ73" s="59"/>
      <c r="CA73" s="59"/>
      <c r="CB73" s="59"/>
      <c r="CC73" s="59"/>
      <c r="CD73" s="59"/>
      <c r="CE73" s="59"/>
      <c r="CF73" s="59"/>
      <c r="CG73" s="59"/>
      <c r="CH73" s="59"/>
      <c r="CI73" s="59"/>
      <c r="CJ73" s="59"/>
      <c r="CK73" s="59"/>
      <c r="CL73" s="59"/>
      <c r="CM73" s="59"/>
      <c r="CN73" s="59"/>
      <c r="CO73" s="59"/>
      <c r="CP73" s="59"/>
      <c r="CQ73" s="59"/>
      <c r="CR73" s="59"/>
      <c r="CS73" s="59"/>
      <c r="CT73" s="59"/>
      <c r="CU73" s="59"/>
      <c r="CV73" s="59"/>
      <c r="CW73" s="59"/>
      <c r="CX73" s="59"/>
      <c r="CY73" s="59"/>
      <c r="CZ73" s="59"/>
      <c r="DA73" s="59"/>
      <c r="DB73" s="59"/>
      <c r="DC73" s="59"/>
      <c r="DD73" s="59"/>
      <c r="DE73" s="59"/>
      <c r="DF73" s="59"/>
      <c r="DG73" s="59"/>
      <c r="DH73" s="59"/>
      <c r="DI73" s="59"/>
      <c r="DJ73" s="59"/>
      <c r="DK73" s="59"/>
      <c r="DL73" s="59"/>
      <c r="DM73" s="59"/>
      <c r="DN73" s="59"/>
      <c r="DO73" s="59"/>
      <c r="DP73" s="59"/>
      <c r="DQ73" s="59"/>
      <c r="DR73" s="59"/>
      <c r="DS73" s="59"/>
      <c r="DT73" s="59"/>
      <c r="DU73" s="59"/>
      <c r="DV73" s="59"/>
      <c r="DW73" s="59"/>
      <c r="DX73" s="59"/>
      <c r="DY73" s="59"/>
      <c r="DZ73" s="59"/>
      <c r="EA73" s="59"/>
      <c r="EB73" s="59"/>
      <c r="EC73" s="59"/>
      <c r="ED73" s="59"/>
      <c r="EE73" s="59"/>
      <c r="EF73" s="59"/>
      <c r="EG73" s="59"/>
      <c r="EH73" s="59"/>
      <c r="EI73" s="59"/>
      <c r="EJ73" s="59"/>
      <c r="EK73" s="59"/>
      <c r="EL73" s="59"/>
      <c r="EM73" s="59"/>
      <c r="EN73" s="59"/>
      <c r="EO73" s="59"/>
      <c r="EP73" s="59"/>
      <c r="EQ73" s="59"/>
      <c r="ER73" s="59"/>
      <c r="ES73" s="59"/>
      <c r="ET73" s="59"/>
      <c r="EU73" s="59"/>
      <c r="EV73" s="59"/>
      <c r="EW73" s="59"/>
      <c r="EX73" s="59"/>
      <c r="EY73" s="59"/>
      <c r="EZ73" s="59"/>
      <c r="FA73" s="59"/>
      <c r="FB73" s="59"/>
      <c r="FC73" s="59"/>
      <c r="FD73" s="59"/>
      <c r="FE73" s="59"/>
      <c r="FF73" s="59"/>
      <c r="FG73" s="59"/>
      <c r="FH73" s="59"/>
      <c r="FI73" s="59"/>
      <c r="FJ73" s="59"/>
      <c r="FK73" s="59"/>
      <c r="FL73" s="59"/>
      <c r="FM73" s="59"/>
      <c r="FN73" s="59"/>
      <c r="FO73" s="59"/>
      <c r="FP73" s="59"/>
      <c r="FQ73" s="59"/>
      <c r="FR73" s="59"/>
      <c r="FS73" s="59"/>
      <c r="FT73" s="59"/>
      <c r="FU73" s="59"/>
      <c r="FV73" s="59"/>
      <c r="FW73" s="59"/>
      <c r="FX73" s="59"/>
      <c r="FY73" s="59"/>
      <c r="FZ73" s="59"/>
      <c r="GA73" s="59"/>
      <c r="GB73" s="59"/>
      <c r="GC73" s="59"/>
      <c r="GD73" s="59"/>
      <c r="GE73" s="59"/>
      <c r="GF73" s="59"/>
      <c r="GG73" s="59"/>
      <c r="GH73" s="59"/>
      <c r="GI73" s="59"/>
      <c r="GJ73" s="59"/>
      <c r="GK73" s="59"/>
      <c r="GL73" s="59"/>
      <c r="GM73" s="59"/>
      <c r="GN73" s="59"/>
      <c r="GO73" s="59"/>
      <c r="GP73" s="59"/>
      <c r="GQ73" s="59"/>
      <c r="GR73" s="59"/>
      <c r="GS73" s="59"/>
      <c r="GT73" s="59"/>
      <c r="GU73" s="59"/>
      <c r="GV73" s="59"/>
      <c r="GW73" s="59"/>
      <c r="GX73" s="59"/>
      <c r="GY73" s="59"/>
      <c r="GZ73" s="59"/>
      <c r="HA73" s="59"/>
      <c r="HB73" s="59"/>
      <c r="HC73" s="59"/>
      <c r="HD73" s="59"/>
      <c r="HE73" s="59"/>
      <c r="HF73" s="59"/>
      <c r="HG73" s="59"/>
      <c r="HH73" s="59"/>
      <c r="HI73" s="59"/>
      <c r="HJ73" s="59"/>
      <c r="HK73" s="59"/>
      <c r="HL73" s="59"/>
      <c r="HM73" s="59"/>
      <c r="HN73" s="59"/>
      <c r="HO73" s="59"/>
      <c r="HP73" s="59"/>
      <c r="HQ73" s="59"/>
      <c r="HR73" s="59"/>
      <c r="HS73" s="59"/>
      <c r="HT73" s="59"/>
      <c r="HU73" s="59"/>
      <c r="HV73" s="59"/>
      <c r="HW73" s="59"/>
      <c r="HX73" s="59"/>
      <c r="HY73" s="59"/>
      <c r="HZ73" s="59"/>
      <c r="IA73" s="59"/>
      <c r="IB73" s="59"/>
      <c r="IC73" s="59"/>
      <c r="ID73" s="59"/>
      <c r="IE73" s="59"/>
      <c r="IF73" s="59"/>
      <c r="IG73" s="59"/>
      <c r="IH73" s="59"/>
      <c r="II73" s="59"/>
      <c r="IJ73" s="59"/>
      <c r="IK73" s="59"/>
    </row>
    <row r="74" spans="1:245">
      <c r="A74" s="68" t="str">
        <f t="shared" ref="A74:B77" si="49">A63</f>
        <v>Bobby</v>
      </c>
      <c r="B74" s="61">
        <f t="shared" si="49"/>
        <v>0.35</v>
      </c>
      <c r="F74" s="67">
        <f t="shared" ref="F74:U77" si="50">F$72*$B74</f>
        <v>0</v>
      </c>
      <c r="G74" s="59">
        <f t="shared" si="50"/>
        <v>0</v>
      </c>
      <c r="H74" s="59">
        <f t="shared" si="50"/>
        <v>0</v>
      </c>
      <c r="I74" s="59">
        <f t="shared" si="50"/>
        <v>0</v>
      </c>
      <c r="J74" s="59">
        <f t="shared" si="50"/>
        <v>0</v>
      </c>
      <c r="K74" s="59">
        <f t="shared" si="50"/>
        <v>0</v>
      </c>
      <c r="L74" s="59">
        <f t="shared" si="50"/>
        <v>0</v>
      </c>
      <c r="M74" s="59">
        <f t="shared" si="50"/>
        <v>0</v>
      </c>
      <c r="N74" s="59">
        <f t="shared" si="50"/>
        <v>0</v>
      </c>
      <c r="O74" s="59">
        <f t="shared" si="50"/>
        <v>0</v>
      </c>
      <c r="P74" s="59">
        <f t="shared" si="50"/>
        <v>0</v>
      </c>
      <c r="Q74" s="59">
        <f t="shared" si="50"/>
        <v>0</v>
      </c>
      <c r="R74" s="59">
        <f t="shared" si="50"/>
        <v>0</v>
      </c>
      <c r="S74" s="59">
        <f t="shared" si="50"/>
        <v>0</v>
      </c>
      <c r="T74" s="59">
        <f t="shared" si="50"/>
        <v>291980.82829864777</v>
      </c>
      <c r="U74" s="59">
        <f t="shared" si="50"/>
        <v>0</v>
      </c>
      <c r="V74" s="59">
        <f t="shared" si="48"/>
        <v>0</v>
      </c>
      <c r="W74" s="59">
        <f t="shared" si="48"/>
        <v>0</v>
      </c>
      <c r="X74" s="59">
        <f t="shared" si="48"/>
        <v>0</v>
      </c>
      <c r="Y74" s="59">
        <f t="shared" si="48"/>
        <v>0</v>
      </c>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59"/>
      <c r="AX74" s="59"/>
      <c r="AY74" s="59"/>
      <c r="AZ74" s="59"/>
      <c r="BA74" s="59"/>
      <c r="BB74" s="59"/>
      <c r="BC74" s="59"/>
      <c r="BD74" s="59"/>
      <c r="BE74" s="59"/>
      <c r="BF74" s="59"/>
      <c r="BG74" s="59"/>
      <c r="BH74" s="59"/>
      <c r="BI74" s="59"/>
      <c r="BJ74" s="59"/>
      <c r="BK74" s="59"/>
      <c r="BL74" s="59"/>
      <c r="BM74" s="59"/>
      <c r="BN74" s="59"/>
      <c r="BO74" s="59"/>
      <c r="BP74" s="59"/>
      <c r="BQ74" s="59"/>
      <c r="BR74" s="59"/>
      <c r="BS74" s="59"/>
      <c r="BT74" s="59"/>
      <c r="BU74" s="59"/>
      <c r="BV74" s="59"/>
      <c r="BW74" s="59"/>
      <c r="BX74" s="59"/>
      <c r="BY74" s="59"/>
      <c r="BZ74" s="59"/>
      <c r="CA74" s="59"/>
      <c r="CB74" s="59"/>
      <c r="CC74" s="59"/>
      <c r="CD74" s="59"/>
      <c r="CE74" s="59"/>
      <c r="CF74" s="59"/>
      <c r="CG74" s="59"/>
      <c r="CH74" s="59"/>
      <c r="CI74" s="59"/>
      <c r="CJ74" s="59"/>
      <c r="CK74" s="59"/>
      <c r="CL74" s="59"/>
      <c r="CM74" s="59"/>
      <c r="CN74" s="59"/>
      <c r="CO74" s="59"/>
      <c r="CP74" s="59"/>
      <c r="CQ74" s="59"/>
      <c r="CR74" s="59"/>
      <c r="CS74" s="59"/>
      <c r="CT74" s="59"/>
      <c r="CU74" s="59"/>
      <c r="CV74" s="59"/>
      <c r="CW74" s="59"/>
      <c r="CX74" s="59"/>
      <c r="CY74" s="59"/>
      <c r="CZ74" s="59"/>
      <c r="DA74" s="59"/>
      <c r="DB74" s="59"/>
      <c r="DC74" s="59"/>
      <c r="DD74" s="59"/>
      <c r="DE74" s="59"/>
      <c r="DF74" s="59"/>
      <c r="DG74" s="59"/>
      <c r="DH74" s="59"/>
      <c r="DI74" s="59"/>
      <c r="DJ74" s="59"/>
      <c r="DK74" s="59"/>
      <c r="DL74" s="59"/>
      <c r="DM74" s="59"/>
      <c r="DN74" s="59"/>
      <c r="DO74" s="59"/>
      <c r="DP74" s="59"/>
      <c r="DQ74" s="59"/>
      <c r="DR74" s="59"/>
      <c r="DS74" s="59"/>
      <c r="DT74" s="59"/>
      <c r="DU74" s="59"/>
      <c r="DV74" s="59"/>
      <c r="DW74" s="59"/>
      <c r="DX74" s="59"/>
      <c r="DY74" s="59"/>
      <c r="DZ74" s="59"/>
      <c r="EA74" s="59"/>
      <c r="EB74" s="59"/>
      <c r="EC74" s="59"/>
      <c r="ED74" s="59"/>
      <c r="EE74" s="59"/>
      <c r="EF74" s="59"/>
      <c r="EG74" s="59"/>
      <c r="EH74" s="59"/>
      <c r="EI74" s="59"/>
      <c r="EJ74" s="59"/>
      <c r="EK74" s="59"/>
      <c r="EL74" s="59"/>
      <c r="EM74" s="59"/>
      <c r="EN74" s="59"/>
      <c r="EO74" s="59"/>
      <c r="EP74" s="59"/>
      <c r="EQ74" s="59"/>
      <c r="ER74" s="59"/>
      <c r="ES74" s="59"/>
      <c r="ET74" s="59"/>
      <c r="EU74" s="59"/>
      <c r="EV74" s="59"/>
      <c r="EW74" s="59"/>
      <c r="EX74" s="59"/>
      <c r="EY74" s="59"/>
      <c r="EZ74" s="59"/>
      <c r="FA74" s="59"/>
      <c r="FB74" s="59"/>
      <c r="FC74" s="59"/>
      <c r="FD74" s="59"/>
      <c r="FE74" s="59"/>
      <c r="FF74" s="59"/>
      <c r="FG74" s="59"/>
      <c r="FH74" s="59"/>
      <c r="FI74" s="59"/>
      <c r="FJ74" s="59"/>
      <c r="FK74" s="59"/>
      <c r="FL74" s="59"/>
      <c r="FM74" s="59"/>
      <c r="FN74" s="59"/>
      <c r="FO74" s="59"/>
      <c r="FP74" s="59"/>
      <c r="FQ74" s="59"/>
      <c r="FR74" s="59"/>
      <c r="FS74" s="59"/>
      <c r="FT74" s="59"/>
      <c r="FU74" s="59"/>
      <c r="FV74" s="59"/>
      <c r="FW74" s="59"/>
      <c r="FX74" s="59"/>
      <c r="FY74" s="59"/>
      <c r="FZ74" s="59"/>
      <c r="GA74" s="59"/>
      <c r="GB74" s="59"/>
      <c r="GC74" s="59"/>
      <c r="GD74" s="59"/>
      <c r="GE74" s="59"/>
      <c r="GF74" s="59"/>
      <c r="GG74" s="59"/>
      <c r="GH74" s="59"/>
      <c r="GI74" s="59"/>
      <c r="GJ74" s="59"/>
      <c r="GK74" s="59"/>
      <c r="GL74" s="59"/>
      <c r="GM74" s="59"/>
      <c r="GN74" s="59"/>
      <c r="GO74" s="59"/>
      <c r="GP74" s="59"/>
      <c r="GQ74" s="59"/>
      <c r="GR74" s="59"/>
      <c r="GS74" s="59"/>
      <c r="GT74" s="59"/>
      <c r="GU74" s="59"/>
      <c r="GV74" s="59"/>
      <c r="GW74" s="59"/>
      <c r="GX74" s="59"/>
      <c r="GY74" s="59"/>
      <c r="GZ74" s="59"/>
      <c r="HA74" s="59"/>
      <c r="HB74" s="59"/>
      <c r="HC74" s="59"/>
      <c r="HD74" s="59"/>
      <c r="HE74" s="59"/>
      <c r="HF74" s="59"/>
      <c r="HG74" s="59"/>
      <c r="HH74" s="59"/>
      <c r="HI74" s="59"/>
      <c r="HJ74" s="59"/>
      <c r="HK74" s="59"/>
      <c r="HL74" s="59"/>
      <c r="HM74" s="59"/>
      <c r="HN74" s="59"/>
      <c r="HO74" s="59"/>
      <c r="HP74" s="59"/>
      <c r="HQ74" s="59"/>
      <c r="HR74" s="59"/>
      <c r="HS74" s="59"/>
      <c r="HT74" s="59"/>
      <c r="HU74" s="59"/>
      <c r="HV74" s="59"/>
      <c r="HW74" s="59"/>
      <c r="HX74" s="59"/>
      <c r="HY74" s="59"/>
      <c r="HZ74" s="59"/>
      <c r="IA74" s="59"/>
      <c r="IB74" s="59"/>
      <c r="IC74" s="59"/>
      <c r="ID74" s="59"/>
      <c r="IE74" s="59"/>
      <c r="IF74" s="59"/>
      <c r="IG74" s="59"/>
      <c r="IH74" s="59"/>
      <c r="II74" s="59"/>
      <c r="IJ74" s="59"/>
      <c r="IK74" s="59"/>
    </row>
    <row r="75" spans="1:245">
      <c r="A75" s="68" t="str">
        <f t="shared" si="49"/>
        <v>Carl</v>
      </c>
      <c r="B75" s="61">
        <f t="shared" si="49"/>
        <v>0.25</v>
      </c>
      <c r="F75" s="67">
        <f t="shared" si="50"/>
        <v>0</v>
      </c>
      <c r="G75" s="59">
        <f t="shared" si="50"/>
        <v>0</v>
      </c>
      <c r="H75" s="59">
        <f t="shared" si="50"/>
        <v>0</v>
      </c>
      <c r="I75" s="59">
        <f t="shared" si="50"/>
        <v>0</v>
      </c>
      <c r="J75" s="59">
        <f t="shared" si="50"/>
        <v>0</v>
      </c>
      <c r="K75" s="59">
        <f t="shared" si="50"/>
        <v>0</v>
      </c>
      <c r="L75" s="59">
        <f t="shared" si="50"/>
        <v>0</v>
      </c>
      <c r="M75" s="59">
        <f t="shared" si="50"/>
        <v>0</v>
      </c>
      <c r="N75" s="59">
        <f t="shared" si="50"/>
        <v>0</v>
      </c>
      <c r="O75" s="59">
        <f t="shared" si="50"/>
        <v>0</v>
      </c>
      <c r="P75" s="59">
        <f t="shared" si="50"/>
        <v>0</v>
      </c>
      <c r="Q75" s="59">
        <f t="shared" si="50"/>
        <v>0</v>
      </c>
      <c r="R75" s="59">
        <f t="shared" si="50"/>
        <v>0</v>
      </c>
      <c r="S75" s="59">
        <f t="shared" si="50"/>
        <v>0</v>
      </c>
      <c r="T75" s="59">
        <f t="shared" si="50"/>
        <v>208557.73449903412</v>
      </c>
      <c r="U75" s="59">
        <f t="shared" si="50"/>
        <v>0</v>
      </c>
      <c r="V75" s="59">
        <f t="shared" si="48"/>
        <v>0</v>
      </c>
      <c r="W75" s="59">
        <f t="shared" si="48"/>
        <v>0</v>
      </c>
      <c r="X75" s="59">
        <f t="shared" si="48"/>
        <v>0</v>
      </c>
      <c r="Y75" s="59">
        <f t="shared" si="48"/>
        <v>0</v>
      </c>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59"/>
      <c r="BS75" s="59"/>
      <c r="BT75" s="59"/>
      <c r="BU75" s="59"/>
      <c r="BV75" s="59"/>
      <c r="BW75" s="59"/>
      <c r="BX75" s="59"/>
      <c r="BY75" s="59"/>
      <c r="BZ75" s="59"/>
      <c r="CA75" s="59"/>
      <c r="CB75" s="59"/>
      <c r="CC75" s="59"/>
      <c r="CD75" s="59"/>
      <c r="CE75" s="59"/>
      <c r="CF75" s="59"/>
      <c r="CG75" s="59"/>
      <c r="CH75" s="59"/>
      <c r="CI75" s="59"/>
      <c r="CJ75" s="59"/>
      <c r="CK75" s="59"/>
      <c r="CL75" s="59"/>
      <c r="CM75" s="59"/>
      <c r="CN75" s="59"/>
      <c r="CO75" s="59"/>
      <c r="CP75" s="59"/>
      <c r="CQ75" s="59"/>
      <c r="CR75" s="59"/>
      <c r="CS75" s="59"/>
      <c r="CT75" s="59"/>
      <c r="CU75" s="59"/>
      <c r="CV75" s="59"/>
      <c r="CW75" s="59"/>
      <c r="CX75" s="59"/>
      <c r="CY75" s="59"/>
      <c r="CZ75" s="59"/>
      <c r="DA75" s="59"/>
      <c r="DB75" s="59"/>
      <c r="DC75" s="59"/>
      <c r="DD75" s="59"/>
      <c r="DE75" s="59"/>
      <c r="DF75" s="59"/>
      <c r="DG75" s="59"/>
      <c r="DH75" s="59"/>
      <c r="DI75" s="59"/>
      <c r="DJ75" s="59"/>
      <c r="DK75" s="59"/>
      <c r="DL75" s="59"/>
      <c r="DM75" s="59"/>
      <c r="DN75" s="59"/>
      <c r="DO75" s="59"/>
      <c r="DP75" s="59"/>
      <c r="DQ75" s="59"/>
      <c r="DR75" s="59"/>
      <c r="DS75" s="59"/>
      <c r="DT75" s="59"/>
      <c r="DU75" s="59"/>
      <c r="DV75" s="59"/>
      <c r="DW75" s="59"/>
      <c r="DX75" s="59"/>
      <c r="DY75" s="59"/>
      <c r="DZ75" s="59"/>
      <c r="EA75" s="59"/>
      <c r="EB75" s="59"/>
      <c r="EC75" s="59"/>
      <c r="ED75" s="59"/>
      <c r="EE75" s="59"/>
      <c r="EF75" s="59"/>
      <c r="EG75" s="59"/>
      <c r="EH75" s="59"/>
      <c r="EI75" s="59"/>
      <c r="EJ75" s="59"/>
      <c r="EK75" s="59"/>
      <c r="EL75" s="59"/>
      <c r="EM75" s="59"/>
      <c r="EN75" s="59"/>
      <c r="EO75" s="59"/>
      <c r="EP75" s="59"/>
      <c r="EQ75" s="59"/>
      <c r="ER75" s="59"/>
      <c r="ES75" s="59"/>
      <c r="ET75" s="59"/>
      <c r="EU75" s="59"/>
      <c r="EV75" s="59"/>
      <c r="EW75" s="59"/>
      <c r="EX75" s="59"/>
      <c r="EY75" s="59"/>
      <c r="EZ75" s="59"/>
      <c r="FA75" s="59"/>
      <c r="FB75" s="59"/>
      <c r="FC75" s="59"/>
      <c r="FD75" s="59"/>
      <c r="FE75" s="59"/>
      <c r="FF75" s="59"/>
      <c r="FG75" s="59"/>
      <c r="FH75" s="59"/>
      <c r="FI75" s="59"/>
      <c r="FJ75" s="59"/>
      <c r="FK75" s="59"/>
      <c r="FL75" s="59"/>
      <c r="FM75" s="59"/>
      <c r="FN75" s="59"/>
      <c r="FO75" s="59"/>
      <c r="FP75" s="59"/>
      <c r="FQ75" s="59"/>
      <c r="FR75" s="59"/>
      <c r="FS75" s="59"/>
      <c r="FT75" s="59"/>
      <c r="FU75" s="59"/>
      <c r="FV75" s="59"/>
      <c r="FW75" s="59"/>
      <c r="FX75" s="59"/>
      <c r="FY75" s="59"/>
      <c r="FZ75" s="59"/>
      <c r="GA75" s="59"/>
      <c r="GB75" s="59"/>
      <c r="GC75" s="59"/>
      <c r="GD75" s="59"/>
      <c r="GE75" s="59"/>
      <c r="GF75" s="59"/>
      <c r="GG75" s="59"/>
      <c r="GH75" s="59"/>
      <c r="GI75" s="59"/>
      <c r="GJ75" s="59"/>
      <c r="GK75" s="59"/>
      <c r="GL75" s="59"/>
      <c r="GM75" s="59"/>
      <c r="GN75" s="59"/>
      <c r="GO75" s="59"/>
      <c r="GP75" s="59"/>
      <c r="GQ75" s="59"/>
      <c r="GR75" s="59"/>
      <c r="GS75" s="59"/>
      <c r="GT75" s="59"/>
      <c r="GU75" s="59"/>
      <c r="GV75" s="59"/>
      <c r="GW75" s="59"/>
      <c r="GX75" s="59"/>
      <c r="GY75" s="59"/>
      <c r="GZ75" s="59"/>
      <c r="HA75" s="59"/>
      <c r="HB75" s="59"/>
      <c r="HC75" s="59"/>
      <c r="HD75" s="59"/>
      <c r="HE75" s="59"/>
      <c r="HF75" s="59"/>
      <c r="HG75" s="59"/>
      <c r="HH75" s="59"/>
      <c r="HI75" s="59"/>
      <c r="HJ75" s="59"/>
      <c r="HK75" s="59"/>
      <c r="HL75" s="59"/>
      <c r="HM75" s="59"/>
      <c r="HN75" s="59"/>
      <c r="HO75" s="59"/>
      <c r="HP75" s="59"/>
      <c r="HQ75" s="59"/>
      <c r="HR75" s="59"/>
      <c r="HS75" s="59"/>
      <c r="HT75" s="59"/>
      <c r="HU75" s="59"/>
      <c r="HV75" s="59"/>
      <c r="HW75" s="59"/>
      <c r="HX75" s="59"/>
      <c r="HY75" s="59"/>
      <c r="HZ75" s="59"/>
      <c r="IA75" s="59"/>
      <c r="IB75" s="59"/>
      <c r="IC75" s="59"/>
      <c r="ID75" s="59"/>
      <c r="IE75" s="59"/>
      <c r="IF75" s="59"/>
      <c r="IG75" s="59"/>
      <c r="IH75" s="59"/>
      <c r="II75" s="59"/>
      <c r="IJ75" s="59"/>
      <c r="IK75" s="59"/>
    </row>
    <row r="76" spans="1:245">
      <c r="A76" s="68" t="str">
        <f t="shared" si="49"/>
        <v>Derek</v>
      </c>
      <c r="B76" s="61">
        <f t="shared" si="49"/>
        <v>0.2</v>
      </c>
      <c r="F76" s="67">
        <f t="shared" si="50"/>
        <v>0</v>
      </c>
      <c r="G76" s="59">
        <f t="shared" si="48"/>
        <v>0</v>
      </c>
      <c r="H76" s="59">
        <f t="shared" si="48"/>
        <v>0</v>
      </c>
      <c r="I76" s="59">
        <f t="shared" si="48"/>
        <v>0</v>
      </c>
      <c r="J76" s="59">
        <f t="shared" si="48"/>
        <v>0</v>
      </c>
      <c r="K76" s="59">
        <f t="shared" si="48"/>
        <v>0</v>
      </c>
      <c r="L76" s="59">
        <f t="shared" si="48"/>
        <v>0</v>
      </c>
      <c r="M76" s="59">
        <f t="shared" si="48"/>
        <v>0</v>
      </c>
      <c r="N76" s="59">
        <f t="shared" si="48"/>
        <v>0</v>
      </c>
      <c r="O76" s="59">
        <f t="shared" si="48"/>
        <v>0</v>
      </c>
      <c r="P76" s="59">
        <f t="shared" si="48"/>
        <v>0</v>
      </c>
      <c r="Q76" s="59">
        <f t="shared" si="48"/>
        <v>0</v>
      </c>
      <c r="R76" s="59">
        <f t="shared" si="48"/>
        <v>0</v>
      </c>
      <c r="S76" s="59">
        <f t="shared" si="48"/>
        <v>0</v>
      </c>
      <c r="T76" s="59">
        <f t="shared" si="48"/>
        <v>166846.1875992273</v>
      </c>
      <c r="U76" s="59">
        <f t="shared" si="48"/>
        <v>0</v>
      </c>
      <c r="V76" s="59">
        <f t="shared" si="48"/>
        <v>0</v>
      </c>
      <c r="W76" s="59">
        <f t="shared" si="48"/>
        <v>0</v>
      </c>
      <c r="X76" s="59">
        <f t="shared" si="48"/>
        <v>0</v>
      </c>
      <c r="Y76" s="59">
        <f t="shared" si="48"/>
        <v>0</v>
      </c>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59"/>
      <c r="BH76" s="59"/>
      <c r="BI76" s="59"/>
      <c r="BJ76" s="59"/>
      <c r="BK76" s="59"/>
      <c r="BL76" s="59"/>
      <c r="BM76" s="59"/>
      <c r="BN76" s="59"/>
      <c r="BO76" s="59"/>
      <c r="BP76" s="59"/>
      <c r="BQ76" s="59"/>
      <c r="BR76" s="59"/>
      <c r="BS76" s="59"/>
      <c r="BT76" s="59"/>
      <c r="BU76" s="59"/>
      <c r="BV76" s="59"/>
      <c r="BW76" s="59"/>
      <c r="BX76" s="59"/>
      <c r="BY76" s="59"/>
      <c r="BZ76" s="59"/>
      <c r="CA76" s="59"/>
      <c r="CB76" s="59"/>
      <c r="CC76" s="59"/>
      <c r="CD76" s="59"/>
      <c r="CE76" s="59"/>
      <c r="CF76" s="59"/>
      <c r="CG76" s="59"/>
      <c r="CH76" s="59"/>
      <c r="CI76" s="59"/>
      <c r="CJ76" s="59"/>
      <c r="CK76" s="59"/>
      <c r="CL76" s="59"/>
      <c r="CM76" s="59"/>
      <c r="CN76" s="59"/>
      <c r="CO76" s="59"/>
      <c r="CP76" s="59"/>
      <c r="CQ76" s="59"/>
      <c r="CR76" s="59"/>
      <c r="CS76" s="59"/>
      <c r="CT76" s="59"/>
      <c r="CU76" s="59"/>
      <c r="CV76" s="59"/>
      <c r="CW76" s="59"/>
      <c r="CX76" s="59"/>
      <c r="CY76" s="59"/>
      <c r="CZ76" s="59"/>
      <c r="DA76" s="59"/>
      <c r="DB76" s="59"/>
      <c r="DC76" s="59"/>
      <c r="DD76" s="59"/>
      <c r="DE76" s="59"/>
      <c r="DF76" s="59"/>
      <c r="DG76" s="59"/>
      <c r="DH76" s="59"/>
      <c r="DI76" s="59"/>
      <c r="DJ76" s="59"/>
      <c r="DK76" s="59"/>
      <c r="DL76" s="59"/>
      <c r="DM76" s="59"/>
      <c r="DN76" s="59"/>
      <c r="DO76" s="59"/>
      <c r="DP76" s="59"/>
      <c r="DQ76" s="59"/>
      <c r="DR76" s="59"/>
      <c r="DS76" s="59"/>
      <c r="DT76" s="59"/>
      <c r="DU76" s="59"/>
      <c r="DV76" s="59"/>
      <c r="DW76" s="59"/>
      <c r="DX76" s="59"/>
      <c r="DY76" s="59"/>
      <c r="DZ76" s="59"/>
      <c r="EA76" s="59"/>
      <c r="EB76" s="59"/>
      <c r="EC76" s="59"/>
      <c r="ED76" s="59"/>
      <c r="EE76" s="59"/>
      <c r="EF76" s="59"/>
      <c r="EG76" s="59"/>
      <c r="EH76" s="59"/>
      <c r="EI76" s="59"/>
      <c r="EJ76" s="59"/>
      <c r="EK76" s="59"/>
      <c r="EL76" s="59"/>
      <c r="EM76" s="59"/>
      <c r="EN76" s="59"/>
      <c r="EO76" s="59"/>
      <c r="EP76" s="59"/>
      <c r="EQ76" s="59"/>
      <c r="ER76" s="59"/>
      <c r="ES76" s="59"/>
      <c r="ET76" s="59"/>
      <c r="EU76" s="59"/>
      <c r="EV76" s="59"/>
      <c r="EW76" s="59"/>
      <c r="EX76" s="59"/>
      <c r="EY76" s="59"/>
      <c r="EZ76" s="59"/>
      <c r="FA76" s="59"/>
      <c r="FB76" s="59"/>
      <c r="FC76" s="59"/>
      <c r="FD76" s="59"/>
      <c r="FE76" s="59"/>
      <c r="FF76" s="59"/>
      <c r="FG76" s="59"/>
      <c r="FH76" s="59"/>
      <c r="FI76" s="59"/>
      <c r="FJ76" s="59"/>
      <c r="FK76" s="59"/>
      <c r="FL76" s="59"/>
      <c r="FM76" s="59"/>
      <c r="FN76" s="59"/>
      <c r="FO76" s="59"/>
      <c r="FP76" s="59"/>
      <c r="FQ76" s="59"/>
      <c r="FR76" s="59"/>
      <c r="FS76" s="59"/>
      <c r="FT76" s="59"/>
      <c r="FU76" s="59"/>
      <c r="FV76" s="59"/>
      <c r="FW76" s="59"/>
      <c r="FX76" s="59"/>
      <c r="FY76" s="59"/>
      <c r="FZ76" s="59"/>
      <c r="GA76" s="59"/>
      <c r="GB76" s="59"/>
      <c r="GC76" s="59"/>
      <c r="GD76" s="59"/>
      <c r="GE76" s="59"/>
      <c r="GF76" s="59"/>
      <c r="GG76" s="59"/>
      <c r="GH76" s="59"/>
      <c r="GI76" s="59"/>
      <c r="GJ76" s="59"/>
      <c r="GK76" s="59"/>
      <c r="GL76" s="59"/>
      <c r="GM76" s="59"/>
      <c r="GN76" s="59"/>
      <c r="GO76" s="59"/>
      <c r="GP76" s="59"/>
      <c r="GQ76" s="59"/>
      <c r="GR76" s="59"/>
      <c r="GS76" s="59"/>
      <c r="GT76" s="59"/>
      <c r="GU76" s="59"/>
      <c r="GV76" s="59"/>
      <c r="GW76" s="59"/>
      <c r="GX76" s="59"/>
      <c r="GY76" s="59"/>
      <c r="GZ76" s="59"/>
      <c r="HA76" s="59"/>
      <c r="HB76" s="59"/>
      <c r="HC76" s="59"/>
      <c r="HD76" s="59"/>
      <c r="HE76" s="59"/>
      <c r="HF76" s="59"/>
      <c r="HG76" s="59"/>
      <c r="HH76" s="59"/>
      <c r="HI76" s="59"/>
      <c r="HJ76" s="59"/>
      <c r="HK76" s="59"/>
      <c r="HL76" s="59"/>
      <c r="HM76" s="59"/>
      <c r="HN76" s="59"/>
      <c r="HO76" s="59"/>
      <c r="HP76" s="59"/>
      <c r="HQ76" s="59"/>
      <c r="HR76" s="59"/>
      <c r="HS76" s="59"/>
      <c r="HT76" s="59"/>
      <c r="HU76" s="59"/>
      <c r="HV76" s="59"/>
      <c r="HW76" s="59"/>
      <c r="HX76" s="59"/>
      <c r="HY76" s="59"/>
      <c r="HZ76" s="59"/>
      <c r="IA76" s="59"/>
      <c r="IB76" s="59"/>
      <c r="IC76" s="59"/>
      <c r="ID76" s="59"/>
      <c r="IE76" s="59"/>
      <c r="IF76" s="59"/>
      <c r="IG76" s="59"/>
      <c r="IH76" s="59"/>
      <c r="II76" s="59"/>
      <c r="IJ76" s="59"/>
      <c r="IK76" s="59"/>
    </row>
    <row r="77" spans="1:245">
      <c r="A77" s="68" t="str">
        <f t="shared" si="49"/>
        <v>Elizabeth</v>
      </c>
      <c r="B77" s="61">
        <f t="shared" si="49"/>
        <v>0.15</v>
      </c>
      <c r="F77" s="67">
        <f t="shared" si="50"/>
        <v>0</v>
      </c>
      <c r="G77" s="59">
        <f t="shared" si="48"/>
        <v>0</v>
      </c>
      <c r="H77" s="59">
        <f t="shared" si="48"/>
        <v>0</v>
      </c>
      <c r="I77" s="59">
        <f t="shared" si="48"/>
        <v>0</v>
      </c>
      <c r="J77" s="59">
        <f t="shared" si="48"/>
        <v>0</v>
      </c>
      <c r="K77" s="59">
        <f t="shared" si="48"/>
        <v>0</v>
      </c>
      <c r="L77" s="59">
        <f t="shared" si="48"/>
        <v>0</v>
      </c>
      <c r="M77" s="59">
        <f t="shared" si="48"/>
        <v>0</v>
      </c>
      <c r="N77" s="59">
        <f t="shared" si="48"/>
        <v>0</v>
      </c>
      <c r="O77" s="59">
        <f t="shared" si="48"/>
        <v>0</v>
      </c>
      <c r="P77" s="59">
        <f t="shared" si="48"/>
        <v>0</v>
      </c>
      <c r="Q77" s="59">
        <f t="shared" si="48"/>
        <v>0</v>
      </c>
      <c r="R77" s="59">
        <f t="shared" si="48"/>
        <v>0</v>
      </c>
      <c r="S77" s="59">
        <f t="shared" si="48"/>
        <v>0</v>
      </c>
      <c r="T77" s="59">
        <f t="shared" si="48"/>
        <v>125134.64069942047</v>
      </c>
      <c r="U77" s="59">
        <f t="shared" si="48"/>
        <v>0</v>
      </c>
      <c r="V77" s="59">
        <f t="shared" si="48"/>
        <v>0</v>
      </c>
      <c r="W77" s="59">
        <f t="shared" si="48"/>
        <v>0</v>
      </c>
      <c r="X77" s="59">
        <f t="shared" si="48"/>
        <v>0</v>
      </c>
      <c r="Y77" s="59">
        <f t="shared" si="48"/>
        <v>0</v>
      </c>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c r="BC77" s="59"/>
      <c r="BD77" s="59"/>
      <c r="BE77" s="59"/>
      <c r="BF77" s="59"/>
      <c r="BG77" s="59"/>
      <c r="BH77" s="59"/>
      <c r="BI77" s="59"/>
      <c r="BJ77" s="59"/>
      <c r="BK77" s="59"/>
      <c r="BL77" s="59"/>
      <c r="BM77" s="59"/>
      <c r="BN77" s="59"/>
      <c r="BO77" s="59"/>
      <c r="BP77" s="59"/>
      <c r="BQ77" s="59"/>
      <c r="BR77" s="59"/>
      <c r="BS77" s="59"/>
      <c r="BT77" s="59"/>
      <c r="BU77" s="59"/>
      <c r="BV77" s="59"/>
      <c r="BW77" s="59"/>
      <c r="BX77" s="59"/>
      <c r="BY77" s="59"/>
      <c r="BZ77" s="59"/>
      <c r="CA77" s="59"/>
      <c r="CB77" s="59"/>
      <c r="CC77" s="59"/>
      <c r="CD77" s="59"/>
      <c r="CE77" s="59"/>
      <c r="CF77" s="59"/>
      <c r="CG77" s="59"/>
      <c r="CH77" s="59"/>
      <c r="CI77" s="59"/>
      <c r="CJ77" s="59"/>
      <c r="CK77" s="59"/>
      <c r="CL77" s="59"/>
      <c r="CM77" s="59"/>
      <c r="CN77" s="59"/>
      <c r="CO77" s="59"/>
      <c r="CP77" s="59"/>
      <c r="CQ77" s="59"/>
      <c r="CR77" s="59"/>
      <c r="CS77" s="59"/>
      <c r="CT77" s="59"/>
      <c r="CU77" s="59"/>
      <c r="CV77" s="59"/>
      <c r="CW77" s="59"/>
      <c r="CX77" s="59"/>
      <c r="CY77" s="59"/>
      <c r="CZ77" s="59"/>
      <c r="DA77" s="59"/>
      <c r="DB77" s="59"/>
      <c r="DC77" s="59"/>
      <c r="DD77" s="59"/>
      <c r="DE77" s="59"/>
      <c r="DF77" s="59"/>
      <c r="DG77" s="59"/>
      <c r="DH77" s="59"/>
      <c r="DI77" s="59"/>
      <c r="DJ77" s="59"/>
      <c r="DK77" s="59"/>
      <c r="DL77" s="59"/>
      <c r="DM77" s="59"/>
      <c r="DN77" s="59"/>
      <c r="DO77" s="59"/>
      <c r="DP77" s="59"/>
      <c r="DQ77" s="59"/>
      <c r="DR77" s="59"/>
      <c r="DS77" s="59"/>
      <c r="DT77" s="59"/>
      <c r="DU77" s="59"/>
      <c r="DV77" s="59"/>
      <c r="DW77" s="59"/>
      <c r="DX77" s="59"/>
      <c r="DY77" s="59"/>
      <c r="DZ77" s="59"/>
      <c r="EA77" s="59"/>
      <c r="EB77" s="59"/>
      <c r="EC77" s="59"/>
      <c r="ED77" s="59"/>
      <c r="EE77" s="59"/>
      <c r="EF77" s="59"/>
      <c r="EG77" s="59"/>
      <c r="EH77" s="59"/>
      <c r="EI77" s="59"/>
      <c r="EJ77" s="59"/>
      <c r="EK77" s="59"/>
      <c r="EL77" s="59"/>
      <c r="EM77" s="59"/>
      <c r="EN77" s="59"/>
      <c r="EO77" s="59"/>
      <c r="EP77" s="59"/>
      <c r="EQ77" s="59"/>
      <c r="ER77" s="59"/>
      <c r="ES77" s="59"/>
      <c r="ET77" s="59"/>
      <c r="EU77" s="59"/>
      <c r="EV77" s="59"/>
      <c r="EW77" s="59"/>
      <c r="EX77" s="59"/>
      <c r="EY77" s="59"/>
      <c r="EZ77" s="59"/>
      <c r="FA77" s="59"/>
      <c r="FB77" s="59"/>
      <c r="FC77" s="59"/>
      <c r="FD77" s="59"/>
      <c r="FE77" s="59"/>
      <c r="FF77" s="59"/>
      <c r="FG77" s="59"/>
      <c r="FH77" s="59"/>
      <c r="FI77" s="59"/>
      <c r="FJ77" s="59"/>
      <c r="FK77" s="59"/>
      <c r="FL77" s="59"/>
      <c r="FM77" s="59"/>
      <c r="FN77" s="59"/>
      <c r="FO77" s="59"/>
      <c r="FP77" s="59"/>
      <c r="FQ77" s="59"/>
      <c r="FR77" s="59"/>
      <c r="FS77" s="59"/>
      <c r="FT77" s="59"/>
      <c r="FU77" s="59"/>
      <c r="FV77" s="59"/>
      <c r="FW77" s="59"/>
      <c r="FX77" s="59"/>
      <c r="FY77" s="59"/>
      <c r="FZ77" s="59"/>
      <c r="GA77" s="59"/>
      <c r="GB77" s="59"/>
      <c r="GC77" s="59"/>
      <c r="GD77" s="59"/>
      <c r="GE77" s="59"/>
      <c r="GF77" s="59"/>
      <c r="GG77" s="59"/>
      <c r="GH77" s="59"/>
      <c r="GI77" s="59"/>
      <c r="GJ77" s="59"/>
      <c r="GK77" s="59"/>
      <c r="GL77" s="59"/>
      <c r="GM77" s="59"/>
      <c r="GN77" s="59"/>
      <c r="GO77" s="59"/>
      <c r="GP77" s="59"/>
      <c r="GQ77" s="59"/>
      <c r="GR77" s="59"/>
      <c r="GS77" s="59"/>
      <c r="GT77" s="59"/>
      <c r="GU77" s="59"/>
      <c r="GV77" s="59"/>
      <c r="GW77" s="59"/>
      <c r="GX77" s="59"/>
      <c r="GY77" s="59"/>
      <c r="GZ77" s="59"/>
      <c r="HA77" s="59"/>
      <c r="HB77" s="59"/>
      <c r="HC77" s="59"/>
      <c r="HD77" s="59"/>
      <c r="HE77" s="59"/>
      <c r="HF77" s="59"/>
      <c r="HG77" s="59"/>
      <c r="HH77" s="59"/>
      <c r="HI77" s="59"/>
      <c r="HJ77" s="59"/>
      <c r="HK77" s="59"/>
      <c r="HL77" s="59"/>
      <c r="HM77" s="59"/>
      <c r="HN77" s="59"/>
      <c r="HO77" s="59"/>
      <c r="HP77" s="59"/>
      <c r="HQ77" s="59"/>
      <c r="HR77" s="59"/>
      <c r="HS77" s="59"/>
      <c r="HT77" s="59"/>
      <c r="HU77" s="59"/>
      <c r="HV77" s="59"/>
      <c r="HW77" s="59"/>
      <c r="HX77" s="59"/>
      <c r="HY77" s="59"/>
      <c r="HZ77" s="59"/>
      <c r="IA77" s="59"/>
      <c r="IB77" s="59"/>
      <c r="IC77" s="59"/>
      <c r="ID77" s="59"/>
      <c r="IE77" s="59"/>
      <c r="IF77" s="59"/>
      <c r="IG77" s="59"/>
      <c r="IH77" s="59"/>
      <c r="II77" s="59"/>
      <c r="IJ77" s="59"/>
      <c r="IK77" s="59"/>
    </row>
    <row r="78" spans="1:245">
      <c r="A78" s="50" t="s">
        <v>34</v>
      </c>
      <c r="C78" s="61">
        <f>IF($A$1=2,0,'No Waterfall'!C32)</f>
        <v>0</v>
      </c>
      <c r="D78" s="61"/>
      <c r="E78" s="61"/>
      <c r="F78" s="67">
        <f>$C78*F$70</f>
        <v>0</v>
      </c>
      <c r="G78" s="59">
        <f t="shared" ref="G78:Y78" si="51">$C78*G$70</f>
        <v>0</v>
      </c>
      <c r="H78" s="59">
        <f t="shared" si="51"/>
        <v>0</v>
      </c>
      <c r="I78" s="59">
        <f t="shared" si="51"/>
        <v>0</v>
      </c>
      <c r="J78" s="59">
        <f t="shared" si="51"/>
        <v>0</v>
      </c>
      <c r="K78" s="59">
        <f t="shared" si="51"/>
        <v>0</v>
      </c>
      <c r="L78" s="59">
        <f t="shared" si="51"/>
        <v>0</v>
      </c>
      <c r="M78" s="59">
        <f t="shared" si="51"/>
        <v>0</v>
      </c>
      <c r="N78" s="59">
        <f t="shared" si="51"/>
        <v>0</v>
      </c>
      <c r="O78" s="59">
        <f t="shared" si="51"/>
        <v>0</v>
      </c>
      <c r="P78" s="59">
        <f t="shared" si="51"/>
        <v>0</v>
      </c>
      <c r="Q78" s="59">
        <f t="shared" si="51"/>
        <v>0</v>
      </c>
      <c r="R78" s="59">
        <f t="shared" si="51"/>
        <v>0</v>
      </c>
      <c r="S78" s="59">
        <f t="shared" si="51"/>
        <v>0</v>
      </c>
      <c r="T78" s="59">
        <f t="shared" si="51"/>
        <v>0</v>
      </c>
      <c r="U78" s="59">
        <f t="shared" si="51"/>
        <v>0</v>
      </c>
      <c r="V78" s="59">
        <f t="shared" si="51"/>
        <v>0</v>
      </c>
      <c r="W78" s="59">
        <f t="shared" si="51"/>
        <v>0</v>
      </c>
      <c r="X78" s="59">
        <f t="shared" si="51"/>
        <v>0</v>
      </c>
      <c r="Y78" s="59">
        <f t="shared" si="51"/>
        <v>0</v>
      </c>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59"/>
      <c r="AX78" s="59"/>
      <c r="AY78" s="59"/>
      <c r="AZ78" s="59"/>
      <c r="BA78" s="59"/>
      <c r="BB78" s="59"/>
      <c r="BC78" s="59"/>
      <c r="BD78" s="59"/>
      <c r="BE78" s="59"/>
      <c r="BF78" s="59"/>
      <c r="BG78" s="59"/>
      <c r="BH78" s="59"/>
      <c r="BI78" s="59"/>
      <c r="BJ78" s="59"/>
      <c r="BK78" s="59"/>
      <c r="BL78" s="59"/>
      <c r="BM78" s="59"/>
      <c r="BN78" s="59"/>
      <c r="BO78" s="59"/>
      <c r="BP78" s="59"/>
      <c r="BQ78" s="59"/>
      <c r="BR78" s="59"/>
      <c r="BS78" s="59"/>
      <c r="BT78" s="59"/>
      <c r="BU78" s="59"/>
      <c r="BV78" s="59"/>
      <c r="BW78" s="59"/>
      <c r="BX78" s="59"/>
      <c r="BY78" s="59"/>
      <c r="BZ78" s="59"/>
      <c r="CA78" s="59"/>
      <c r="CB78" s="59"/>
      <c r="CC78" s="59"/>
      <c r="CD78" s="59"/>
      <c r="CE78" s="59"/>
      <c r="CF78" s="59"/>
      <c r="CG78" s="59"/>
      <c r="CH78" s="59"/>
      <c r="CI78" s="59"/>
      <c r="CJ78" s="59"/>
      <c r="CK78" s="59"/>
      <c r="CL78" s="59"/>
      <c r="CM78" s="59"/>
      <c r="CN78" s="59"/>
      <c r="CO78" s="59"/>
      <c r="CP78" s="59"/>
      <c r="CQ78" s="59"/>
      <c r="CR78" s="59"/>
      <c r="CS78" s="59"/>
      <c r="CT78" s="59"/>
      <c r="CU78" s="59"/>
      <c r="CV78" s="59"/>
      <c r="CW78" s="59"/>
      <c r="CX78" s="59"/>
      <c r="CY78" s="59"/>
      <c r="CZ78" s="59"/>
      <c r="DA78" s="59"/>
      <c r="DB78" s="59"/>
      <c r="DC78" s="59"/>
      <c r="DD78" s="59"/>
      <c r="DE78" s="59"/>
      <c r="DF78" s="59"/>
      <c r="DG78" s="59"/>
      <c r="DH78" s="59"/>
      <c r="DI78" s="59"/>
      <c r="DJ78" s="59"/>
      <c r="DK78" s="59"/>
      <c r="DL78" s="59"/>
      <c r="DM78" s="59"/>
      <c r="DN78" s="59"/>
      <c r="DO78" s="59"/>
      <c r="DP78" s="59"/>
      <c r="DQ78" s="59"/>
      <c r="DR78" s="59"/>
      <c r="DS78" s="59"/>
      <c r="DT78" s="59"/>
      <c r="DU78" s="59"/>
      <c r="DV78" s="59"/>
      <c r="DW78" s="59"/>
      <c r="DX78" s="59"/>
      <c r="DY78" s="59"/>
      <c r="DZ78" s="59"/>
      <c r="EA78" s="59"/>
      <c r="EB78" s="59"/>
      <c r="EC78" s="59"/>
      <c r="ED78" s="59"/>
      <c r="EE78" s="59"/>
      <c r="EF78" s="59"/>
      <c r="EG78" s="59"/>
      <c r="EH78" s="59"/>
      <c r="EI78" s="59"/>
      <c r="EJ78" s="59"/>
      <c r="EK78" s="59"/>
      <c r="EL78" s="59"/>
      <c r="EM78" s="59"/>
      <c r="EN78" s="59"/>
      <c r="EO78" s="59"/>
      <c r="EP78" s="59"/>
      <c r="EQ78" s="59"/>
      <c r="ER78" s="59"/>
      <c r="ES78" s="59"/>
      <c r="ET78" s="59"/>
      <c r="EU78" s="59"/>
      <c r="EV78" s="59"/>
      <c r="EW78" s="59"/>
      <c r="EX78" s="59"/>
      <c r="EY78" s="59"/>
      <c r="EZ78" s="59"/>
      <c r="FA78" s="59"/>
      <c r="FB78" s="59"/>
      <c r="FC78" s="59"/>
      <c r="FD78" s="59"/>
      <c r="FE78" s="59"/>
      <c r="FF78" s="59"/>
      <c r="FG78" s="59"/>
      <c r="FH78" s="59"/>
      <c r="FI78" s="59"/>
      <c r="FJ78" s="59"/>
      <c r="FK78" s="59"/>
      <c r="FL78" s="59"/>
      <c r="FM78" s="59"/>
      <c r="FN78" s="59"/>
      <c r="FO78" s="59"/>
      <c r="FP78" s="59"/>
      <c r="FQ78" s="59"/>
      <c r="FR78" s="59"/>
      <c r="FS78" s="59"/>
      <c r="FT78" s="59"/>
      <c r="FU78" s="59"/>
      <c r="FV78" s="59"/>
      <c r="FW78" s="59"/>
      <c r="FX78" s="59"/>
      <c r="FY78" s="59"/>
      <c r="FZ78" s="59"/>
      <c r="GA78" s="59"/>
      <c r="GB78" s="59"/>
      <c r="GC78" s="59"/>
      <c r="GD78" s="59"/>
      <c r="GE78" s="59"/>
      <c r="GF78" s="59"/>
      <c r="GG78" s="59"/>
      <c r="GH78" s="59"/>
      <c r="GI78" s="59"/>
      <c r="GJ78" s="59"/>
      <c r="GK78" s="59"/>
      <c r="GL78" s="59"/>
      <c r="GM78" s="59"/>
      <c r="GN78" s="59"/>
      <c r="GO78" s="59"/>
      <c r="GP78" s="59"/>
      <c r="GQ78" s="59"/>
      <c r="GR78" s="59"/>
      <c r="GS78" s="59"/>
      <c r="GT78" s="59"/>
      <c r="GU78" s="59"/>
      <c r="GV78" s="59"/>
      <c r="GW78" s="59"/>
      <c r="GX78" s="59"/>
      <c r="GY78" s="59"/>
      <c r="GZ78" s="59"/>
      <c r="HA78" s="59"/>
      <c r="HB78" s="59"/>
      <c r="HC78" s="59"/>
      <c r="HD78" s="59"/>
      <c r="HE78" s="59"/>
      <c r="HF78" s="59"/>
      <c r="HG78" s="59"/>
      <c r="HH78" s="59"/>
      <c r="HI78" s="59"/>
      <c r="HJ78" s="59"/>
      <c r="HK78" s="59"/>
      <c r="HL78" s="59"/>
      <c r="HM78" s="59"/>
      <c r="HN78" s="59"/>
      <c r="HO78" s="59"/>
      <c r="HP78" s="59"/>
      <c r="HQ78" s="59"/>
      <c r="HR78" s="59"/>
      <c r="HS78" s="59"/>
      <c r="HT78" s="59"/>
      <c r="HU78" s="59"/>
      <c r="HV78" s="59"/>
      <c r="HW78" s="59"/>
      <c r="HX78" s="59"/>
      <c r="HY78" s="59"/>
      <c r="HZ78" s="59"/>
      <c r="IA78" s="59"/>
      <c r="IB78" s="59"/>
      <c r="IC78" s="59"/>
      <c r="ID78" s="59"/>
      <c r="IE78" s="59"/>
      <c r="IF78" s="59"/>
      <c r="IG78" s="59"/>
      <c r="IH78" s="59"/>
      <c r="II78" s="59"/>
      <c r="IJ78" s="59"/>
      <c r="IK78" s="59"/>
    </row>
    <row r="79" spans="1:245">
      <c r="F79" s="53"/>
    </row>
    <row r="80" spans="1:245">
      <c r="C80" s="62"/>
      <c r="D80" s="62"/>
      <c r="E80" s="62"/>
      <c r="F80" s="67"/>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c r="BD80" s="59"/>
      <c r="BE80" s="59"/>
      <c r="BF80" s="59"/>
      <c r="BG80" s="59"/>
      <c r="BH80" s="59"/>
      <c r="BI80" s="59"/>
      <c r="BJ80" s="59"/>
      <c r="BK80" s="59"/>
      <c r="BL80" s="59"/>
      <c r="BM80" s="59"/>
      <c r="BN80" s="59"/>
      <c r="BO80" s="59"/>
      <c r="BP80" s="59"/>
      <c r="BQ80" s="59"/>
      <c r="BR80" s="59"/>
      <c r="BS80" s="59"/>
      <c r="BT80" s="59"/>
      <c r="BU80" s="59"/>
      <c r="BV80" s="59"/>
      <c r="BW80" s="59"/>
      <c r="BX80" s="59"/>
      <c r="BY80" s="59"/>
      <c r="BZ80" s="59"/>
      <c r="CA80" s="59"/>
      <c r="CB80" s="59"/>
      <c r="CC80" s="59"/>
      <c r="CD80" s="59"/>
      <c r="CE80" s="59"/>
      <c r="CF80" s="59"/>
      <c r="CG80" s="59"/>
      <c r="CH80" s="59"/>
      <c r="CI80" s="59"/>
      <c r="CJ80" s="59"/>
      <c r="CK80" s="59"/>
      <c r="CL80" s="59"/>
      <c r="CM80" s="59"/>
      <c r="CN80" s="59"/>
      <c r="CO80" s="59"/>
      <c r="CP80" s="59"/>
      <c r="CQ80" s="59"/>
      <c r="CR80" s="59"/>
      <c r="CS80" s="59"/>
      <c r="CT80" s="59"/>
      <c r="CU80" s="59"/>
      <c r="CV80" s="59"/>
      <c r="CW80" s="59"/>
      <c r="CX80" s="59"/>
      <c r="CY80" s="59"/>
      <c r="CZ80" s="59"/>
      <c r="DA80" s="59"/>
      <c r="DB80" s="59"/>
      <c r="DC80" s="59"/>
      <c r="DD80" s="59"/>
      <c r="DE80" s="59"/>
      <c r="DF80" s="59"/>
      <c r="DG80" s="59"/>
      <c r="DH80" s="59"/>
      <c r="DI80" s="59"/>
      <c r="DJ80" s="59"/>
      <c r="DK80" s="59"/>
      <c r="DL80" s="59"/>
      <c r="DM80" s="59"/>
      <c r="DN80" s="59"/>
      <c r="DO80" s="59"/>
      <c r="DP80" s="59"/>
      <c r="DQ80" s="59"/>
      <c r="DR80" s="59"/>
      <c r="DS80" s="59"/>
      <c r="DT80" s="59"/>
      <c r="DU80" s="59"/>
      <c r="DV80" s="59"/>
      <c r="DW80" s="59"/>
      <c r="DX80" s="59"/>
      <c r="DY80" s="59"/>
      <c r="DZ80" s="59"/>
      <c r="EA80" s="59"/>
      <c r="EB80" s="59"/>
      <c r="EC80" s="59"/>
      <c r="ED80" s="59"/>
      <c r="EE80" s="59"/>
      <c r="EF80" s="59"/>
      <c r="EG80" s="59"/>
      <c r="EH80" s="59"/>
      <c r="EI80" s="59"/>
      <c r="EJ80" s="59"/>
      <c r="EK80" s="59"/>
      <c r="EL80" s="59"/>
      <c r="EM80" s="59"/>
      <c r="EN80" s="59"/>
      <c r="EO80" s="59"/>
      <c r="EP80" s="59"/>
      <c r="EQ80" s="59"/>
      <c r="ER80" s="59"/>
      <c r="ES80" s="59"/>
      <c r="ET80" s="59"/>
      <c r="EU80" s="59"/>
      <c r="EV80" s="59"/>
      <c r="EW80" s="59"/>
      <c r="EX80" s="59"/>
      <c r="EY80" s="59"/>
      <c r="EZ80" s="59"/>
      <c r="FA80" s="59"/>
      <c r="FB80" s="59"/>
      <c r="FC80" s="59"/>
      <c r="FD80" s="59"/>
      <c r="FE80" s="59"/>
      <c r="FF80" s="59"/>
      <c r="FG80" s="59"/>
      <c r="FH80" s="59"/>
      <c r="FI80" s="59"/>
      <c r="FJ80" s="59"/>
      <c r="FK80" s="59"/>
      <c r="FL80" s="59"/>
      <c r="FM80" s="59"/>
      <c r="FN80" s="59"/>
      <c r="FO80" s="59"/>
      <c r="FP80" s="59"/>
      <c r="FQ80" s="59"/>
      <c r="FR80" s="59"/>
      <c r="FS80" s="59"/>
      <c r="FT80" s="59"/>
      <c r="FU80" s="59"/>
      <c r="FV80" s="59"/>
      <c r="FW80" s="59"/>
      <c r="FX80" s="59"/>
      <c r="FY80" s="59"/>
      <c r="FZ80" s="59"/>
      <c r="GA80" s="59"/>
      <c r="GB80" s="59"/>
      <c r="GC80" s="59"/>
      <c r="GD80" s="59"/>
      <c r="GE80" s="59"/>
      <c r="GF80" s="59"/>
      <c r="GG80" s="59"/>
      <c r="GH80" s="59"/>
      <c r="GI80" s="59"/>
      <c r="GJ80" s="59"/>
      <c r="GK80" s="59"/>
      <c r="GL80" s="59"/>
      <c r="GM80" s="59"/>
      <c r="GN80" s="59"/>
      <c r="GO80" s="59"/>
      <c r="GP80" s="59"/>
      <c r="GQ80" s="59"/>
      <c r="GR80" s="59"/>
      <c r="GS80" s="59"/>
      <c r="GT80" s="59"/>
      <c r="GU80" s="59"/>
      <c r="GV80" s="59"/>
      <c r="GW80" s="59"/>
      <c r="GX80" s="59"/>
      <c r="GY80" s="59"/>
      <c r="GZ80" s="59"/>
      <c r="HA80" s="59"/>
      <c r="HB80" s="59"/>
      <c r="HC80" s="59"/>
      <c r="HD80" s="59"/>
      <c r="HE80" s="59"/>
      <c r="HF80" s="59"/>
      <c r="HG80" s="59"/>
      <c r="HH80" s="59"/>
      <c r="HI80" s="59"/>
      <c r="HJ80" s="59"/>
      <c r="HK80" s="59"/>
      <c r="HL80" s="59"/>
      <c r="HM80" s="59"/>
      <c r="HN80" s="59"/>
      <c r="HO80" s="59"/>
      <c r="HP80" s="59"/>
      <c r="HQ80" s="59"/>
      <c r="HR80" s="59"/>
      <c r="HS80" s="59"/>
      <c r="HT80" s="59"/>
      <c r="HU80" s="59"/>
      <c r="HV80" s="59"/>
      <c r="HW80" s="59"/>
      <c r="HX80" s="59"/>
      <c r="HY80" s="59"/>
      <c r="HZ80" s="59"/>
      <c r="IA80" s="59"/>
      <c r="IB80" s="59"/>
      <c r="IC80" s="59"/>
      <c r="ID80" s="59"/>
      <c r="IE80" s="59"/>
      <c r="IF80" s="59"/>
      <c r="IG80" s="59"/>
      <c r="IH80" s="59"/>
      <c r="II80" s="59"/>
      <c r="IJ80" s="59"/>
      <c r="IK80" s="59"/>
    </row>
    <row r="81" spans="1:245">
      <c r="A81" s="50" t="s">
        <v>35</v>
      </c>
      <c r="F81" s="69">
        <f>SUM(F82:F86)</f>
        <v>35016.678662137827</v>
      </c>
      <c r="G81" s="70">
        <f>SUM(G82:G86)</f>
        <v>55731.2452601025</v>
      </c>
      <c r="H81" s="70">
        <f t="shared" ref="H81:Y81" si="52">SUM(H82:H86)</f>
        <v>59169.746557362138</v>
      </c>
      <c r="I81" s="70">
        <f t="shared" si="52"/>
        <v>62711.402893539518</v>
      </c>
      <c r="J81" s="70">
        <f t="shared" si="52"/>
        <v>66359.308919802221</v>
      </c>
      <c r="K81" s="70">
        <f t="shared" si="52"/>
        <v>70116.65212685283</v>
      </c>
      <c r="L81" s="70">
        <f t="shared" si="52"/>
        <v>73986.715630114937</v>
      </c>
      <c r="M81" s="70">
        <f t="shared" si="52"/>
        <v>77972.881038474967</v>
      </c>
      <c r="N81" s="70">
        <f t="shared" si="52"/>
        <v>82078.631409085763</v>
      </c>
      <c r="O81" s="70">
        <f t="shared" si="52"/>
        <v>86307.554290814849</v>
      </c>
      <c r="P81" s="70">
        <f t="shared" si="52"/>
        <v>90663.344858995872</v>
      </c>
      <c r="Q81" s="70">
        <f t="shared" si="52"/>
        <v>95149.809144222294</v>
      </c>
      <c r="R81" s="70">
        <f t="shared" si="52"/>
        <v>99770.867358005489</v>
      </c>
      <c r="S81" s="70">
        <f t="shared" si="52"/>
        <v>104530.55731820221</v>
      </c>
      <c r="T81" s="70">
        <f t="shared" si="52"/>
        <v>2391855.303297325</v>
      </c>
      <c r="U81" s="70">
        <f t="shared" si="52"/>
        <v>0</v>
      </c>
      <c r="V81" s="70">
        <f t="shared" si="52"/>
        <v>0</v>
      </c>
      <c r="W81" s="70">
        <f t="shared" si="52"/>
        <v>0</v>
      </c>
      <c r="X81" s="70">
        <f t="shared" si="52"/>
        <v>0</v>
      </c>
      <c r="Y81" s="70">
        <f t="shared" si="52"/>
        <v>0</v>
      </c>
      <c r="Z81" s="70"/>
      <c r="AA81" s="70"/>
      <c r="AB81" s="70"/>
      <c r="AC81" s="70"/>
      <c r="AD81" s="70"/>
      <c r="AE81" s="70"/>
      <c r="AF81" s="70"/>
      <c r="AG81" s="70"/>
      <c r="AH81" s="70"/>
      <c r="AI81" s="70"/>
      <c r="AJ81" s="70"/>
      <c r="AK81" s="70"/>
      <c r="AL81" s="70"/>
      <c r="AM81" s="70"/>
      <c r="AN81" s="70"/>
      <c r="AO81" s="70"/>
      <c r="AP81" s="70"/>
      <c r="AQ81" s="70"/>
      <c r="AR81" s="70"/>
      <c r="AS81" s="70"/>
      <c r="AT81" s="70"/>
      <c r="AU81" s="70"/>
      <c r="AV81" s="70"/>
      <c r="AW81" s="70"/>
      <c r="AX81" s="70"/>
      <c r="AY81" s="70"/>
      <c r="AZ81" s="70"/>
      <c r="BA81" s="70"/>
      <c r="BB81" s="70"/>
      <c r="BC81" s="70"/>
      <c r="BD81" s="70"/>
      <c r="BE81" s="70"/>
      <c r="BF81" s="70"/>
      <c r="BG81" s="70"/>
      <c r="BH81" s="70"/>
      <c r="BI81" s="70"/>
      <c r="BJ81" s="70"/>
      <c r="BK81" s="70"/>
      <c r="BL81" s="70"/>
      <c r="BM81" s="70"/>
      <c r="BN81" s="70"/>
      <c r="BO81" s="70"/>
      <c r="BP81" s="70"/>
      <c r="BQ81" s="70"/>
      <c r="BR81" s="70"/>
      <c r="BS81" s="70"/>
      <c r="BT81" s="70"/>
      <c r="BU81" s="70"/>
      <c r="BV81" s="70"/>
      <c r="BW81" s="70"/>
      <c r="BX81" s="70"/>
      <c r="BY81" s="70"/>
      <c r="BZ81" s="70"/>
      <c r="CA81" s="70"/>
      <c r="CB81" s="70"/>
      <c r="CC81" s="70"/>
      <c r="CD81" s="70"/>
      <c r="CE81" s="70"/>
      <c r="CF81" s="70"/>
      <c r="CG81" s="70"/>
      <c r="CH81" s="70"/>
      <c r="CI81" s="70"/>
      <c r="CJ81" s="70"/>
      <c r="CK81" s="70"/>
      <c r="CL81" s="70"/>
      <c r="CM81" s="70"/>
      <c r="CN81" s="70"/>
      <c r="CO81" s="70"/>
      <c r="CP81" s="70"/>
      <c r="CQ81" s="70"/>
      <c r="CR81" s="70"/>
      <c r="CS81" s="70"/>
      <c r="CT81" s="70"/>
      <c r="CU81" s="70"/>
      <c r="CV81" s="70"/>
      <c r="CW81" s="70"/>
      <c r="CX81" s="70"/>
      <c r="CY81" s="70"/>
      <c r="CZ81" s="70"/>
      <c r="DA81" s="70"/>
      <c r="DB81" s="70"/>
      <c r="DC81" s="70"/>
      <c r="DD81" s="70"/>
      <c r="DE81" s="70"/>
      <c r="DF81" s="70"/>
      <c r="DG81" s="70"/>
      <c r="DH81" s="70"/>
      <c r="DI81" s="70"/>
      <c r="DJ81" s="70"/>
      <c r="DK81" s="70"/>
      <c r="DL81" s="70"/>
      <c r="DM81" s="70"/>
      <c r="DN81" s="70"/>
      <c r="DO81" s="70"/>
      <c r="DP81" s="70"/>
      <c r="DQ81" s="70"/>
      <c r="DR81" s="70"/>
      <c r="DS81" s="70"/>
      <c r="DT81" s="70"/>
      <c r="DU81" s="70"/>
      <c r="DV81" s="70"/>
      <c r="DW81" s="70"/>
      <c r="DX81" s="70"/>
      <c r="DY81" s="70"/>
      <c r="DZ81" s="70"/>
      <c r="EA81" s="70"/>
      <c r="EB81" s="70"/>
      <c r="EC81" s="70"/>
      <c r="ED81" s="70"/>
      <c r="EE81" s="70"/>
      <c r="EF81" s="70"/>
      <c r="EG81" s="70"/>
      <c r="EH81" s="70"/>
      <c r="EI81" s="70"/>
      <c r="EJ81" s="70"/>
      <c r="EK81" s="70"/>
      <c r="EL81" s="70"/>
      <c r="EM81" s="70"/>
      <c r="EN81" s="70"/>
      <c r="EO81" s="70"/>
      <c r="EP81" s="70"/>
      <c r="EQ81" s="70"/>
      <c r="ER81" s="70"/>
      <c r="ES81" s="70"/>
      <c r="ET81" s="70"/>
      <c r="EU81" s="70"/>
      <c r="EV81" s="70"/>
      <c r="EW81" s="70"/>
      <c r="EX81" s="70"/>
      <c r="EY81" s="70"/>
      <c r="EZ81" s="70"/>
      <c r="FA81" s="70"/>
      <c r="FB81" s="70"/>
      <c r="FC81" s="70"/>
      <c r="FD81" s="70"/>
      <c r="FE81" s="70"/>
      <c r="FF81" s="70"/>
      <c r="FG81" s="70"/>
      <c r="FH81" s="70"/>
      <c r="FI81" s="70"/>
      <c r="FJ81" s="70"/>
      <c r="FK81" s="70"/>
      <c r="FL81" s="70"/>
      <c r="FM81" s="70"/>
      <c r="FN81" s="70"/>
      <c r="FO81" s="70"/>
      <c r="FP81" s="70"/>
      <c r="FQ81" s="70"/>
      <c r="FR81" s="70"/>
      <c r="FS81" s="70"/>
      <c r="FT81" s="70"/>
      <c r="FU81" s="70"/>
      <c r="FV81" s="70"/>
      <c r="FW81" s="70"/>
      <c r="FX81" s="70"/>
      <c r="FY81" s="70"/>
      <c r="FZ81" s="70"/>
      <c r="GA81" s="70"/>
      <c r="GB81" s="70"/>
      <c r="GC81" s="70"/>
      <c r="GD81" s="70"/>
      <c r="GE81" s="70"/>
      <c r="GF81" s="70"/>
      <c r="GG81" s="70"/>
      <c r="GH81" s="70"/>
      <c r="GI81" s="70"/>
      <c r="GJ81" s="70"/>
      <c r="GK81" s="70"/>
      <c r="GL81" s="70"/>
      <c r="GM81" s="70"/>
      <c r="GN81" s="70"/>
      <c r="GO81" s="70"/>
      <c r="GP81" s="70"/>
      <c r="GQ81" s="70"/>
      <c r="GR81" s="70"/>
      <c r="GS81" s="70"/>
      <c r="GT81" s="70"/>
      <c r="GU81" s="70"/>
      <c r="GV81" s="70"/>
      <c r="GW81" s="70"/>
      <c r="GX81" s="70"/>
      <c r="GY81" s="70"/>
      <c r="GZ81" s="70"/>
      <c r="HA81" s="70"/>
      <c r="HB81" s="70"/>
      <c r="HC81" s="70"/>
      <c r="HD81" s="70"/>
      <c r="HE81" s="70"/>
      <c r="HF81" s="70"/>
      <c r="HG81" s="70"/>
      <c r="HH81" s="70"/>
      <c r="HI81" s="70"/>
      <c r="HJ81" s="70"/>
      <c r="HK81" s="70"/>
      <c r="HL81" s="70"/>
      <c r="HM81" s="70"/>
      <c r="HN81" s="70"/>
      <c r="HO81" s="70"/>
      <c r="HP81" s="70"/>
      <c r="HQ81" s="70"/>
      <c r="HR81" s="70"/>
      <c r="HS81" s="70"/>
      <c r="HT81" s="70"/>
      <c r="HU81" s="70"/>
      <c r="HV81" s="70"/>
      <c r="HW81" s="70"/>
      <c r="HX81" s="70"/>
      <c r="HY81" s="70"/>
      <c r="HZ81" s="70"/>
      <c r="IA81" s="70"/>
      <c r="IB81" s="70"/>
      <c r="IC81" s="70"/>
      <c r="ID81" s="70"/>
      <c r="IE81" s="70"/>
      <c r="IF81" s="70"/>
      <c r="IG81" s="70"/>
      <c r="IH81" s="70"/>
      <c r="II81" s="70"/>
      <c r="IJ81" s="70"/>
      <c r="IK81" s="70"/>
    </row>
    <row r="82" spans="1:245">
      <c r="A82" s="68" t="str">
        <f>A73</f>
        <v>Albert</v>
      </c>
      <c r="B82" s="61">
        <f>B73</f>
        <v>4.9999999999999933E-2</v>
      </c>
      <c r="C82" s="71"/>
      <c r="D82" s="71"/>
      <c r="E82" s="71"/>
      <c r="F82" s="72">
        <f>SUM(F10,F11,F62,F73)</f>
        <v>1750.8339331068889</v>
      </c>
      <c r="G82" s="71">
        <f>SUM(G10,G11,G62,G73)</f>
        <v>2786.5622630051212</v>
      </c>
      <c r="H82" s="71">
        <f t="shared" ref="H82:Y82" si="53">SUM(H10,H11,H62,H73)</f>
        <v>2958.487327868103</v>
      </c>
      <c r="I82" s="71">
        <f t="shared" si="53"/>
        <v>3135.5701446769708</v>
      </c>
      <c r="J82" s="71">
        <f t="shared" si="53"/>
        <v>3317.9654459901067</v>
      </c>
      <c r="K82" s="71">
        <f t="shared" si="53"/>
        <v>3505.8326063426371</v>
      </c>
      <c r="L82" s="71">
        <f t="shared" si="53"/>
        <v>3699.3357815057434</v>
      </c>
      <c r="M82" s="71">
        <f t="shared" si="53"/>
        <v>3898.6440519237431</v>
      </c>
      <c r="N82" s="71">
        <f t="shared" si="53"/>
        <v>4103.9315704542832</v>
      </c>
      <c r="O82" s="71">
        <f t="shared" si="53"/>
        <v>4315.3777145407366</v>
      </c>
      <c r="P82" s="71">
        <f t="shared" si="53"/>
        <v>4533.1672429497885</v>
      </c>
      <c r="Q82" s="71">
        <f t="shared" si="53"/>
        <v>4757.4904572111091</v>
      </c>
      <c r="R82" s="71">
        <f t="shared" si="53"/>
        <v>4988.5433679002708</v>
      </c>
      <c r="S82" s="71">
        <f t="shared" si="53"/>
        <v>5226.527865910105</v>
      </c>
      <c r="T82" s="71">
        <f t="shared" si="53"/>
        <v>119592.7651648661</v>
      </c>
      <c r="U82" s="71">
        <f t="shared" si="53"/>
        <v>0</v>
      </c>
      <c r="V82" s="71">
        <f t="shared" si="53"/>
        <v>0</v>
      </c>
      <c r="W82" s="71">
        <f t="shared" si="53"/>
        <v>0</v>
      </c>
      <c r="X82" s="71">
        <f t="shared" si="53"/>
        <v>0</v>
      </c>
      <c r="Y82" s="71">
        <f t="shared" si="53"/>
        <v>0</v>
      </c>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71"/>
      <c r="BO82" s="71"/>
      <c r="BP82" s="71"/>
      <c r="BQ82" s="71"/>
      <c r="BR82" s="71"/>
      <c r="BS82" s="71"/>
      <c r="BT82" s="71"/>
      <c r="BU82" s="71"/>
      <c r="BV82" s="71"/>
      <c r="BW82" s="71"/>
      <c r="BX82" s="71"/>
      <c r="BY82" s="71"/>
      <c r="BZ82" s="71"/>
      <c r="CA82" s="71"/>
      <c r="CB82" s="71"/>
      <c r="CC82" s="71"/>
      <c r="CD82" s="71"/>
      <c r="CE82" s="71"/>
      <c r="CF82" s="71"/>
      <c r="CG82" s="71"/>
      <c r="CH82" s="71"/>
      <c r="CI82" s="71"/>
      <c r="CJ82" s="71"/>
      <c r="CK82" s="71"/>
      <c r="CL82" s="71"/>
      <c r="CM82" s="71"/>
      <c r="CN82" s="71"/>
      <c r="CO82" s="71"/>
      <c r="CP82" s="71"/>
      <c r="CQ82" s="71"/>
      <c r="CR82" s="71"/>
      <c r="CS82" s="71"/>
      <c r="CT82" s="71"/>
      <c r="CU82" s="71"/>
      <c r="CV82" s="71"/>
      <c r="CW82" s="71"/>
      <c r="CX82" s="71"/>
      <c r="CY82" s="71"/>
      <c r="CZ82" s="71"/>
      <c r="DA82" s="71"/>
      <c r="DB82" s="71"/>
      <c r="DC82" s="71"/>
      <c r="DD82" s="71"/>
      <c r="DE82" s="71"/>
      <c r="DF82" s="71"/>
      <c r="DG82" s="71"/>
      <c r="DH82" s="71"/>
      <c r="DI82" s="71"/>
      <c r="DJ82" s="71"/>
      <c r="DK82" s="71"/>
      <c r="DL82" s="71"/>
      <c r="DM82" s="71"/>
      <c r="DN82" s="71"/>
      <c r="DO82" s="71"/>
      <c r="DP82" s="71"/>
      <c r="DQ82" s="71"/>
      <c r="DR82" s="71"/>
      <c r="DS82" s="71"/>
      <c r="DT82" s="71"/>
      <c r="DU82" s="71"/>
      <c r="DV82" s="71"/>
      <c r="DW82" s="71"/>
      <c r="DX82" s="71"/>
      <c r="DY82" s="71"/>
      <c r="DZ82" s="71"/>
      <c r="EA82" s="71"/>
      <c r="EB82" s="71"/>
      <c r="EC82" s="71"/>
      <c r="ED82" s="71"/>
      <c r="EE82" s="71"/>
      <c r="EF82" s="71"/>
      <c r="EG82" s="71"/>
      <c r="EH82" s="71"/>
      <c r="EI82" s="71"/>
      <c r="EJ82" s="71"/>
      <c r="EK82" s="71"/>
      <c r="EL82" s="71"/>
      <c r="EM82" s="71"/>
      <c r="EN82" s="71"/>
      <c r="EO82" s="71"/>
      <c r="EP82" s="71"/>
      <c r="EQ82" s="71"/>
      <c r="ER82" s="71"/>
      <c r="ES82" s="71"/>
      <c r="ET82" s="71"/>
      <c r="EU82" s="71"/>
      <c r="EV82" s="71"/>
      <c r="EW82" s="71"/>
      <c r="EX82" s="71"/>
      <c r="EY82" s="71"/>
      <c r="EZ82" s="71"/>
      <c r="FA82" s="71"/>
      <c r="FB82" s="71"/>
      <c r="FC82" s="71"/>
      <c r="FD82" s="71"/>
      <c r="FE82" s="71"/>
      <c r="FF82" s="71"/>
      <c r="FG82" s="71"/>
      <c r="FH82" s="71"/>
      <c r="FI82" s="71"/>
      <c r="FJ82" s="71"/>
      <c r="FK82" s="71"/>
      <c r="FL82" s="71"/>
      <c r="FM82" s="71"/>
      <c r="FN82" s="71"/>
      <c r="FO82" s="71"/>
      <c r="FP82" s="71"/>
      <c r="FQ82" s="71"/>
      <c r="FR82" s="71"/>
      <c r="FS82" s="71"/>
      <c r="FT82" s="71"/>
      <c r="FU82" s="71"/>
      <c r="FV82" s="71"/>
      <c r="FW82" s="71"/>
      <c r="FX82" s="71"/>
      <c r="FY82" s="71"/>
      <c r="FZ82" s="71"/>
      <c r="GA82" s="71"/>
      <c r="GB82" s="71"/>
      <c r="GC82" s="71"/>
      <c r="GD82" s="71"/>
      <c r="GE82" s="71"/>
      <c r="GF82" s="71"/>
      <c r="GG82" s="71"/>
      <c r="GH82" s="71"/>
      <c r="GI82" s="71"/>
      <c r="GJ82" s="71"/>
      <c r="GK82" s="71"/>
      <c r="GL82" s="71"/>
      <c r="GM82" s="71"/>
      <c r="GN82" s="71"/>
      <c r="GO82" s="71"/>
      <c r="GP82" s="71"/>
      <c r="GQ82" s="71"/>
      <c r="GR82" s="71"/>
      <c r="GS82" s="71"/>
      <c r="GT82" s="71"/>
      <c r="GU82" s="71"/>
      <c r="GV82" s="71"/>
      <c r="GW82" s="71"/>
      <c r="GX82" s="71"/>
      <c r="GY82" s="71"/>
      <c r="GZ82" s="71"/>
      <c r="HA82" s="71"/>
      <c r="HB82" s="71"/>
      <c r="HC82" s="71"/>
      <c r="HD82" s="71"/>
      <c r="HE82" s="71"/>
      <c r="HF82" s="71"/>
      <c r="HG82" s="71"/>
      <c r="HH82" s="71"/>
      <c r="HI82" s="71"/>
      <c r="HJ82" s="71"/>
      <c r="HK82" s="71"/>
      <c r="HL82" s="71"/>
      <c r="HM82" s="71"/>
      <c r="HN82" s="71"/>
      <c r="HO82" s="71"/>
      <c r="HP82" s="71"/>
      <c r="HQ82" s="71"/>
      <c r="HR82" s="71"/>
      <c r="HS82" s="71"/>
      <c r="HT82" s="71"/>
      <c r="HU82" s="71"/>
      <c r="HV82" s="71"/>
      <c r="HW82" s="71"/>
      <c r="HX82" s="71"/>
      <c r="HY82" s="71"/>
      <c r="HZ82" s="71"/>
      <c r="IA82" s="71"/>
      <c r="IB82" s="71"/>
      <c r="IC82" s="71"/>
      <c r="ID82" s="71"/>
      <c r="IE82" s="71"/>
      <c r="IF82" s="71"/>
      <c r="IG82" s="71"/>
      <c r="IH82" s="71"/>
      <c r="II82" s="71"/>
      <c r="IJ82" s="71"/>
      <c r="IK82" s="71"/>
    </row>
    <row r="83" spans="1:245">
      <c r="A83" s="68" t="str">
        <f t="shared" ref="A83:B86" si="54">A74</f>
        <v>Bobby</v>
      </c>
      <c r="B83" s="61">
        <f t="shared" si="54"/>
        <v>0.35</v>
      </c>
      <c r="C83" s="73"/>
      <c r="D83" s="73"/>
      <c r="E83" s="73"/>
      <c r="F83" s="67">
        <f>SUM(F18,F19,F63,F74)</f>
        <v>12255.837531748239</v>
      </c>
      <c r="G83" s="73">
        <f t="shared" ref="G83:Y83" si="55">SUM(G18,G19,G63,G74)</f>
        <v>19505.935841035873</v>
      </c>
      <c r="H83" s="73">
        <f t="shared" si="55"/>
        <v>20709.411295076749</v>
      </c>
      <c r="I83" s="73">
        <f t="shared" si="55"/>
        <v>21948.991012738828</v>
      </c>
      <c r="J83" s="73">
        <f t="shared" si="55"/>
        <v>23225.758121930772</v>
      </c>
      <c r="K83" s="73">
        <f t="shared" si="55"/>
        <v>24540.82824439849</v>
      </c>
      <c r="L83" s="73">
        <f t="shared" si="55"/>
        <v>25895.35047054023</v>
      </c>
      <c r="M83" s="73">
        <f t="shared" si="55"/>
        <v>27290.508363466237</v>
      </c>
      <c r="N83" s="73">
        <f t="shared" si="55"/>
        <v>28727.520993180013</v>
      </c>
      <c r="O83" s="73">
        <f t="shared" si="55"/>
        <v>30207.644001785193</v>
      </c>
      <c r="P83" s="73">
        <f t="shared" si="55"/>
        <v>31732.170700648559</v>
      </c>
      <c r="Q83" s="73">
        <f t="shared" si="55"/>
        <v>33302.433200477804</v>
      </c>
      <c r="R83" s="73">
        <f t="shared" si="55"/>
        <v>34919.803575301929</v>
      </c>
      <c r="S83" s="73">
        <f t="shared" si="55"/>
        <v>36585.695061370774</v>
      </c>
      <c r="T83" s="73">
        <f t="shared" si="55"/>
        <v>837149.35615406383</v>
      </c>
      <c r="U83" s="73">
        <f t="shared" si="55"/>
        <v>0</v>
      </c>
      <c r="V83" s="73">
        <f t="shared" si="55"/>
        <v>0</v>
      </c>
      <c r="W83" s="73">
        <f t="shared" si="55"/>
        <v>0</v>
      </c>
      <c r="X83" s="73">
        <f t="shared" si="55"/>
        <v>0</v>
      </c>
      <c r="Y83" s="73">
        <f t="shared" si="55"/>
        <v>0</v>
      </c>
      <c r="Z83" s="73"/>
      <c r="AA83" s="73"/>
      <c r="AB83" s="73"/>
      <c r="AC83" s="73"/>
      <c r="AD83" s="73"/>
      <c r="AE83" s="73"/>
      <c r="AF83" s="73"/>
      <c r="AG83" s="73"/>
      <c r="AH83" s="73"/>
      <c r="AI83" s="73"/>
      <c r="AJ83" s="73"/>
      <c r="AK83" s="73"/>
      <c r="AL83" s="73"/>
      <c r="AM83" s="73"/>
      <c r="AN83" s="73"/>
      <c r="AO83" s="73"/>
      <c r="AP83" s="73"/>
      <c r="AQ83" s="73"/>
      <c r="AR83" s="73"/>
      <c r="AS83" s="73"/>
      <c r="AT83" s="73"/>
      <c r="AU83" s="73"/>
      <c r="AV83" s="73"/>
      <c r="AW83" s="73"/>
      <c r="AX83" s="73"/>
      <c r="AY83" s="73"/>
      <c r="AZ83" s="73"/>
      <c r="BA83" s="73"/>
      <c r="BB83" s="73"/>
      <c r="BC83" s="73"/>
      <c r="BD83" s="73"/>
      <c r="BE83" s="73"/>
      <c r="BF83" s="73"/>
      <c r="BG83" s="73"/>
      <c r="BH83" s="73"/>
      <c r="BI83" s="73"/>
      <c r="BJ83" s="73"/>
      <c r="BK83" s="73"/>
      <c r="BL83" s="73"/>
      <c r="BM83" s="73"/>
      <c r="BN83" s="73"/>
      <c r="BO83" s="73"/>
      <c r="BP83" s="73"/>
      <c r="BQ83" s="73"/>
      <c r="BR83" s="73"/>
      <c r="BS83" s="73"/>
      <c r="BT83" s="73"/>
      <c r="BU83" s="73"/>
      <c r="BV83" s="73"/>
      <c r="BW83" s="73"/>
      <c r="BX83" s="73"/>
      <c r="BY83" s="73"/>
      <c r="BZ83" s="73"/>
      <c r="CA83" s="73"/>
      <c r="CB83" s="73"/>
      <c r="CC83" s="73"/>
      <c r="CD83" s="73"/>
      <c r="CE83" s="73"/>
      <c r="CF83" s="73"/>
      <c r="CG83" s="73"/>
      <c r="CH83" s="73"/>
      <c r="CI83" s="73"/>
      <c r="CJ83" s="73"/>
      <c r="CK83" s="73"/>
      <c r="CL83" s="73"/>
      <c r="CM83" s="73"/>
      <c r="CN83" s="73"/>
      <c r="CO83" s="73"/>
      <c r="CP83" s="73"/>
      <c r="CQ83" s="73"/>
      <c r="CR83" s="73"/>
      <c r="CS83" s="73"/>
      <c r="CT83" s="73"/>
      <c r="CU83" s="73"/>
      <c r="CV83" s="73"/>
      <c r="CW83" s="73"/>
      <c r="CX83" s="73"/>
      <c r="CY83" s="73"/>
      <c r="CZ83" s="73"/>
      <c r="DA83" s="73"/>
      <c r="DB83" s="73"/>
      <c r="DC83" s="73"/>
      <c r="DD83" s="73"/>
      <c r="DE83" s="73"/>
      <c r="DF83" s="73"/>
      <c r="DG83" s="73"/>
      <c r="DH83" s="73"/>
      <c r="DI83" s="73"/>
      <c r="DJ83" s="73"/>
      <c r="DK83" s="73"/>
      <c r="DL83" s="73"/>
      <c r="DM83" s="73"/>
      <c r="DN83" s="73"/>
      <c r="DO83" s="73"/>
      <c r="DP83" s="73"/>
      <c r="DQ83" s="73"/>
      <c r="DR83" s="73"/>
      <c r="DS83" s="73"/>
      <c r="DT83" s="73"/>
      <c r="DU83" s="73"/>
      <c r="DV83" s="73"/>
      <c r="DW83" s="73"/>
      <c r="DX83" s="73"/>
      <c r="DY83" s="73"/>
      <c r="DZ83" s="73"/>
      <c r="EA83" s="73"/>
      <c r="EB83" s="73"/>
      <c r="EC83" s="73"/>
      <c r="ED83" s="73"/>
      <c r="EE83" s="73"/>
      <c r="EF83" s="73"/>
      <c r="EG83" s="73"/>
      <c r="EH83" s="73"/>
      <c r="EI83" s="73"/>
      <c r="EJ83" s="73"/>
      <c r="EK83" s="73"/>
      <c r="EL83" s="73"/>
      <c r="EM83" s="73"/>
      <c r="EN83" s="73"/>
      <c r="EO83" s="73"/>
      <c r="EP83" s="73"/>
      <c r="EQ83" s="73"/>
      <c r="ER83" s="73"/>
      <c r="ES83" s="73"/>
      <c r="ET83" s="73"/>
      <c r="EU83" s="73"/>
      <c r="EV83" s="73"/>
      <c r="EW83" s="73"/>
      <c r="EX83" s="73"/>
      <c r="EY83" s="73"/>
      <c r="EZ83" s="73"/>
      <c r="FA83" s="73"/>
      <c r="FB83" s="73"/>
      <c r="FC83" s="73"/>
      <c r="FD83" s="73"/>
      <c r="FE83" s="73"/>
      <c r="FF83" s="73"/>
      <c r="FG83" s="73"/>
      <c r="FH83" s="73"/>
      <c r="FI83" s="73"/>
      <c r="FJ83" s="73"/>
      <c r="FK83" s="73"/>
      <c r="FL83" s="73"/>
      <c r="FM83" s="73"/>
      <c r="FN83" s="73"/>
      <c r="FO83" s="73"/>
      <c r="FP83" s="73"/>
      <c r="FQ83" s="73"/>
      <c r="FR83" s="73"/>
      <c r="FS83" s="73"/>
      <c r="FT83" s="73"/>
      <c r="FU83" s="73"/>
      <c r="FV83" s="73"/>
      <c r="FW83" s="73"/>
      <c r="FX83" s="73"/>
      <c r="FY83" s="73"/>
      <c r="FZ83" s="73"/>
      <c r="GA83" s="73"/>
      <c r="GB83" s="73"/>
      <c r="GC83" s="73"/>
      <c r="GD83" s="73"/>
      <c r="GE83" s="73"/>
      <c r="GF83" s="73"/>
      <c r="GG83" s="73"/>
      <c r="GH83" s="73"/>
      <c r="GI83" s="73"/>
      <c r="GJ83" s="73"/>
      <c r="GK83" s="73"/>
      <c r="GL83" s="73"/>
      <c r="GM83" s="73"/>
      <c r="GN83" s="73"/>
      <c r="GO83" s="73"/>
      <c r="GP83" s="73"/>
      <c r="GQ83" s="73"/>
      <c r="GR83" s="73"/>
      <c r="GS83" s="73"/>
      <c r="GT83" s="73"/>
      <c r="GU83" s="73"/>
      <c r="GV83" s="73"/>
      <c r="GW83" s="73"/>
      <c r="GX83" s="73"/>
      <c r="GY83" s="73"/>
      <c r="GZ83" s="73"/>
      <c r="HA83" s="73"/>
      <c r="HB83" s="73"/>
      <c r="HC83" s="73"/>
      <c r="HD83" s="73"/>
      <c r="HE83" s="73"/>
      <c r="HF83" s="73"/>
      <c r="HG83" s="73"/>
      <c r="HH83" s="73"/>
      <c r="HI83" s="73"/>
      <c r="HJ83" s="73"/>
      <c r="HK83" s="73"/>
      <c r="HL83" s="73"/>
      <c r="HM83" s="73"/>
      <c r="HN83" s="73"/>
      <c r="HO83" s="73"/>
      <c r="HP83" s="73"/>
      <c r="HQ83" s="73"/>
      <c r="HR83" s="73"/>
      <c r="HS83" s="73"/>
      <c r="HT83" s="73"/>
      <c r="HU83" s="73"/>
      <c r="HV83" s="73"/>
      <c r="HW83" s="73"/>
      <c r="HX83" s="73"/>
      <c r="HY83" s="73"/>
      <c r="HZ83" s="73"/>
      <c r="IA83" s="73"/>
      <c r="IB83" s="73"/>
      <c r="IC83" s="73"/>
      <c r="ID83" s="73"/>
      <c r="IE83" s="73"/>
      <c r="IF83" s="73"/>
      <c r="IG83" s="73"/>
      <c r="IH83" s="73"/>
      <c r="II83" s="73"/>
      <c r="IJ83" s="73"/>
      <c r="IK83" s="73"/>
    </row>
    <row r="84" spans="1:245">
      <c r="A84" s="68" t="str">
        <f t="shared" si="54"/>
        <v>Carl</v>
      </c>
      <c r="B84" s="61">
        <f t="shared" si="54"/>
        <v>0.25</v>
      </c>
      <c r="C84" s="73"/>
      <c r="D84" s="73"/>
      <c r="E84" s="73"/>
      <c r="F84" s="67">
        <f>SUM(F26,F27,F64,F75)</f>
        <v>8754.1696655344585</v>
      </c>
      <c r="G84" s="73">
        <f t="shared" ref="G84:Y84" si="56">SUM(G26,G27,G64,G75)</f>
        <v>13932.811315025629</v>
      </c>
      <c r="H84" s="73">
        <f t="shared" si="56"/>
        <v>14792.436639340536</v>
      </c>
      <c r="I84" s="73">
        <f t="shared" si="56"/>
        <v>15677.850723384883</v>
      </c>
      <c r="J84" s="73">
        <f t="shared" si="56"/>
        <v>16589.827229950559</v>
      </c>
      <c r="K84" s="73">
        <f t="shared" si="56"/>
        <v>17529.163031713211</v>
      </c>
      <c r="L84" s="73">
        <f t="shared" si="56"/>
        <v>18496.678907528738</v>
      </c>
      <c r="M84" s="73">
        <f t="shared" si="56"/>
        <v>19493.220259618738</v>
      </c>
      <c r="N84" s="73">
        <f t="shared" si="56"/>
        <v>20519.657852271441</v>
      </c>
      <c r="O84" s="73">
        <f t="shared" si="56"/>
        <v>21576.888572703712</v>
      </c>
      <c r="P84" s="73">
        <f t="shared" si="56"/>
        <v>22665.836214748968</v>
      </c>
      <c r="Q84" s="73">
        <f t="shared" si="56"/>
        <v>23787.452286055573</v>
      </c>
      <c r="R84" s="73">
        <f t="shared" si="56"/>
        <v>24942.71683950138</v>
      </c>
      <c r="S84" s="73">
        <f t="shared" si="56"/>
        <v>26132.639329550559</v>
      </c>
      <c r="T84" s="73">
        <f t="shared" si="56"/>
        <v>597963.82582433126</v>
      </c>
      <c r="U84" s="73">
        <f t="shared" si="56"/>
        <v>0</v>
      </c>
      <c r="V84" s="73">
        <f t="shared" si="56"/>
        <v>0</v>
      </c>
      <c r="W84" s="73">
        <f t="shared" si="56"/>
        <v>0</v>
      </c>
      <c r="X84" s="73">
        <f t="shared" si="56"/>
        <v>0</v>
      </c>
      <c r="Y84" s="73">
        <f t="shared" si="56"/>
        <v>0</v>
      </c>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s="73"/>
      <c r="AZ84" s="73"/>
      <c r="BA84" s="73"/>
      <c r="BB84" s="73"/>
      <c r="BC84" s="73"/>
      <c r="BD84" s="73"/>
      <c r="BE84" s="73"/>
      <c r="BF84" s="73"/>
      <c r="BG84" s="73"/>
      <c r="BH84" s="73"/>
      <c r="BI84" s="73"/>
      <c r="BJ84" s="73"/>
      <c r="BK84" s="73"/>
      <c r="BL84" s="73"/>
      <c r="BM84" s="73"/>
      <c r="BN84" s="73"/>
      <c r="BO84" s="73"/>
      <c r="BP84" s="73"/>
      <c r="BQ84" s="73"/>
      <c r="BR84" s="73"/>
      <c r="BS84" s="73"/>
      <c r="BT84" s="73"/>
      <c r="BU84" s="73"/>
      <c r="BV84" s="73"/>
      <c r="BW84" s="73"/>
      <c r="BX84" s="73"/>
      <c r="BY84" s="73"/>
      <c r="BZ84" s="73"/>
      <c r="CA84" s="73"/>
      <c r="CB84" s="73"/>
      <c r="CC84" s="73"/>
      <c r="CD84" s="73"/>
      <c r="CE84" s="73"/>
      <c r="CF84" s="73"/>
      <c r="CG84" s="73"/>
      <c r="CH84" s="73"/>
      <c r="CI84" s="73"/>
      <c r="CJ84" s="73"/>
      <c r="CK84" s="73"/>
      <c r="CL84" s="73"/>
      <c r="CM84" s="73"/>
      <c r="CN84" s="73"/>
      <c r="CO84" s="73"/>
      <c r="CP84" s="73"/>
      <c r="CQ84" s="73"/>
      <c r="CR84" s="73"/>
      <c r="CS84" s="73"/>
      <c r="CT84" s="73"/>
      <c r="CU84" s="73"/>
      <c r="CV84" s="73"/>
      <c r="CW84" s="73"/>
      <c r="CX84" s="73"/>
      <c r="CY84" s="73"/>
      <c r="CZ84" s="73"/>
      <c r="DA84" s="73"/>
      <c r="DB84" s="73"/>
      <c r="DC84" s="73"/>
      <c r="DD84" s="73"/>
      <c r="DE84" s="73"/>
      <c r="DF84" s="73"/>
      <c r="DG84" s="73"/>
      <c r="DH84" s="73"/>
      <c r="DI84" s="73"/>
      <c r="DJ84" s="73"/>
      <c r="DK84" s="73"/>
      <c r="DL84" s="73"/>
      <c r="DM84" s="73"/>
      <c r="DN84" s="73"/>
      <c r="DO84" s="73"/>
      <c r="DP84" s="73"/>
      <c r="DQ84" s="73"/>
      <c r="DR84" s="73"/>
      <c r="DS84" s="73"/>
      <c r="DT84" s="73"/>
      <c r="DU84" s="73"/>
      <c r="DV84" s="73"/>
      <c r="DW84" s="73"/>
      <c r="DX84" s="73"/>
      <c r="DY84" s="73"/>
      <c r="DZ84" s="73"/>
      <c r="EA84" s="73"/>
      <c r="EB84" s="73"/>
      <c r="EC84" s="73"/>
      <c r="ED84" s="73"/>
      <c r="EE84" s="73"/>
      <c r="EF84" s="73"/>
      <c r="EG84" s="73"/>
      <c r="EH84" s="73"/>
      <c r="EI84" s="73"/>
      <c r="EJ84" s="73"/>
      <c r="EK84" s="73"/>
      <c r="EL84" s="73"/>
      <c r="EM84" s="73"/>
      <c r="EN84" s="73"/>
      <c r="EO84" s="73"/>
      <c r="EP84" s="73"/>
      <c r="EQ84" s="73"/>
      <c r="ER84" s="73"/>
      <c r="ES84" s="73"/>
      <c r="ET84" s="73"/>
      <c r="EU84" s="73"/>
      <c r="EV84" s="73"/>
      <c r="EW84" s="73"/>
      <c r="EX84" s="73"/>
      <c r="EY84" s="73"/>
      <c r="EZ84" s="73"/>
      <c r="FA84" s="73"/>
      <c r="FB84" s="73"/>
      <c r="FC84" s="73"/>
      <c r="FD84" s="73"/>
      <c r="FE84" s="73"/>
      <c r="FF84" s="73"/>
      <c r="FG84" s="73"/>
      <c r="FH84" s="73"/>
      <c r="FI84" s="73"/>
      <c r="FJ84" s="73"/>
      <c r="FK84" s="73"/>
      <c r="FL84" s="73"/>
      <c r="FM84" s="73"/>
      <c r="FN84" s="73"/>
      <c r="FO84" s="73"/>
      <c r="FP84" s="73"/>
      <c r="FQ84" s="73"/>
      <c r="FR84" s="73"/>
      <c r="FS84" s="73"/>
      <c r="FT84" s="73"/>
      <c r="FU84" s="73"/>
      <c r="FV84" s="73"/>
      <c r="FW84" s="73"/>
      <c r="FX84" s="73"/>
      <c r="FY84" s="73"/>
      <c r="FZ84" s="73"/>
      <c r="GA84" s="73"/>
      <c r="GB84" s="73"/>
      <c r="GC84" s="73"/>
      <c r="GD84" s="73"/>
      <c r="GE84" s="73"/>
      <c r="GF84" s="73"/>
      <c r="GG84" s="73"/>
      <c r="GH84" s="73"/>
      <c r="GI84" s="73"/>
      <c r="GJ84" s="73"/>
      <c r="GK84" s="73"/>
      <c r="GL84" s="73"/>
      <c r="GM84" s="73"/>
      <c r="GN84" s="73"/>
      <c r="GO84" s="73"/>
      <c r="GP84" s="73"/>
      <c r="GQ84" s="73"/>
      <c r="GR84" s="73"/>
      <c r="GS84" s="73"/>
      <c r="GT84" s="73"/>
      <c r="GU84" s="73"/>
      <c r="GV84" s="73"/>
      <c r="GW84" s="73"/>
      <c r="GX84" s="73"/>
      <c r="GY84" s="73"/>
      <c r="GZ84" s="73"/>
      <c r="HA84" s="73"/>
      <c r="HB84" s="73"/>
      <c r="HC84" s="73"/>
      <c r="HD84" s="73"/>
      <c r="HE84" s="73"/>
      <c r="HF84" s="73"/>
      <c r="HG84" s="73"/>
      <c r="HH84" s="73"/>
      <c r="HI84" s="73"/>
      <c r="HJ84" s="73"/>
      <c r="HK84" s="73"/>
      <c r="HL84" s="73"/>
      <c r="HM84" s="73"/>
      <c r="HN84" s="73"/>
      <c r="HO84" s="73"/>
      <c r="HP84" s="73"/>
      <c r="HQ84" s="73"/>
      <c r="HR84" s="73"/>
      <c r="HS84" s="73"/>
      <c r="HT84" s="73"/>
      <c r="HU84" s="73"/>
      <c r="HV84" s="73"/>
      <c r="HW84" s="73"/>
      <c r="HX84" s="73"/>
      <c r="HY84" s="73"/>
      <c r="HZ84" s="73"/>
      <c r="IA84" s="73"/>
      <c r="IB84" s="73"/>
      <c r="IC84" s="73"/>
      <c r="ID84" s="73"/>
      <c r="IE84" s="73"/>
      <c r="IF84" s="73"/>
      <c r="IG84" s="73"/>
      <c r="IH84" s="73"/>
      <c r="II84" s="73"/>
      <c r="IJ84" s="73"/>
      <c r="IK84" s="73"/>
    </row>
    <row r="85" spans="1:245">
      <c r="A85" s="68" t="str">
        <f t="shared" si="54"/>
        <v>Derek</v>
      </c>
      <c r="B85" s="61">
        <f t="shared" si="54"/>
        <v>0.2</v>
      </c>
      <c r="C85" s="71"/>
      <c r="D85" s="71"/>
      <c r="E85" s="71"/>
      <c r="F85" s="72">
        <f>SUM(F34,F35,F65,F76)</f>
        <v>7003.3357324275657</v>
      </c>
      <c r="G85" s="71">
        <f t="shared" ref="G85:Y85" si="57">SUM(G34,G35,G65,G76)</f>
        <v>11146.249052020503</v>
      </c>
      <c r="H85" s="71">
        <f t="shared" si="57"/>
        <v>11833.949311472428</v>
      </c>
      <c r="I85" s="71">
        <f t="shared" si="57"/>
        <v>12542.280578707905</v>
      </c>
      <c r="J85" s="71">
        <f t="shared" si="57"/>
        <v>13271.861783960445</v>
      </c>
      <c r="K85" s="71">
        <f t="shared" si="57"/>
        <v>14023.330425370565</v>
      </c>
      <c r="L85" s="71">
        <f t="shared" si="57"/>
        <v>14797.343126022992</v>
      </c>
      <c r="M85" s="71">
        <f t="shared" si="57"/>
        <v>15594.57620769499</v>
      </c>
      <c r="N85" s="71">
        <f t="shared" si="57"/>
        <v>16415.726281817155</v>
      </c>
      <c r="O85" s="71">
        <f t="shared" si="57"/>
        <v>17261.510858162968</v>
      </c>
      <c r="P85" s="71">
        <f t="shared" si="57"/>
        <v>18132.668971799172</v>
      </c>
      <c r="Q85" s="71">
        <f t="shared" si="57"/>
        <v>19029.961828844454</v>
      </c>
      <c r="R85" s="71">
        <f t="shared" si="57"/>
        <v>19954.173471601098</v>
      </c>
      <c r="S85" s="71">
        <f t="shared" si="57"/>
        <v>20906.111463640438</v>
      </c>
      <c r="T85" s="71">
        <f t="shared" si="57"/>
        <v>478371.06065946497</v>
      </c>
      <c r="U85" s="71">
        <f t="shared" si="57"/>
        <v>0</v>
      </c>
      <c r="V85" s="71">
        <f t="shared" si="57"/>
        <v>0</v>
      </c>
      <c r="W85" s="71">
        <f t="shared" si="57"/>
        <v>0</v>
      </c>
      <c r="X85" s="71">
        <f t="shared" si="57"/>
        <v>0</v>
      </c>
      <c r="Y85" s="71">
        <f t="shared" si="57"/>
        <v>0</v>
      </c>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71"/>
      <c r="BD85" s="71"/>
      <c r="BE85" s="71"/>
      <c r="BF85" s="71"/>
      <c r="BG85" s="71"/>
      <c r="BH85" s="71"/>
      <c r="BI85" s="71"/>
      <c r="BJ85" s="71"/>
      <c r="BK85" s="71"/>
      <c r="BL85" s="71"/>
      <c r="BM85" s="71"/>
      <c r="BN85" s="71"/>
      <c r="BO85" s="71"/>
      <c r="BP85" s="71"/>
      <c r="BQ85" s="71"/>
      <c r="BR85" s="71"/>
      <c r="BS85" s="71"/>
      <c r="BT85" s="71"/>
      <c r="BU85" s="71"/>
      <c r="BV85" s="71"/>
      <c r="BW85" s="71"/>
      <c r="BX85" s="71"/>
      <c r="BY85" s="71"/>
      <c r="BZ85" s="71"/>
      <c r="CA85" s="71"/>
      <c r="CB85" s="71"/>
      <c r="CC85" s="71"/>
      <c r="CD85" s="71"/>
      <c r="CE85" s="71"/>
      <c r="CF85" s="71"/>
      <c r="CG85" s="71"/>
      <c r="CH85" s="71"/>
      <c r="CI85" s="71"/>
      <c r="CJ85" s="71"/>
      <c r="CK85" s="71"/>
      <c r="CL85" s="71"/>
      <c r="CM85" s="71"/>
      <c r="CN85" s="71"/>
      <c r="CO85" s="71"/>
      <c r="CP85" s="71"/>
      <c r="CQ85" s="71"/>
      <c r="CR85" s="71"/>
      <c r="CS85" s="71"/>
      <c r="CT85" s="71"/>
      <c r="CU85" s="71"/>
      <c r="CV85" s="71"/>
      <c r="CW85" s="71"/>
      <c r="CX85" s="71"/>
      <c r="CY85" s="71"/>
      <c r="CZ85" s="71"/>
      <c r="DA85" s="71"/>
      <c r="DB85" s="71"/>
      <c r="DC85" s="71"/>
      <c r="DD85" s="71"/>
      <c r="DE85" s="71"/>
      <c r="DF85" s="71"/>
      <c r="DG85" s="71"/>
      <c r="DH85" s="71"/>
      <c r="DI85" s="71"/>
      <c r="DJ85" s="71"/>
      <c r="DK85" s="71"/>
      <c r="DL85" s="71"/>
      <c r="DM85" s="71"/>
      <c r="DN85" s="71"/>
      <c r="DO85" s="71"/>
      <c r="DP85" s="71"/>
      <c r="DQ85" s="71"/>
      <c r="DR85" s="71"/>
      <c r="DS85" s="71"/>
      <c r="DT85" s="71"/>
      <c r="DU85" s="71"/>
      <c r="DV85" s="71"/>
      <c r="DW85" s="71"/>
      <c r="DX85" s="71"/>
      <c r="DY85" s="71"/>
      <c r="DZ85" s="71"/>
      <c r="EA85" s="71"/>
      <c r="EB85" s="71"/>
      <c r="EC85" s="71"/>
      <c r="ED85" s="71"/>
      <c r="EE85" s="71"/>
      <c r="EF85" s="71"/>
      <c r="EG85" s="71"/>
      <c r="EH85" s="71"/>
      <c r="EI85" s="71"/>
      <c r="EJ85" s="71"/>
      <c r="EK85" s="71"/>
      <c r="EL85" s="71"/>
      <c r="EM85" s="71"/>
      <c r="EN85" s="71"/>
      <c r="EO85" s="71"/>
      <c r="EP85" s="71"/>
      <c r="EQ85" s="71"/>
      <c r="ER85" s="71"/>
      <c r="ES85" s="71"/>
      <c r="ET85" s="71"/>
      <c r="EU85" s="71"/>
      <c r="EV85" s="71"/>
      <c r="EW85" s="71"/>
      <c r="EX85" s="71"/>
      <c r="EY85" s="71"/>
      <c r="EZ85" s="71"/>
      <c r="FA85" s="71"/>
      <c r="FB85" s="71"/>
      <c r="FC85" s="71"/>
      <c r="FD85" s="71"/>
      <c r="FE85" s="71"/>
      <c r="FF85" s="71"/>
      <c r="FG85" s="71"/>
      <c r="FH85" s="71"/>
      <c r="FI85" s="71"/>
      <c r="FJ85" s="71"/>
      <c r="FK85" s="71"/>
      <c r="FL85" s="71"/>
      <c r="FM85" s="71"/>
      <c r="FN85" s="71"/>
      <c r="FO85" s="71"/>
      <c r="FP85" s="71"/>
      <c r="FQ85" s="71"/>
      <c r="FR85" s="71"/>
      <c r="FS85" s="71"/>
      <c r="FT85" s="71"/>
      <c r="FU85" s="71"/>
      <c r="FV85" s="71"/>
      <c r="FW85" s="71"/>
      <c r="FX85" s="71"/>
      <c r="FY85" s="71"/>
      <c r="FZ85" s="71"/>
      <c r="GA85" s="71"/>
      <c r="GB85" s="71"/>
      <c r="GC85" s="71"/>
      <c r="GD85" s="71"/>
      <c r="GE85" s="71"/>
      <c r="GF85" s="71"/>
      <c r="GG85" s="71"/>
      <c r="GH85" s="71"/>
      <c r="GI85" s="71"/>
      <c r="GJ85" s="71"/>
      <c r="GK85" s="71"/>
      <c r="GL85" s="71"/>
      <c r="GM85" s="71"/>
      <c r="GN85" s="71"/>
      <c r="GO85" s="71"/>
      <c r="GP85" s="71"/>
      <c r="GQ85" s="71"/>
      <c r="GR85" s="71"/>
      <c r="GS85" s="71"/>
      <c r="GT85" s="71"/>
      <c r="GU85" s="71"/>
      <c r="GV85" s="71"/>
      <c r="GW85" s="71"/>
      <c r="GX85" s="71"/>
      <c r="GY85" s="71"/>
      <c r="GZ85" s="71"/>
      <c r="HA85" s="71"/>
      <c r="HB85" s="71"/>
      <c r="HC85" s="71"/>
      <c r="HD85" s="71"/>
      <c r="HE85" s="71"/>
      <c r="HF85" s="71"/>
      <c r="HG85" s="71"/>
      <c r="HH85" s="71"/>
      <c r="HI85" s="71"/>
      <c r="HJ85" s="71"/>
      <c r="HK85" s="71"/>
      <c r="HL85" s="71"/>
      <c r="HM85" s="71"/>
      <c r="HN85" s="71"/>
      <c r="HO85" s="71"/>
      <c r="HP85" s="71"/>
      <c r="HQ85" s="71"/>
      <c r="HR85" s="71"/>
      <c r="HS85" s="71"/>
      <c r="HT85" s="71"/>
      <c r="HU85" s="71"/>
      <c r="HV85" s="71"/>
      <c r="HW85" s="71"/>
      <c r="HX85" s="71"/>
      <c r="HY85" s="71"/>
      <c r="HZ85" s="71"/>
      <c r="IA85" s="71"/>
      <c r="IB85" s="71"/>
      <c r="IC85" s="71"/>
      <c r="ID85" s="71"/>
      <c r="IE85" s="71"/>
      <c r="IF85" s="71"/>
      <c r="IG85" s="71"/>
      <c r="IH85" s="71"/>
      <c r="II85" s="71"/>
      <c r="IJ85" s="71"/>
      <c r="IK85" s="71"/>
    </row>
    <row r="86" spans="1:245">
      <c r="A86" s="68" t="str">
        <f t="shared" si="54"/>
        <v>Elizabeth</v>
      </c>
      <c r="B86" s="61">
        <f t="shared" si="54"/>
        <v>0.15</v>
      </c>
      <c r="C86" s="71"/>
      <c r="D86" s="71"/>
      <c r="E86" s="71"/>
      <c r="F86" s="72">
        <f>SUM(F42,F43,F66,F77)</f>
        <v>5252.5017993206748</v>
      </c>
      <c r="G86" s="71">
        <f t="shared" ref="G86:Y86" si="58">SUM(G42,G43,G66,G77)</f>
        <v>8359.6867890153753</v>
      </c>
      <c r="H86" s="71">
        <f t="shared" si="58"/>
        <v>8875.4619836043221</v>
      </c>
      <c r="I86" s="71">
        <f t="shared" si="58"/>
        <v>9406.710434030927</v>
      </c>
      <c r="J86" s="71">
        <f t="shared" si="58"/>
        <v>9953.8963379703328</v>
      </c>
      <c r="K86" s="71">
        <f t="shared" si="58"/>
        <v>10517.497819027923</v>
      </c>
      <c r="L86" s="71">
        <f t="shared" si="58"/>
        <v>11098.007344517244</v>
      </c>
      <c r="M86" s="71">
        <f t="shared" si="58"/>
        <v>11695.932155771246</v>
      </c>
      <c r="N86" s="71">
        <f t="shared" si="58"/>
        <v>12311.794711362869</v>
      </c>
      <c r="O86" s="71">
        <f t="shared" si="58"/>
        <v>12946.133143622232</v>
      </c>
      <c r="P86" s="71">
        <f t="shared" si="58"/>
        <v>13599.501728849385</v>
      </c>
      <c r="Q86" s="71">
        <f t="shared" si="58"/>
        <v>14272.471371633346</v>
      </c>
      <c r="R86" s="71">
        <f t="shared" si="58"/>
        <v>14965.630103700831</v>
      </c>
      <c r="S86" s="71">
        <f t="shared" si="58"/>
        <v>15679.583597730334</v>
      </c>
      <c r="T86" s="71">
        <f t="shared" si="58"/>
        <v>358778.2954945988</v>
      </c>
      <c r="U86" s="71">
        <f t="shared" si="58"/>
        <v>0</v>
      </c>
      <c r="V86" s="71">
        <f t="shared" si="58"/>
        <v>0</v>
      </c>
      <c r="W86" s="71">
        <f t="shared" si="58"/>
        <v>0</v>
      </c>
      <c r="X86" s="71">
        <f t="shared" si="58"/>
        <v>0</v>
      </c>
      <c r="Y86" s="71">
        <f t="shared" si="58"/>
        <v>0</v>
      </c>
      <c r="Z86" s="71"/>
      <c r="AA86" s="71"/>
      <c r="AB86" s="71"/>
      <c r="AC86" s="71"/>
      <c r="AD86" s="71"/>
      <c r="AE86" s="71"/>
      <c r="AF86" s="71"/>
      <c r="AG86" s="71"/>
      <c r="AH86" s="71"/>
      <c r="AI86" s="71"/>
      <c r="AJ86" s="71"/>
      <c r="AK86" s="71"/>
      <c r="AL86" s="71"/>
      <c r="AM86" s="71"/>
      <c r="AN86" s="71"/>
      <c r="AO86" s="71"/>
      <c r="AP86" s="71"/>
      <c r="AQ86" s="71"/>
      <c r="AR86" s="71"/>
      <c r="AS86" s="71"/>
      <c r="AT86" s="71"/>
      <c r="AU86" s="71"/>
      <c r="AV86" s="71"/>
      <c r="AW86" s="71"/>
      <c r="AX86" s="71"/>
      <c r="AY86" s="71"/>
      <c r="AZ86" s="71"/>
      <c r="BA86" s="71"/>
      <c r="BB86" s="71"/>
      <c r="BC86" s="71"/>
      <c r="BD86" s="71"/>
      <c r="BE86" s="71"/>
      <c r="BF86" s="71"/>
      <c r="BG86" s="71"/>
      <c r="BH86" s="71"/>
      <c r="BI86" s="71"/>
      <c r="BJ86" s="71"/>
      <c r="BK86" s="71"/>
      <c r="BL86" s="71"/>
      <c r="BM86" s="71"/>
      <c r="BN86" s="71"/>
      <c r="BO86" s="71"/>
      <c r="BP86" s="71"/>
      <c r="BQ86" s="71"/>
      <c r="BR86" s="71"/>
      <c r="BS86" s="71"/>
      <c r="BT86" s="71"/>
      <c r="BU86" s="71"/>
      <c r="BV86" s="71"/>
      <c r="BW86" s="71"/>
      <c r="BX86" s="71"/>
      <c r="BY86" s="71"/>
      <c r="BZ86" s="71"/>
      <c r="CA86" s="71"/>
      <c r="CB86" s="71"/>
      <c r="CC86" s="71"/>
      <c r="CD86" s="71"/>
      <c r="CE86" s="71"/>
      <c r="CF86" s="71"/>
      <c r="CG86" s="71"/>
      <c r="CH86" s="71"/>
      <c r="CI86" s="71"/>
      <c r="CJ86" s="71"/>
      <c r="CK86" s="71"/>
      <c r="CL86" s="71"/>
      <c r="CM86" s="71"/>
      <c r="CN86" s="71"/>
      <c r="CO86" s="71"/>
      <c r="CP86" s="71"/>
      <c r="CQ86" s="71"/>
      <c r="CR86" s="71"/>
      <c r="CS86" s="71"/>
      <c r="CT86" s="71"/>
      <c r="CU86" s="71"/>
      <c r="CV86" s="71"/>
      <c r="CW86" s="71"/>
      <c r="CX86" s="71"/>
      <c r="CY86" s="71"/>
      <c r="CZ86" s="71"/>
      <c r="DA86" s="71"/>
      <c r="DB86" s="71"/>
      <c r="DC86" s="71"/>
      <c r="DD86" s="71"/>
      <c r="DE86" s="71"/>
      <c r="DF86" s="71"/>
      <c r="DG86" s="71"/>
      <c r="DH86" s="71"/>
      <c r="DI86" s="71"/>
      <c r="DJ86" s="71"/>
      <c r="DK86" s="71"/>
      <c r="DL86" s="71"/>
      <c r="DM86" s="71"/>
      <c r="DN86" s="71"/>
      <c r="DO86" s="71"/>
      <c r="DP86" s="71"/>
      <c r="DQ86" s="71"/>
      <c r="DR86" s="71"/>
      <c r="DS86" s="71"/>
      <c r="DT86" s="71"/>
      <c r="DU86" s="71"/>
      <c r="DV86" s="71"/>
      <c r="DW86" s="71"/>
      <c r="DX86" s="71"/>
      <c r="DY86" s="71"/>
      <c r="DZ86" s="71"/>
      <c r="EA86" s="71"/>
      <c r="EB86" s="71"/>
      <c r="EC86" s="71"/>
      <c r="ED86" s="71"/>
      <c r="EE86" s="71"/>
      <c r="EF86" s="71"/>
      <c r="EG86" s="71"/>
      <c r="EH86" s="71"/>
      <c r="EI86" s="71"/>
      <c r="EJ86" s="71"/>
      <c r="EK86" s="71"/>
      <c r="EL86" s="71"/>
      <c r="EM86" s="71"/>
      <c r="EN86" s="71"/>
      <c r="EO86" s="71"/>
      <c r="EP86" s="71"/>
      <c r="EQ86" s="71"/>
      <c r="ER86" s="71"/>
      <c r="ES86" s="71"/>
      <c r="ET86" s="71"/>
      <c r="EU86" s="71"/>
      <c r="EV86" s="71"/>
      <c r="EW86" s="71"/>
      <c r="EX86" s="71"/>
      <c r="EY86" s="71"/>
      <c r="EZ86" s="71"/>
      <c r="FA86" s="71"/>
      <c r="FB86" s="71"/>
      <c r="FC86" s="71"/>
      <c r="FD86" s="71"/>
      <c r="FE86" s="71"/>
      <c r="FF86" s="71"/>
      <c r="FG86" s="71"/>
      <c r="FH86" s="71"/>
      <c r="FI86" s="71"/>
      <c r="FJ86" s="71"/>
      <c r="FK86" s="71"/>
      <c r="FL86" s="71"/>
      <c r="FM86" s="71"/>
      <c r="FN86" s="71"/>
      <c r="FO86" s="71"/>
      <c r="FP86" s="71"/>
      <c r="FQ86" s="71"/>
      <c r="FR86" s="71"/>
      <c r="FS86" s="71"/>
      <c r="FT86" s="71"/>
      <c r="FU86" s="71"/>
      <c r="FV86" s="71"/>
      <c r="FW86" s="71"/>
      <c r="FX86" s="71"/>
      <c r="FY86" s="71"/>
      <c r="FZ86" s="71"/>
      <c r="GA86" s="71"/>
      <c r="GB86" s="71"/>
      <c r="GC86" s="71"/>
      <c r="GD86" s="71"/>
      <c r="GE86" s="71"/>
      <c r="GF86" s="71"/>
      <c r="GG86" s="71"/>
      <c r="GH86" s="71"/>
      <c r="GI86" s="71"/>
      <c r="GJ86" s="71"/>
      <c r="GK86" s="71"/>
      <c r="GL86" s="71"/>
      <c r="GM86" s="71"/>
      <c r="GN86" s="71"/>
      <c r="GO86" s="71"/>
      <c r="GP86" s="71"/>
      <c r="GQ86" s="71"/>
      <c r="GR86" s="71"/>
      <c r="GS86" s="71"/>
      <c r="GT86" s="71"/>
      <c r="GU86" s="71"/>
      <c r="GV86" s="71"/>
      <c r="GW86" s="71"/>
      <c r="GX86" s="71"/>
      <c r="GY86" s="71"/>
      <c r="GZ86" s="71"/>
      <c r="HA86" s="71"/>
      <c r="HB86" s="71"/>
      <c r="HC86" s="71"/>
      <c r="HD86" s="71"/>
      <c r="HE86" s="71"/>
      <c r="HF86" s="71"/>
      <c r="HG86" s="71"/>
      <c r="HH86" s="71"/>
      <c r="HI86" s="71"/>
      <c r="HJ86" s="71"/>
      <c r="HK86" s="71"/>
      <c r="HL86" s="71"/>
      <c r="HM86" s="71"/>
      <c r="HN86" s="71"/>
      <c r="HO86" s="71"/>
      <c r="HP86" s="71"/>
      <c r="HQ86" s="71"/>
      <c r="HR86" s="71"/>
      <c r="HS86" s="71"/>
      <c r="HT86" s="71"/>
      <c r="HU86" s="71"/>
      <c r="HV86" s="71"/>
      <c r="HW86" s="71"/>
      <c r="HX86" s="71"/>
      <c r="HY86" s="71"/>
      <c r="HZ86" s="71"/>
      <c r="IA86" s="71"/>
      <c r="IB86" s="71"/>
      <c r="IC86" s="71"/>
      <c r="ID86" s="71"/>
      <c r="IE86" s="71"/>
      <c r="IF86" s="71"/>
      <c r="IG86" s="71"/>
      <c r="IH86" s="71"/>
      <c r="II86" s="71"/>
      <c r="IJ86" s="71"/>
      <c r="IK86" s="71"/>
    </row>
    <row r="87" spans="1:245">
      <c r="A87" s="50" t="s">
        <v>36</v>
      </c>
      <c r="B87" s="74"/>
      <c r="C87" s="74"/>
      <c r="D87" s="74"/>
      <c r="E87" s="74"/>
      <c r="F87" s="75">
        <f>F67+F78</f>
        <v>0</v>
      </c>
      <c r="G87" s="76">
        <f t="shared" ref="G87:Y87" si="59">G67+G78</f>
        <v>0</v>
      </c>
      <c r="H87" s="76">
        <f t="shared" si="59"/>
        <v>0</v>
      </c>
      <c r="I87" s="76">
        <f t="shared" si="59"/>
        <v>0</v>
      </c>
      <c r="J87" s="76">
        <f t="shared" si="59"/>
        <v>0</v>
      </c>
      <c r="K87" s="76">
        <f t="shared" si="59"/>
        <v>0</v>
      </c>
      <c r="L87" s="76">
        <f t="shared" si="59"/>
        <v>0</v>
      </c>
      <c r="M87" s="76">
        <f t="shared" si="59"/>
        <v>0</v>
      </c>
      <c r="N87" s="76">
        <f t="shared" si="59"/>
        <v>0</v>
      </c>
      <c r="O87" s="76">
        <f t="shared" si="59"/>
        <v>0</v>
      </c>
      <c r="P87" s="76">
        <f t="shared" si="59"/>
        <v>0</v>
      </c>
      <c r="Q87" s="76">
        <f t="shared" si="59"/>
        <v>0</v>
      </c>
      <c r="R87" s="76">
        <f t="shared" si="59"/>
        <v>0</v>
      </c>
      <c r="S87" s="76">
        <f t="shared" si="59"/>
        <v>0</v>
      </c>
      <c r="T87" s="76">
        <f t="shared" si="59"/>
        <v>0</v>
      </c>
      <c r="U87" s="76">
        <f t="shared" si="59"/>
        <v>0</v>
      </c>
      <c r="V87" s="76">
        <f t="shared" si="59"/>
        <v>0</v>
      </c>
      <c r="W87" s="76">
        <f t="shared" si="59"/>
        <v>0</v>
      </c>
      <c r="X87" s="76">
        <f t="shared" si="59"/>
        <v>0</v>
      </c>
      <c r="Y87" s="76">
        <f t="shared" si="59"/>
        <v>0</v>
      </c>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6"/>
      <c r="BR87" s="76"/>
      <c r="BS87" s="76"/>
      <c r="BT87" s="76"/>
      <c r="BU87" s="76"/>
      <c r="BV87" s="76"/>
      <c r="BW87" s="76"/>
      <c r="BX87" s="76"/>
      <c r="BY87" s="76"/>
      <c r="BZ87" s="76"/>
      <c r="CA87" s="76"/>
      <c r="CB87" s="76"/>
      <c r="CC87" s="76"/>
      <c r="CD87" s="76"/>
      <c r="CE87" s="76"/>
      <c r="CF87" s="76"/>
      <c r="CG87" s="76"/>
      <c r="CH87" s="76"/>
      <c r="CI87" s="76"/>
      <c r="CJ87" s="76"/>
      <c r="CK87" s="76"/>
      <c r="CL87" s="76"/>
      <c r="CM87" s="76"/>
      <c r="CN87" s="76"/>
      <c r="CO87" s="76"/>
      <c r="CP87" s="76"/>
      <c r="CQ87" s="76"/>
      <c r="CR87" s="76"/>
      <c r="CS87" s="76"/>
      <c r="CT87" s="76"/>
      <c r="CU87" s="76"/>
      <c r="CV87" s="76"/>
      <c r="CW87" s="76"/>
      <c r="CX87" s="76"/>
      <c r="CY87" s="76"/>
      <c r="CZ87" s="76"/>
      <c r="DA87" s="76"/>
      <c r="DB87" s="76"/>
      <c r="DC87" s="76"/>
      <c r="DD87" s="76"/>
      <c r="DE87" s="76"/>
      <c r="DF87" s="76"/>
      <c r="DG87" s="76"/>
      <c r="DH87" s="76"/>
      <c r="DI87" s="76"/>
      <c r="DJ87" s="76"/>
      <c r="DK87" s="76"/>
      <c r="DL87" s="76"/>
      <c r="DM87" s="76"/>
      <c r="DN87" s="76"/>
      <c r="DO87" s="76"/>
      <c r="DP87" s="76"/>
      <c r="DQ87" s="76"/>
      <c r="DR87" s="76"/>
      <c r="DS87" s="76"/>
      <c r="DT87" s="76"/>
      <c r="DU87" s="76"/>
      <c r="DV87" s="76"/>
      <c r="DW87" s="76"/>
      <c r="DX87" s="76"/>
      <c r="DY87" s="76"/>
      <c r="DZ87" s="76"/>
      <c r="EA87" s="76"/>
      <c r="EB87" s="76"/>
      <c r="EC87" s="76"/>
      <c r="ED87" s="76"/>
      <c r="EE87" s="76"/>
      <c r="EF87" s="76"/>
      <c r="EG87" s="76"/>
      <c r="EH87" s="76"/>
      <c r="EI87" s="76"/>
      <c r="EJ87" s="76"/>
      <c r="EK87" s="76"/>
      <c r="EL87" s="76"/>
      <c r="EM87" s="76"/>
      <c r="EN87" s="76"/>
      <c r="EO87" s="76"/>
      <c r="EP87" s="76"/>
      <c r="EQ87" s="76"/>
      <c r="ER87" s="76"/>
      <c r="ES87" s="76"/>
      <c r="ET87" s="76"/>
      <c r="EU87" s="76"/>
      <c r="EV87" s="76"/>
      <c r="EW87" s="76"/>
      <c r="EX87" s="76"/>
      <c r="EY87" s="76"/>
      <c r="EZ87" s="76"/>
      <c r="FA87" s="76"/>
      <c r="FB87" s="76"/>
      <c r="FC87" s="76"/>
      <c r="FD87" s="76"/>
      <c r="FE87" s="76"/>
      <c r="FF87" s="76"/>
      <c r="FG87" s="76"/>
      <c r="FH87" s="76"/>
      <c r="FI87" s="76"/>
      <c r="FJ87" s="76"/>
      <c r="FK87" s="76"/>
      <c r="FL87" s="76"/>
      <c r="FM87" s="76"/>
      <c r="FN87" s="76"/>
      <c r="FO87" s="76"/>
      <c r="FP87" s="76"/>
      <c r="FQ87" s="76"/>
      <c r="FR87" s="76"/>
      <c r="FS87" s="76"/>
      <c r="FT87" s="76"/>
      <c r="FU87" s="76"/>
      <c r="FV87" s="76"/>
      <c r="FW87" s="76"/>
      <c r="FX87" s="76"/>
      <c r="FY87" s="76"/>
      <c r="FZ87" s="76"/>
      <c r="GA87" s="76"/>
      <c r="GB87" s="76"/>
      <c r="GC87" s="76"/>
      <c r="GD87" s="76"/>
      <c r="GE87" s="76"/>
      <c r="GF87" s="76"/>
      <c r="GG87" s="76"/>
      <c r="GH87" s="76"/>
      <c r="GI87" s="76"/>
      <c r="GJ87" s="76"/>
      <c r="GK87" s="76"/>
      <c r="GL87" s="76"/>
      <c r="GM87" s="76"/>
      <c r="GN87" s="76"/>
      <c r="GO87" s="76"/>
      <c r="GP87" s="76"/>
      <c r="GQ87" s="76"/>
      <c r="GR87" s="76"/>
      <c r="GS87" s="76"/>
      <c r="GT87" s="76"/>
      <c r="GU87" s="76"/>
      <c r="GV87" s="76"/>
      <c r="GW87" s="76"/>
      <c r="GX87" s="76"/>
      <c r="GY87" s="76"/>
      <c r="GZ87" s="76"/>
      <c r="HA87" s="76"/>
      <c r="HB87" s="76"/>
      <c r="HC87" s="76"/>
      <c r="HD87" s="76"/>
      <c r="HE87" s="76"/>
      <c r="HF87" s="76"/>
      <c r="HG87" s="76"/>
      <c r="HH87" s="76"/>
      <c r="HI87" s="76"/>
      <c r="HJ87" s="76"/>
      <c r="HK87" s="76"/>
      <c r="HL87" s="76"/>
      <c r="HM87" s="76"/>
      <c r="HN87" s="76"/>
      <c r="HO87" s="76"/>
      <c r="HP87" s="76"/>
      <c r="HQ87" s="76"/>
      <c r="HR87" s="76"/>
      <c r="HS87" s="76"/>
      <c r="HT87" s="76"/>
      <c r="HU87" s="76"/>
      <c r="HV87" s="76"/>
      <c r="HW87" s="76"/>
      <c r="HX87" s="76"/>
      <c r="HY87" s="76"/>
      <c r="HZ87" s="76"/>
      <c r="IA87" s="76"/>
      <c r="IB87" s="76"/>
      <c r="IC87" s="76"/>
      <c r="ID87" s="76"/>
      <c r="IE87" s="76"/>
      <c r="IF87" s="76"/>
      <c r="IG87" s="76"/>
      <c r="IH87" s="76"/>
      <c r="II87" s="76"/>
      <c r="IJ87" s="76"/>
      <c r="IK87" s="76"/>
    </row>
    <row r="88" spans="1:245">
      <c r="B88" s="62"/>
      <c r="C88" s="59"/>
      <c r="D88" s="59"/>
      <c r="E88" s="59"/>
      <c r="F88" s="67"/>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59"/>
      <c r="BR88" s="59"/>
      <c r="BS88" s="59"/>
      <c r="BT88" s="59"/>
      <c r="BU88" s="59"/>
      <c r="BV88" s="59"/>
      <c r="BW88" s="59"/>
      <c r="BX88" s="59"/>
      <c r="BY88" s="59"/>
      <c r="BZ88" s="59"/>
      <c r="CA88" s="59"/>
      <c r="CB88" s="59"/>
      <c r="CC88" s="59"/>
      <c r="CD88" s="59"/>
      <c r="CE88" s="59"/>
      <c r="CF88" s="59"/>
      <c r="CG88" s="59"/>
      <c r="CH88" s="59"/>
      <c r="CI88" s="59"/>
      <c r="CJ88" s="59"/>
      <c r="CK88" s="59"/>
      <c r="CL88" s="59"/>
      <c r="CM88" s="59"/>
      <c r="CN88" s="59"/>
      <c r="CO88" s="59"/>
      <c r="CP88" s="59"/>
      <c r="CQ88" s="59"/>
      <c r="CR88" s="59"/>
      <c r="CS88" s="59"/>
      <c r="CT88" s="59"/>
      <c r="CU88" s="59"/>
      <c r="CV88" s="59"/>
      <c r="CW88" s="59"/>
      <c r="CX88" s="59"/>
      <c r="CY88" s="59"/>
      <c r="CZ88" s="59"/>
      <c r="DA88" s="59"/>
      <c r="DB88" s="59"/>
      <c r="DC88" s="59"/>
      <c r="DD88" s="59"/>
      <c r="DE88" s="59"/>
      <c r="DF88" s="59"/>
      <c r="DG88" s="59"/>
      <c r="DH88" s="59"/>
      <c r="DI88" s="59"/>
      <c r="DJ88" s="59"/>
      <c r="DK88" s="59"/>
      <c r="DL88" s="59"/>
      <c r="DM88" s="59"/>
      <c r="DN88" s="59"/>
      <c r="DO88" s="59"/>
      <c r="DP88" s="59"/>
      <c r="DQ88" s="59"/>
      <c r="DR88" s="59"/>
      <c r="DS88" s="59"/>
      <c r="DT88" s="59"/>
      <c r="DU88" s="59"/>
      <c r="DV88" s="59"/>
      <c r="DW88" s="59"/>
      <c r="DX88" s="59"/>
      <c r="DY88" s="59"/>
      <c r="DZ88" s="59"/>
      <c r="EA88" s="59"/>
      <c r="EB88" s="59"/>
      <c r="EC88" s="59"/>
      <c r="ED88" s="59"/>
      <c r="EE88" s="59"/>
      <c r="EF88" s="59"/>
      <c r="EG88" s="59"/>
      <c r="EH88" s="59"/>
      <c r="EI88" s="59"/>
      <c r="EJ88" s="59"/>
      <c r="EK88" s="59"/>
      <c r="EL88" s="59"/>
      <c r="EM88" s="59"/>
      <c r="EN88" s="59"/>
      <c r="EO88" s="59"/>
      <c r="EP88" s="59"/>
      <c r="EQ88" s="59"/>
      <c r="ER88" s="59"/>
      <c r="ES88" s="59"/>
      <c r="ET88" s="59"/>
      <c r="EU88" s="59"/>
      <c r="EV88" s="59"/>
      <c r="EW88" s="59"/>
      <c r="EX88" s="59"/>
      <c r="EY88" s="59"/>
      <c r="EZ88" s="59"/>
      <c r="FA88" s="59"/>
      <c r="FB88" s="59"/>
      <c r="FC88" s="59"/>
      <c r="FD88" s="59"/>
      <c r="FE88" s="59"/>
      <c r="FF88" s="59"/>
      <c r="FG88" s="59"/>
      <c r="FH88" s="59"/>
      <c r="FI88" s="59"/>
      <c r="FJ88" s="59"/>
      <c r="FK88" s="59"/>
      <c r="FL88" s="59"/>
      <c r="FM88" s="59"/>
      <c r="FN88" s="59"/>
      <c r="FO88" s="59"/>
      <c r="FP88" s="59"/>
      <c r="FQ88" s="59"/>
      <c r="FR88" s="59"/>
      <c r="FS88" s="59"/>
      <c r="FT88" s="59"/>
      <c r="FU88" s="59"/>
      <c r="FV88" s="59"/>
      <c r="FW88" s="59"/>
      <c r="FX88" s="59"/>
      <c r="FY88" s="59"/>
      <c r="FZ88" s="59"/>
      <c r="GA88" s="59"/>
      <c r="GB88" s="59"/>
      <c r="GC88" s="59"/>
      <c r="GD88" s="59"/>
      <c r="GE88" s="59"/>
      <c r="GF88" s="59"/>
      <c r="GG88" s="59"/>
      <c r="GH88" s="59"/>
      <c r="GI88" s="59"/>
      <c r="GJ88" s="59"/>
      <c r="GK88" s="59"/>
      <c r="GL88" s="59"/>
      <c r="GM88" s="59"/>
      <c r="GN88" s="59"/>
      <c r="GO88" s="59"/>
      <c r="GP88" s="59"/>
      <c r="GQ88" s="59"/>
      <c r="GR88" s="59"/>
      <c r="GS88" s="59"/>
      <c r="GT88" s="59"/>
      <c r="GU88" s="59"/>
      <c r="GV88" s="59"/>
      <c r="GW88" s="59"/>
      <c r="GX88" s="59"/>
      <c r="GY88" s="59"/>
      <c r="GZ88" s="59"/>
      <c r="HA88" s="59"/>
      <c r="HB88" s="59"/>
      <c r="HC88" s="59"/>
      <c r="HD88" s="59"/>
      <c r="HE88" s="59"/>
      <c r="HF88" s="59"/>
      <c r="HG88" s="59"/>
      <c r="HH88" s="59"/>
      <c r="HI88" s="59"/>
      <c r="HJ88" s="59"/>
      <c r="HK88" s="59"/>
      <c r="HL88" s="59"/>
      <c r="HM88" s="59"/>
      <c r="HN88" s="59"/>
      <c r="HO88" s="59"/>
      <c r="HP88" s="59"/>
      <c r="HQ88" s="59"/>
      <c r="HR88" s="59"/>
      <c r="HS88" s="59"/>
      <c r="HT88" s="59"/>
      <c r="HU88" s="59"/>
      <c r="HV88" s="59"/>
      <c r="HW88" s="59"/>
      <c r="HX88" s="59"/>
      <c r="HY88" s="59"/>
      <c r="HZ88" s="59"/>
      <c r="IA88" s="59"/>
      <c r="IB88" s="59"/>
      <c r="IC88" s="59"/>
      <c r="ID88" s="59"/>
      <c r="IE88" s="59"/>
      <c r="IF88" s="59"/>
      <c r="IG88" s="59"/>
      <c r="IH88" s="59"/>
      <c r="II88" s="59"/>
      <c r="IJ88" s="59"/>
      <c r="IK88" s="59"/>
    </row>
    <row r="89" spans="1:245">
      <c r="A89" s="56" t="s">
        <v>37</v>
      </c>
      <c r="B89" s="77" t="s">
        <v>2</v>
      </c>
      <c r="C89" s="78" t="s">
        <v>38</v>
      </c>
      <c r="D89" s="78" t="s">
        <v>39</v>
      </c>
      <c r="E89" s="78"/>
      <c r="F89" s="67"/>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59"/>
      <c r="BR89" s="59"/>
      <c r="BS89" s="59"/>
      <c r="BT89" s="59"/>
      <c r="BU89" s="59"/>
      <c r="BV89" s="59"/>
      <c r="BW89" s="59"/>
      <c r="BX89" s="59"/>
      <c r="BY89" s="59"/>
      <c r="BZ89" s="59"/>
      <c r="CA89" s="59"/>
      <c r="CB89" s="59"/>
      <c r="CC89" s="59"/>
      <c r="CD89" s="59"/>
      <c r="CE89" s="59"/>
      <c r="CF89" s="59"/>
      <c r="CG89" s="59"/>
      <c r="CH89" s="59"/>
      <c r="CI89" s="59"/>
      <c r="CJ89" s="59"/>
      <c r="CK89" s="59"/>
      <c r="CL89" s="59"/>
      <c r="CM89" s="59"/>
      <c r="CN89" s="59"/>
      <c r="CO89" s="59"/>
      <c r="CP89" s="59"/>
      <c r="CQ89" s="59"/>
      <c r="CR89" s="59"/>
      <c r="CS89" s="59"/>
      <c r="CT89" s="59"/>
      <c r="CU89" s="59"/>
      <c r="CV89" s="59"/>
      <c r="CW89" s="59"/>
      <c r="CX89" s="59"/>
      <c r="CY89" s="59"/>
      <c r="CZ89" s="59"/>
      <c r="DA89" s="59"/>
      <c r="DB89" s="59"/>
      <c r="DC89" s="59"/>
      <c r="DD89" s="59"/>
      <c r="DE89" s="59"/>
      <c r="DF89" s="59"/>
      <c r="DG89" s="59"/>
      <c r="DH89" s="59"/>
      <c r="DI89" s="59"/>
      <c r="DJ89" s="59"/>
      <c r="DK89" s="59"/>
      <c r="DL89" s="59"/>
      <c r="DM89" s="59"/>
      <c r="DN89" s="59"/>
      <c r="DO89" s="59"/>
      <c r="DP89" s="59"/>
      <c r="DQ89" s="59"/>
      <c r="DR89" s="59"/>
      <c r="DS89" s="59"/>
      <c r="DT89" s="59"/>
      <c r="DU89" s="59"/>
      <c r="DV89" s="59"/>
      <c r="DW89" s="59"/>
      <c r="DX89" s="59"/>
      <c r="DY89" s="59"/>
      <c r="DZ89" s="59"/>
      <c r="EA89" s="59"/>
      <c r="EB89" s="59"/>
      <c r="EC89" s="59"/>
      <c r="ED89" s="59"/>
      <c r="EE89" s="59"/>
      <c r="EF89" s="59"/>
      <c r="EG89" s="59"/>
      <c r="EH89" s="59"/>
      <c r="EI89" s="59"/>
      <c r="EJ89" s="59"/>
      <c r="EK89" s="59"/>
      <c r="EL89" s="59"/>
      <c r="EM89" s="59"/>
      <c r="EN89" s="59"/>
      <c r="EO89" s="59"/>
      <c r="EP89" s="59"/>
      <c r="EQ89" s="59"/>
      <c r="ER89" s="59"/>
      <c r="ES89" s="59"/>
      <c r="ET89" s="59"/>
      <c r="EU89" s="59"/>
      <c r="EV89" s="59"/>
      <c r="EW89" s="59"/>
      <c r="EX89" s="59"/>
      <c r="EY89" s="59"/>
      <c r="EZ89" s="59"/>
      <c r="FA89" s="59"/>
      <c r="FB89" s="59"/>
      <c r="FC89" s="59"/>
      <c r="FD89" s="59"/>
      <c r="FE89" s="59"/>
      <c r="FF89" s="59"/>
      <c r="FG89" s="59"/>
      <c r="FH89" s="59"/>
      <c r="FI89" s="59"/>
      <c r="FJ89" s="59"/>
      <c r="FK89" s="59"/>
      <c r="FL89" s="59"/>
      <c r="FM89" s="59"/>
      <c r="FN89" s="59"/>
      <c r="FO89" s="59"/>
      <c r="FP89" s="59"/>
      <c r="FQ89" s="59"/>
      <c r="FR89" s="59"/>
      <c r="FS89" s="59"/>
      <c r="FT89" s="59"/>
      <c r="FU89" s="59"/>
      <c r="FV89" s="59"/>
      <c r="FW89" s="59"/>
      <c r="FX89" s="59"/>
      <c r="FY89" s="59"/>
      <c r="FZ89" s="59"/>
      <c r="GA89" s="59"/>
      <c r="GB89" s="59"/>
      <c r="GC89" s="59"/>
      <c r="GD89" s="59"/>
      <c r="GE89" s="59"/>
      <c r="GF89" s="59"/>
      <c r="GG89" s="59"/>
      <c r="GH89" s="59"/>
      <c r="GI89" s="59"/>
      <c r="GJ89" s="59"/>
      <c r="GK89" s="59"/>
      <c r="GL89" s="59"/>
      <c r="GM89" s="59"/>
      <c r="GN89" s="59"/>
      <c r="GO89" s="59"/>
      <c r="GP89" s="59"/>
      <c r="GQ89" s="59"/>
      <c r="GR89" s="59"/>
      <c r="GS89" s="59"/>
      <c r="GT89" s="59"/>
      <c r="GU89" s="59"/>
      <c r="GV89" s="59"/>
      <c r="GW89" s="59"/>
      <c r="GX89" s="59"/>
      <c r="GY89" s="59"/>
      <c r="GZ89" s="59"/>
      <c r="HA89" s="59"/>
      <c r="HB89" s="59"/>
      <c r="HC89" s="59"/>
      <c r="HD89" s="59"/>
      <c r="HE89" s="59"/>
      <c r="HF89" s="59"/>
      <c r="HG89" s="59"/>
      <c r="HH89" s="59"/>
      <c r="HI89" s="59"/>
      <c r="HJ89" s="59"/>
      <c r="HK89" s="59"/>
      <c r="HL89" s="59"/>
      <c r="HM89" s="59"/>
      <c r="HN89" s="59"/>
      <c r="HO89" s="59"/>
      <c r="HP89" s="59"/>
      <c r="HQ89" s="59"/>
      <c r="HR89" s="59"/>
      <c r="HS89" s="59"/>
      <c r="HT89" s="59"/>
      <c r="HU89" s="59"/>
      <c r="HV89" s="59"/>
      <c r="HW89" s="59"/>
      <c r="HX89" s="59"/>
      <c r="HY89" s="59"/>
      <c r="HZ89" s="59"/>
      <c r="IA89" s="59"/>
      <c r="IB89" s="59"/>
      <c r="IC89" s="59"/>
      <c r="ID89" s="59"/>
      <c r="IE89" s="59"/>
      <c r="IF89" s="59"/>
      <c r="IG89" s="59"/>
      <c r="IH89" s="59"/>
      <c r="II89" s="59"/>
      <c r="IJ89" s="59"/>
      <c r="IK89" s="59"/>
    </row>
    <row r="90" spans="1:245" ht="16">
      <c r="A90" s="79" t="str">
        <f>A82</f>
        <v>Albert</v>
      </c>
      <c r="B90" s="80">
        <f>IRR($E90:$Y90)</f>
        <v>0.14017286169344678</v>
      </c>
      <c r="C90" s="81">
        <f>NPV('No Waterfall'!$D$3,'No Waterfall Investor Calc'!$F90:$Y90)+E90</f>
        <v>33686.239689021466</v>
      </c>
      <c r="D90" s="82">
        <f>-SUM(F90:$Y90)/E90</f>
        <v>4.7118371314198484</v>
      </c>
      <c r="E90" s="67">
        <f>-'No Waterfall'!D6</f>
        <v>-36624.999999999949</v>
      </c>
      <c r="F90" s="59">
        <f>F82+F87</f>
        <v>1750.8339331068889</v>
      </c>
      <c r="G90" s="59">
        <f t="shared" ref="G90:Y90" si="60">G82+G87</f>
        <v>2786.5622630051212</v>
      </c>
      <c r="H90" s="59">
        <f t="shared" si="60"/>
        <v>2958.487327868103</v>
      </c>
      <c r="I90" s="59">
        <f t="shared" si="60"/>
        <v>3135.5701446769708</v>
      </c>
      <c r="J90" s="59">
        <f t="shared" si="60"/>
        <v>3317.9654459901067</v>
      </c>
      <c r="K90" s="59">
        <f t="shared" si="60"/>
        <v>3505.8326063426371</v>
      </c>
      <c r="L90" s="59">
        <f t="shared" si="60"/>
        <v>3699.3357815057434</v>
      </c>
      <c r="M90" s="59">
        <f t="shared" si="60"/>
        <v>3898.6440519237431</v>
      </c>
      <c r="N90" s="59">
        <f t="shared" si="60"/>
        <v>4103.9315704542832</v>
      </c>
      <c r="O90" s="59">
        <f t="shared" si="60"/>
        <v>4315.3777145407366</v>
      </c>
      <c r="P90" s="59">
        <f t="shared" si="60"/>
        <v>4533.1672429497885</v>
      </c>
      <c r="Q90" s="59">
        <f t="shared" si="60"/>
        <v>4757.4904572111091</v>
      </c>
      <c r="R90" s="59">
        <f t="shared" si="60"/>
        <v>4988.5433679002708</v>
      </c>
      <c r="S90" s="59">
        <f t="shared" si="60"/>
        <v>5226.527865910105</v>
      </c>
      <c r="T90" s="59">
        <f t="shared" si="60"/>
        <v>119592.7651648661</v>
      </c>
      <c r="U90" s="59">
        <f t="shared" si="60"/>
        <v>0</v>
      </c>
      <c r="V90" s="59">
        <f t="shared" si="60"/>
        <v>0</v>
      </c>
      <c r="W90" s="59">
        <f t="shared" si="60"/>
        <v>0</v>
      </c>
      <c r="X90" s="59">
        <f t="shared" si="60"/>
        <v>0</v>
      </c>
      <c r="Y90" s="59">
        <f t="shared" si="60"/>
        <v>0</v>
      </c>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59"/>
      <c r="BR90" s="59"/>
      <c r="BS90" s="59"/>
      <c r="BT90" s="59"/>
      <c r="BU90" s="59"/>
      <c r="BV90" s="59"/>
      <c r="BW90" s="59"/>
      <c r="BX90" s="59"/>
      <c r="BY90" s="59"/>
      <c r="BZ90" s="59"/>
      <c r="CA90" s="59"/>
      <c r="CB90" s="59"/>
      <c r="CC90" s="59"/>
      <c r="CD90" s="59"/>
      <c r="CE90" s="59"/>
      <c r="CF90" s="59"/>
      <c r="CG90" s="59"/>
      <c r="CH90" s="59"/>
      <c r="CI90" s="59"/>
      <c r="CJ90" s="59"/>
      <c r="CK90" s="59"/>
      <c r="CL90" s="59"/>
      <c r="CM90" s="59"/>
      <c r="CN90" s="59"/>
      <c r="CO90" s="59"/>
      <c r="CP90" s="59"/>
      <c r="CQ90" s="59"/>
      <c r="CR90" s="59"/>
      <c r="CS90" s="59"/>
      <c r="CT90" s="59"/>
      <c r="CU90" s="59"/>
      <c r="CV90" s="59"/>
      <c r="CW90" s="59"/>
      <c r="CX90" s="59"/>
      <c r="CY90" s="59"/>
      <c r="CZ90" s="59"/>
      <c r="DA90" s="59"/>
      <c r="DB90" s="59"/>
      <c r="DC90" s="59"/>
      <c r="DD90" s="59"/>
      <c r="DE90" s="59"/>
      <c r="DF90" s="59"/>
      <c r="DG90" s="59"/>
      <c r="DH90" s="59"/>
      <c r="DI90" s="59"/>
      <c r="DJ90" s="59"/>
      <c r="DK90" s="59"/>
      <c r="DL90" s="59"/>
      <c r="DM90" s="59"/>
      <c r="DN90" s="59"/>
      <c r="DO90" s="59"/>
      <c r="DP90" s="59"/>
      <c r="DQ90" s="59"/>
      <c r="DR90" s="59"/>
      <c r="DS90" s="59"/>
      <c r="DT90" s="59"/>
      <c r="DU90" s="59"/>
      <c r="DV90" s="59"/>
      <c r="DW90" s="59"/>
      <c r="DX90" s="59"/>
      <c r="DY90" s="59"/>
      <c r="DZ90" s="59"/>
      <c r="EA90" s="59"/>
      <c r="EB90" s="59"/>
      <c r="EC90" s="59"/>
      <c r="ED90" s="59"/>
      <c r="EE90" s="59"/>
      <c r="EF90" s="59"/>
      <c r="EG90" s="59"/>
      <c r="EH90" s="59"/>
      <c r="EI90" s="59"/>
      <c r="EJ90" s="59"/>
      <c r="EK90" s="59"/>
      <c r="EL90" s="59"/>
      <c r="EM90" s="59"/>
      <c r="EN90" s="59"/>
      <c r="EO90" s="59"/>
      <c r="EP90" s="59"/>
      <c r="EQ90" s="59"/>
      <c r="ER90" s="59"/>
      <c r="ES90" s="59"/>
      <c r="ET90" s="59"/>
      <c r="EU90" s="59"/>
      <c r="EV90" s="59"/>
      <c r="EW90" s="59"/>
      <c r="EX90" s="59"/>
      <c r="EY90" s="59"/>
      <c r="EZ90" s="59"/>
      <c r="FA90" s="59"/>
      <c r="FB90" s="59"/>
      <c r="FC90" s="59"/>
      <c r="FD90" s="59"/>
      <c r="FE90" s="59"/>
      <c r="FF90" s="59"/>
      <c r="FG90" s="59"/>
      <c r="FH90" s="59"/>
      <c r="FI90" s="59"/>
      <c r="FJ90" s="59"/>
      <c r="FK90" s="59"/>
      <c r="FL90" s="59"/>
      <c r="FM90" s="59"/>
      <c r="FN90" s="59"/>
      <c r="FO90" s="59"/>
      <c r="FP90" s="59"/>
      <c r="FQ90" s="59"/>
      <c r="FR90" s="59"/>
      <c r="FS90" s="59"/>
      <c r="FT90" s="59"/>
      <c r="FU90" s="59"/>
      <c r="FV90" s="59"/>
      <c r="FW90" s="59"/>
      <c r="FX90" s="59"/>
      <c r="FY90" s="59"/>
      <c r="FZ90" s="59"/>
      <c r="GA90" s="59"/>
      <c r="GB90" s="59"/>
      <c r="GC90" s="59"/>
      <c r="GD90" s="59"/>
      <c r="GE90" s="59"/>
      <c r="GF90" s="59"/>
      <c r="GG90" s="59"/>
      <c r="GH90" s="59"/>
      <c r="GI90" s="59"/>
      <c r="GJ90" s="59"/>
      <c r="GK90" s="59"/>
      <c r="GL90" s="59"/>
      <c r="GM90" s="59"/>
      <c r="GN90" s="59"/>
      <c r="GO90" s="59"/>
      <c r="GP90" s="59"/>
      <c r="GQ90" s="59"/>
      <c r="GR90" s="59"/>
      <c r="GS90" s="59"/>
      <c r="GT90" s="59"/>
      <c r="GU90" s="59"/>
      <c r="GV90" s="59"/>
      <c r="GW90" s="59"/>
      <c r="GX90" s="59"/>
      <c r="GY90" s="59"/>
      <c r="GZ90" s="59"/>
      <c r="HA90" s="59"/>
      <c r="HB90" s="59"/>
      <c r="HC90" s="59"/>
      <c r="HD90" s="59"/>
      <c r="HE90" s="59"/>
      <c r="HF90" s="59"/>
      <c r="HG90" s="59"/>
      <c r="HH90" s="59"/>
      <c r="HI90" s="59"/>
      <c r="HJ90" s="59"/>
      <c r="HK90" s="59"/>
      <c r="HL90" s="59"/>
      <c r="HM90" s="59"/>
      <c r="HN90" s="59"/>
      <c r="HO90" s="59"/>
      <c r="HP90" s="59"/>
      <c r="HQ90" s="59"/>
      <c r="HR90" s="59"/>
      <c r="HS90" s="59"/>
      <c r="HT90" s="59"/>
      <c r="HU90" s="59"/>
      <c r="HV90" s="59"/>
      <c r="HW90" s="59"/>
      <c r="HX90" s="59"/>
      <c r="HY90" s="59"/>
      <c r="HZ90" s="59"/>
      <c r="IA90" s="59"/>
      <c r="IB90" s="59"/>
      <c r="IC90" s="59"/>
      <c r="ID90" s="59"/>
      <c r="IE90" s="59"/>
      <c r="IF90" s="59"/>
      <c r="IG90" s="59"/>
      <c r="IH90" s="59"/>
      <c r="II90" s="59"/>
      <c r="IJ90" s="59"/>
      <c r="IK90" s="59"/>
    </row>
    <row r="91" spans="1:245" ht="16">
      <c r="A91" s="79" t="str">
        <f t="shared" ref="A91:A94" si="61">A83</f>
        <v>Bobby</v>
      </c>
      <c r="B91" s="80">
        <f t="shared" ref="B91:B94" si="62">IRR($E91:$Y91)</f>
        <v>0.14017286169344678</v>
      </c>
      <c r="C91" s="81">
        <f>NPV('No Waterfall'!$D$3,'No Waterfall Investor Calc'!$F91:$Y91)+E91</f>
        <v>235803.67782315062</v>
      </c>
      <c r="D91" s="82">
        <f>-SUM(F91:$Y91)/E91</f>
        <v>4.7118371314198484</v>
      </c>
      <c r="E91" s="67">
        <f>-'No Waterfall'!D7</f>
        <v>-256374.99999999997</v>
      </c>
      <c r="F91" s="59">
        <f>F83</f>
        <v>12255.837531748239</v>
      </c>
      <c r="G91" s="59">
        <f t="shared" ref="G91:Y94" si="63">G83</f>
        <v>19505.935841035873</v>
      </c>
      <c r="H91" s="59">
        <f t="shared" si="63"/>
        <v>20709.411295076749</v>
      </c>
      <c r="I91" s="59">
        <f t="shared" si="63"/>
        <v>21948.991012738828</v>
      </c>
      <c r="J91" s="59">
        <f t="shared" si="63"/>
        <v>23225.758121930772</v>
      </c>
      <c r="K91" s="59">
        <f t="shared" si="63"/>
        <v>24540.82824439849</v>
      </c>
      <c r="L91" s="59">
        <f t="shared" si="63"/>
        <v>25895.35047054023</v>
      </c>
      <c r="M91" s="59">
        <f t="shared" si="63"/>
        <v>27290.508363466237</v>
      </c>
      <c r="N91" s="59">
        <f t="shared" si="63"/>
        <v>28727.520993180013</v>
      </c>
      <c r="O91" s="59">
        <f t="shared" si="63"/>
        <v>30207.644001785193</v>
      </c>
      <c r="P91" s="59">
        <f t="shared" si="63"/>
        <v>31732.170700648559</v>
      </c>
      <c r="Q91" s="59">
        <f t="shared" si="63"/>
        <v>33302.433200477804</v>
      </c>
      <c r="R91" s="59">
        <f t="shared" si="63"/>
        <v>34919.803575301929</v>
      </c>
      <c r="S91" s="59">
        <f t="shared" si="63"/>
        <v>36585.695061370774</v>
      </c>
      <c r="T91" s="59">
        <f t="shared" si="63"/>
        <v>837149.35615406383</v>
      </c>
      <c r="U91" s="59">
        <f t="shared" si="63"/>
        <v>0</v>
      </c>
      <c r="V91" s="59">
        <f t="shared" si="63"/>
        <v>0</v>
      </c>
      <c r="W91" s="59">
        <f t="shared" si="63"/>
        <v>0</v>
      </c>
      <c r="X91" s="59">
        <f t="shared" si="63"/>
        <v>0</v>
      </c>
      <c r="Y91" s="59">
        <f t="shared" si="63"/>
        <v>0</v>
      </c>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c r="BR91" s="59"/>
      <c r="BS91" s="59"/>
      <c r="BT91" s="59"/>
      <c r="BU91" s="59"/>
      <c r="BV91" s="59"/>
      <c r="BW91" s="59"/>
      <c r="BX91" s="59"/>
      <c r="BY91" s="59"/>
      <c r="BZ91" s="59"/>
      <c r="CA91" s="59"/>
      <c r="CB91" s="59"/>
      <c r="CC91" s="59"/>
      <c r="CD91" s="59"/>
      <c r="CE91" s="59"/>
      <c r="CF91" s="59"/>
      <c r="CG91" s="59"/>
      <c r="CH91" s="59"/>
      <c r="CI91" s="59"/>
      <c r="CJ91" s="59"/>
      <c r="CK91" s="59"/>
      <c r="CL91" s="59"/>
      <c r="CM91" s="59"/>
      <c r="CN91" s="59"/>
      <c r="CO91" s="59"/>
      <c r="CP91" s="59"/>
      <c r="CQ91" s="59"/>
      <c r="CR91" s="59"/>
      <c r="CS91" s="59"/>
      <c r="CT91" s="59"/>
      <c r="CU91" s="59"/>
      <c r="CV91" s="59"/>
      <c r="CW91" s="59"/>
      <c r="CX91" s="59"/>
      <c r="CY91" s="59"/>
      <c r="CZ91" s="59"/>
      <c r="DA91" s="59"/>
      <c r="DB91" s="59"/>
      <c r="DC91" s="59"/>
      <c r="DD91" s="59"/>
      <c r="DE91" s="59"/>
      <c r="DF91" s="59"/>
      <c r="DG91" s="59"/>
      <c r="DH91" s="59"/>
      <c r="DI91" s="59"/>
      <c r="DJ91" s="59"/>
      <c r="DK91" s="59"/>
      <c r="DL91" s="59"/>
      <c r="DM91" s="59"/>
      <c r="DN91" s="59"/>
      <c r="DO91" s="59"/>
      <c r="DP91" s="59"/>
      <c r="DQ91" s="59"/>
      <c r="DR91" s="59"/>
      <c r="DS91" s="59"/>
      <c r="DT91" s="59"/>
      <c r="DU91" s="59"/>
      <c r="DV91" s="59"/>
      <c r="DW91" s="59"/>
      <c r="DX91" s="59"/>
      <c r="DY91" s="59"/>
      <c r="DZ91" s="59"/>
      <c r="EA91" s="59"/>
      <c r="EB91" s="59"/>
      <c r="EC91" s="59"/>
      <c r="ED91" s="59"/>
      <c r="EE91" s="59"/>
      <c r="EF91" s="59"/>
      <c r="EG91" s="59"/>
      <c r="EH91" s="59"/>
      <c r="EI91" s="59"/>
      <c r="EJ91" s="59"/>
      <c r="EK91" s="59"/>
      <c r="EL91" s="59"/>
      <c r="EM91" s="59"/>
      <c r="EN91" s="59"/>
      <c r="EO91" s="59"/>
      <c r="EP91" s="59"/>
      <c r="EQ91" s="59"/>
      <c r="ER91" s="59"/>
      <c r="ES91" s="59"/>
      <c r="ET91" s="59"/>
      <c r="EU91" s="59"/>
      <c r="EV91" s="59"/>
      <c r="EW91" s="59"/>
      <c r="EX91" s="59"/>
      <c r="EY91" s="59"/>
      <c r="EZ91" s="59"/>
      <c r="FA91" s="59"/>
      <c r="FB91" s="59"/>
      <c r="FC91" s="59"/>
      <c r="FD91" s="59"/>
      <c r="FE91" s="59"/>
      <c r="FF91" s="59"/>
      <c r="FG91" s="59"/>
      <c r="FH91" s="59"/>
      <c r="FI91" s="59"/>
      <c r="FJ91" s="59"/>
      <c r="FK91" s="59"/>
      <c r="FL91" s="59"/>
      <c r="FM91" s="59"/>
      <c r="FN91" s="59"/>
      <c r="FO91" s="59"/>
      <c r="FP91" s="59"/>
      <c r="FQ91" s="59"/>
      <c r="FR91" s="59"/>
      <c r="FS91" s="59"/>
      <c r="FT91" s="59"/>
      <c r="FU91" s="59"/>
      <c r="FV91" s="59"/>
      <c r="FW91" s="59"/>
      <c r="FX91" s="59"/>
      <c r="FY91" s="59"/>
      <c r="FZ91" s="59"/>
      <c r="GA91" s="59"/>
      <c r="GB91" s="59"/>
      <c r="GC91" s="59"/>
      <c r="GD91" s="59"/>
      <c r="GE91" s="59"/>
      <c r="GF91" s="59"/>
      <c r="GG91" s="59"/>
      <c r="GH91" s="59"/>
      <c r="GI91" s="59"/>
      <c r="GJ91" s="59"/>
      <c r="GK91" s="59"/>
      <c r="GL91" s="59"/>
      <c r="GM91" s="59"/>
      <c r="GN91" s="59"/>
      <c r="GO91" s="59"/>
      <c r="GP91" s="59"/>
      <c r="GQ91" s="59"/>
      <c r="GR91" s="59"/>
      <c r="GS91" s="59"/>
      <c r="GT91" s="59"/>
      <c r="GU91" s="59"/>
      <c r="GV91" s="59"/>
      <c r="GW91" s="59"/>
      <c r="GX91" s="59"/>
      <c r="GY91" s="59"/>
      <c r="GZ91" s="59"/>
      <c r="HA91" s="59"/>
      <c r="HB91" s="59"/>
      <c r="HC91" s="59"/>
      <c r="HD91" s="59"/>
      <c r="HE91" s="59"/>
      <c r="HF91" s="59"/>
      <c r="HG91" s="59"/>
      <c r="HH91" s="59"/>
      <c r="HI91" s="59"/>
      <c r="HJ91" s="59"/>
      <c r="HK91" s="59"/>
      <c r="HL91" s="59"/>
      <c r="HM91" s="59"/>
      <c r="HN91" s="59"/>
      <c r="HO91" s="59"/>
      <c r="HP91" s="59"/>
      <c r="HQ91" s="59"/>
      <c r="HR91" s="59"/>
      <c r="HS91" s="59"/>
      <c r="HT91" s="59"/>
      <c r="HU91" s="59"/>
      <c r="HV91" s="59"/>
      <c r="HW91" s="59"/>
      <c r="HX91" s="59"/>
      <c r="HY91" s="59"/>
      <c r="HZ91" s="59"/>
      <c r="IA91" s="59"/>
      <c r="IB91" s="59"/>
      <c r="IC91" s="59"/>
      <c r="ID91" s="59"/>
      <c r="IE91" s="59"/>
      <c r="IF91" s="59"/>
      <c r="IG91" s="59"/>
      <c r="IH91" s="59"/>
      <c r="II91" s="59"/>
      <c r="IJ91" s="59"/>
      <c r="IK91" s="59"/>
    </row>
    <row r="92" spans="1:245" ht="16">
      <c r="A92" s="79" t="str">
        <f t="shared" si="61"/>
        <v>Carl</v>
      </c>
      <c r="B92" s="80">
        <f t="shared" si="62"/>
        <v>0.14017286169344656</v>
      </c>
      <c r="C92" s="81">
        <f>NPV('No Waterfall'!$D$3,'No Waterfall Investor Calc'!$F92:$Y92)+E92</f>
        <v>168431.19844510756</v>
      </c>
      <c r="D92" s="82">
        <f>-SUM(F92:$Y92)/E92</f>
        <v>4.7118371314198475</v>
      </c>
      <c r="E92" s="67">
        <f>-'No Waterfall'!D8</f>
        <v>-183125</v>
      </c>
      <c r="F92" s="59">
        <f t="shared" ref="F92:U94" si="64">F84</f>
        <v>8754.1696655344585</v>
      </c>
      <c r="G92" s="59">
        <f t="shared" si="64"/>
        <v>13932.811315025629</v>
      </c>
      <c r="H92" s="59">
        <f t="shared" si="64"/>
        <v>14792.436639340536</v>
      </c>
      <c r="I92" s="59">
        <f t="shared" si="64"/>
        <v>15677.850723384883</v>
      </c>
      <c r="J92" s="59">
        <f t="shared" si="64"/>
        <v>16589.827229950559</v>
      </c>
      <c r="K92" s="59">
        <f t="shared" si="64"/>
        <v>17529.163031713211</v>
      </c>
      <c r="L92" s="59">
        <f t="shared" si="64"/>
        <v>18496.678907528738</v>
      </c>
      <c r="M92" s="59">
        <f t="shared" si="64"/>
        <v>19493.220259618738</v>
      </c>
      <c r="N92" s="59">
        <f t="shared" si="64"/>
        <v>20519.657852271441</v>
      </c>
      <c r="O92" s="59">
        <f t="shared" si="64"/>
        <v>21576.888572703712</v>
      </c>
      <c r="P92" s="59">
        <f t="shared" si="64"/>
        <v>22665.836214748968</v>
      </c>
      <c r="Q92" s="59">
        <f t="shared" si="64"/>
        <v>23787.452286055573</v>
      </c>
      <c r="R92" s="59">
        <f t="shared" si="64"/>
        <v>24942.71683950138</v>
      </c>
      <c r="S92" s="59">
        <f t="shared" si="64"/>
        <v>26132.639329550559</v>
      </c>
      <c r="T92" s="59">
        <f t="shared" si="64"/>
        <v>597963.82582433126</v>
      </c>
      <c r="U92" s="59">
        <f t="shared" si="64"/>
        <v>0</v>
      </c>
      <c r="V92" s="59">
        <f t="shared" si="63"/>
        <v>0</v>
      </c>
      <c r="W92" s="59">
        <f t="shared" si="63"/>
        <v>0</v>
      </c>
      <c r="X92" s="59">
        <f t="shared" si="63"/>
        <v>0</v>
      </c>
      <c r="Y92" s="59">
        <f t="shared" si="63"/>
        <v>0</v>
      </c>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59"/>
      <c r="BR92" s="59"/>
      <c r="BS92" s="59"/>
      <c r="BT92" s="59"/>
      <c r="BU92" s="59"/>
      <c r="BV92" s="59"/>
      <c r="BW92" s="59"/>
      <c r="BX92" s="59"/>
      <c r="BY92" s="59"/>
      <c r="BZ92" s="59"/>
      <c r="CA92" s="59"/>
      <c r="CB92" s="59"/>
      <c r="CC92" s="59"/>
      <c r="CD92" s="59"/>
      <c r="CE92" s="59"/>
      <c r="CF92" s="59"/>
      <c r="CG92" s="59"/>
      <c r="CH92" s="59"/>
      <c r="CI92" s="59"/>
      <c r="CJ92" s="59"/>
      <c r="CK92" s="59"/>
      <c r="CL92" s="59"/>
      <c r="CM92" s="59"/>
      <c r="CN92" s="59"/>
      <c r="CO92" s="59"/>
      <c r="CP92" s="59"/>
      <c r="CQ92" s="59"/>
      <c r="CR92" s="59"/>
      <c r="CS92" s="59"/>
      <c r="CT92" s="59"/>
      <c r="CU92" s="59"/>
      <c r="CV92" s="59"/>
      <c r="CW92" s="59"/>
      <c r="CX92" s="59"/>
      <c r="CY92" s="59"/>
      <c r="CZ92" s="59"/>
      <c r="DA92" s="59"/>
      <c r="DB92" s="59"/>
      <c r="DC92" s="59"/>
      <c r="DD92" s="59"/>
      <c r="DE92" s="59"/>
      <c r="DF92" s="59"/>
      <c r="DG92" s="59"/>
      <c r="DH92" s="59"/>
      <c r="DI92" s="59"/>
      <c r="DJ92" s="59"/>
      <c r="DK92" s="59"/>
      <c r="DL92" s="59"/>
      <c r="DM92" s="59"/>
      <c r="DN92" s="59"/>
      <c r="DO92" s="59"/>
      <c r="DP92" s="59"/>
      <c r="DQ92" s="59"/>
      <c r="DR92" s="59"/>
      <c r="DS92" s="59"/>
      <c r="DT92" s="59"/>
      <c r="DU92" s="59"/>
      <c r="DV92" s="59"/>
      <c r="DW92" s="59"/>
      <c r="DX92" s="59"/>
      <c r="DY92" s="59"/>
      <c r="DZ92" s="59"/>
      <c r="EA92" s="59"/>
      <c r="EB92" s="59"/>
      <c r="EC92" s="59"/>
      <c r="ED92" s="59"/>
      <c r="EE92" s="59"/>
      <c r="EF92" s="59"/>
      <c r="EG92" s="59"/>
      <c r="EH92" s="59"/>
      <c r="EI92" s="59"/>
      <c r="EJ92" s="59"/>
      <c r="EK92" s="59"/>
      <c r="EL92" s="59"/>
      <c r="EM92" s="59"/>
      <c r="EN92" s="59"/>
      <c r="EO92" s="59"/>
      <c r="EP92" s="59"/>
      <c r="EQ92" s="59"/>
      <c r="ER92" s="59"/>
      <c r="ES92" s="59"/>
      <c r="ET92" s="59"/>
      <c r="EU92" s="59"/>
      <c r="EV92" s="59"/>
      <c r="EW92" s="59"/>
      <c r="EX92" s="59"/>
      <c r="EY92" s="59"/>
      <c r="EZ92" s="59"/>
      <c r="FA92" s="59"/>
      <c r="FB92" s="59"/>
      <c r="FC92" s="59"/>
      <c r="FD92" s="59"/>
      <c r="FE92" s="59"/>
      <c r="FF92" s="59"/>
      <c r="FG92" s="59"/>
      <c r="FH92" s="59"/>
      <c r="FI92" s="59"/>
      <c r="FJ92" s="59"/>
      <c r="FK92" s="59"/>
      <c r="FL92" s="59"/>
      <c r="FM92" s="59"/>
      <c r="FN92" s="59"/>
      <c r="FO92" s="59"/>
      <c r="FP92" s="59"/>
      <c r="FQ92" s="59"/>
      <c r="FR92" s="59"/>
      <c r="FS92" s="59"/>
      <c r="FT92" s="59"/>
      <c r="FU92" s="59"/>
      <c r="FV92" s="59"/>
      <c r="FW92" s="59"/>
      <c r="FX92" s="59"/>
      <c r="FY92" s="59"/>
      <c r="FZ92" s="59"/>
      <c r="GA92" s="59"/>
      <c r="GB92" s="59"/>
      <c r="GC92" s="59"/>
      <c r="GD92" s="59"/>
      <c r="GE92" s="59"/>
      <c r="GF92" s="59"/>
      <c r="GG92" s="59"/>
      <c r="GH92" s="59"/>
      <c r="GI92" s="59"/>
      <c r="GJ92" s="59"/>
      <c r="GK92" s="59"/>
      <c r="GL92" s="59"/>
      <c r="GM92" s="59"/>
      <c r="GN92" s="59"/>
      <c r="GO92" s="59"/>
      <c r="GP92" s="59"/>
      <c r="GQ92" s="59"/>
      <c r="GR92" s="59"/>
      <c r="GS92" s="59"/>
      <c r="GT92" s="59"/>
      <c r="GU92" s="59"/>
      <c r="GV92" s="59"/>
      <c r="GW92" s="59"/>
      <c r="GX92" s="59"/>
      <c r="GY92" s="59"/>
      <c r="GZ92" s="59"/>
      <c r="HA92" s="59"/>
      <c r="HB92" s="59"/>
      <c r="HC92" s="59"/>
      <c r="HD92" s="59"/>
      <c r="HE92" s="59"/>
      <c r="HF92" s="59"/>
      <c r="HG92" s="59"/>
      <c r="HH92" s="59"/>
      <c r="HI92" s="59"/>
      <c r="HJ92" s="59"/>
      <c r="HK92" s="59"/>
      <c r="HL92" s="59"/>
      <c r="HM92" s="59"/>
      <c r="HN92" s="59"/>
      <c r="HO92" s="59"/>
      <c r="HP92" s="59"/>
      <c r="HQ92" s="59"/>
      <c r="HR92" s="59"/>
      <c r="HS92" s="59"/>
      <c r="HT92" s="59"/>
      <c r="HU92" s="59"/>
      <c r="HV92" s="59"/>
      <c r="HW92" s="59"/>
      <c r="HX92" s="59"/>
      <c r="HY92" s="59"/>
      <c r="HZ92" s="59"/>
      <c r="IA92" s="59"/>
      <c r="IB92" s="59"/>
      <c r="IC92" s="59"/>
      <c r="ID92" s="59"/>
      <c r="IE92" s="59"/>
      <c r="IF92" s="59"/>
      <c r="IG92" s="59"/>
      <c r="IH92" s="59"/>
      <c r="II92" s="59"/>
      <c r="IJ92" s="59"/>
      <c r="IK92" s="59"/>
    </row>
    <row r="93" spans="1:245" ht="16">
      <c r="A93" s="79" t="str">
        <f t="shared" si="61"/>
        <v>Derek</v>
      </c>
      <c r="B93" s="80">
        <f t="shared" si="62"/>
        <v>0.14017286169344656</v>
      </c>
      <c r="C93" s="81">
        <f>NPV('No Waterfall'!$D$3,'No Waterfall Investor Calc'!$F93:$Y93)+E93</f>
        <v>134744.95875608607</v>
      </c>
      <c r="D93" s="82">
        <f>-SUM(F93:$Y93)/E93</f>
        <v>4.7118371314198466</v>
      </c>
      <c r="E93" s="67">
        <f>-'No Waterfall'!D9</f>
        <v>-146500</v>
      </c>
      <c r="F93" s="59">
        <f t="shared" si="64"/>
        <v>7003.3357324275657</v>
      </c>
      <c r="G93" s="59">
        <f t="shared" si="63"/>
        <v>11146.249052020503</v>
      </c>
      <c r="H93" s="59">
        <f t="shared" si="63"/>
        <v>11833.949311472428</v>
      </c>
      <c r="I93" s="59">
        <f t="shared" si="63"/>
        <v>12542.280578707905</v>
      </c>
      <c r="J93" s="59">
        <f t="shared" si="63"/>
        <v>13271.861783960445</v>
      </c>
      <c r="K93" s="59">
        <f t="shared" si="63"/>
        <v>14023.330425370565</v>
      </c>
      <c r="L93" s="59">
        <f t="shared" si="63"/>
        <v>14797.343126022992</v>
      </c>
      <c r="M93" s="59">
        <f t="shared" si="63"/>
        <v>15594.57620769499</v>
      </c>
      <c r="N93" s="59">
        <f t="shared" si="63"/>
        <v>16415.726281817155</v>
      </c>
      <c r="O93" s="59">
        <f t="shared" si="63"/>
        <v>17261.510858162968</v>
      </c>
      <c r="P93" s="59">
        <f t="shared" si="63"/>
        <v>18132.668971799172</v>
      </c>
      <c r="Q93" s="59">
        <f t="shared" si="63"/>
        <v>19029.961828844454</v>
      </c>
      <c r="R93" s="59">
        <f t="shared" si="63"/>
        <v>19954.173471601098</v>
      </c>
      <c r="S93" s="59">
        <f t="shared" si="63"/>
        <v>20906.111463640438</v>
      </c>
      <c r="T93" s="59">
        <f t="shared" si="63"/>
        <v>478371.06065946497</v>
      </c>
      <c r="U93" s="59">
        <f t="shared" si="63"/>
        <v>0</v>
      </c>
      <c r="V93" s="59">
        <f t="shared" si="63"/>
        <v>0</v>
      </c>
      <c r="W93" s="59">
        <f t="shared" si="63"/>
        <v>0</v>
      </c>
      <c r="X93" s="59">
        <f t="shared" si="63"/>
        <v>0</v>
      </c>
      <c r="Y93" s="59">
        <f t="shared" si="63"/>
        <v>0</v>
      </c>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59"/>
      <c r="BR93" s="59"/>
      <c r="BS93" s="59"/>
      <c r="BT93" s="59"/>
      <c r="BU93" s="59"/>
      <c r="BV93" s="59"/>
      <c r="BW93" s="59"/>
      <c r="BX93" s="59"/>
      <c r="BY93" s="59"/>
      <c r="BZ93" s="59"/>
      <c r="CA93" s="59"/>
      <c r="CB93" s="59"/>
      <c r="CC93" s="59"/>
      <c r="CD93" s="59"/>
      <c r="CE93" s="59"/>
      <c r="CF93" s="59"/>
      <c r="CG93" s="59"/>
      <c r="CH93" s="59"/>
      <c r="CI93" s="59"/>
      <c r="CJ93" s="59"/>
      <c r="CK93" s="59"/>
      <c r="CL93" s="59"/>
      <c r="CM93" s="59"/>
      <c r="CN93" s="59"/>
      <c r="CO93" s="59"/>
      <c r="CP93" s="59"/>
      <c r="CQ93" s="59"/>
      <c r="CR93" s="59"/>
      <c r="CS93" s="59"/>
      <c r="CT93" s="59"/>
      <c r="CU93" s="59"/>
      <c r="CV93" s="59"/>
      <c r="CW93" s="59"/>
      <c r="CX93" s="59"/>
      <c r="CY93" s="59"/>
      <c r="CZ93" s="59"/>
      <c r="DA93" s="59"/>
      <c r="DB93" s="59"/>
      <c r="DC93" s="59"/>
      <c r="DD93" s="59"/>
      <c r="DE93" s="59"/>
      <c r="DF93" s="59"/>
      <c r="DG93" s="59"/>
      <c r="DH93" s="59"/>
      <c r="DI93" s="59"/>
      <c r="DJ93" s="59"/>
      <c r="DK93" s="59"/>
      <c r="DL93" s="59"/>
      <c r="DM93" s="59"/>
      <c r="DN93" s="59"/>
      <c r="DO93" s="59"/>
      <c r="DP93" s="59"/>
      <c r="DQ93" s="59"/>
      <c r="DR93" s="59"/>
      <c r="DS93" s="59"/>
      <c r="DT93" s="59"/>
      <c r="DU93" s="59"/>
      <c r="DV93" s="59"/>
      <c r="DW93" s="59"/>
      <c r="DX93" s="59"/>
      <c r="DY93" s="59"/>
      <c r="DZ93" s="59"/>
      <c r="EA93" s="59"/>
      <c r="EB93" s="59"/>
      <c r="EC93" s="59"/>
      <c r="ED93" s="59"/>
      <c r="EE93" s="59"/>
      <c r="EF93" s="59"/>
      <c r="EG93" s="59"/>
      <c r="EH93" s="59"/>
      <c r="EI93" s="59"/>
      <c r="EJ93" s="59"/>
      <c r="EK93" s="59"/>
      <c r="EL93" s="59"/>
      <c r="EM93" s="59"/>
      <c r="EN93" s="59"/>
      <c r="EO93" s="59"/>
      <c r="EP93" s="59"/>
      <c r="EQ93" s="59"/>
      <c r="ER93" s="59"/>
      <c r="ES93" s="59"/>
      <c r="ET93" s="59"/>
      <c r="EU93" s="59"/>
      <c r="EV93" s="59"/>
      <c r="EW93" s="59"/>
      <c r="EX93" s="59"/>
      <c r="EY93" s="59"/>
      <c r="EZ93" s="59"/>
      <c r="FA93" s="59"/>
      <c r="FB93" s="59"/>
      <c r="FC93" s="59"/>
      <c r="FD93" s="59"/>
      <c r="FE93" s="59"/>
      <c r="FF93" s="59"/>
      <c r="FG93" s="59"/>
      <c r="FH93" s="59"/>
      <c r="FI93" s="59"/>
      <c r="FJ93" s="59"/>
      <c r="FK93" s="59"/>
      <c r="FL93" s="59"/>
      <c r="FM93" s="59"/>
      <c r="FN93" s="59"/>
      <c r="FO93" s="59"/>
      <c r="FP93" s="59"/>
      <c r="FQ93" s="59"/>
      <c r="FR93" s="59"/>
      <c r="FS93" s="59"/>
      <c r="FT93" s="59"/>
      <c r="FU93" s="59"/>
      <c r="FV93" s="59"/>
      <c r="FW93" s="59"/>
      <c r="FX93" s="59"/>
      <c r="FY93" s="59"/>
      <c r="FZ93" s="59"/>
      <c r="GA93" s="59"/>
      <c r="GB93" s="59"/>
      <c r="GC93" s="59"/>
      <c r="GD93" s="59"/>
      <c r="GE93" s="59"/>
      <c r="GF93" s="59"/>
      <c r="GG93" s="59"/>
      <c r="GH93" s="59"/>
      <c r="GI93" s="59"/>
      <c r="GJ93" s="59"/>
      <c r="GK93" s="59"/>
      <c r="GL93" s="59"/>
      <c r="GM93" s="59"/>
      <c r="GN93" s="59"/>
      <c r="GO93" s="59"/>
      <c r="GP93" s="59"/>
      <c r="GQ93" s="59"/>
      <c r="GR93" s="59"/>
      <c r="GS93" s="59"/>
      <c r="GT93" s="59"/>
      <c r="GU93" s="59"/>
      <c r="GV93" s="59"/>
      <c r="GW93" s="59"/>
      <c r="GX93" s="59"/>
      <c r="GY93" s="59"/>
      <c r="GZ93" s="59"/>
      <c r="HA93" s="59"/>
      <c r="HB93" s="59"/>
      <c r="HC93" s="59"/>
      <c r="HD93" s="59"/>
      <c r="HE93" s="59"/>
      <c r="HF93" s="59"/>
      <c r="HG93" s="59"/>
      <c r="HH93" s="59"/>
      <c r="HI93" s="59"/>
      <c r="HJ93" s="59"/>
      <c r="HK93" s="59"/>
      <c r="HL93" s="59"/>
      <c r="HM93" s="59"/>
      <c r="HN93" s="59"/>
      <c r="HO93" s="59"/>
      <c r="HP93" s="59"/>
      <c r="HQ93" s="59"/>
      <c r="HR93" s="59"/>
      <c r="HS93" s="59"/>
      <c r="HT93" s="59"/>
      <c r="HU93" s="59"/>
      <c r="HV93" s="59"/>
      <c r="HW93" s="59"/>
      <c r="HX93" s="59"/>
      <c r="HY93" s="59"/>
      <c r="HZ93" s="59"/>
      <c r="IA93" s="59"/>
      <c r="IB93" s="59"/>
      <c r="IC93" s="59"/>
      <c r="ID93" s="59"/>
      <c r="IE93" s="59"/>
      <c r="IF93" s="59"/>
      <c r="IG93" s="59"/>
      <c r="IH93" s="59"/>
      <c r="II93" s="59"/>
      <c r="IJ93" s="59"/>
      <c r="IK93" s="59"/>
    </row>
    <row r="94" spans="1:245" ht="16">
      <c r="A94" s="79" t="str">
        <f t="shared" si="61"/>
        <v>Elizabeth</v>
      </c>
      <c r="B94" s="80">
        <f t="shared" si="62"/>
        <v>0.14017286169344678</v>
      </c>
      <c r="C94" s="81">
        <f>NPV('No Waterfall'!$D$3,'No Waterfall Investor Calc'!$F94:$Y94)+E94</f>
        <v>101058.71906706455</v>
      </c>
      <c r="D94" s="82">
        <f>-SUM(F94:$Y94)/E94</f>
        <v>4.7118371314198484</v>
      </c>
      <c r="E94" s="67">
        <f>-'No Waterfall'!D10</f>
        <v>-109875</v>
      </c>
      <c r="F94" s="59">
        <f t="shared" si="64"/>
        <v>5252.5017993206748</v>
      </c>
      <c r="G94" s="59">
        <f t="shared" si="63"/>
        <v>8359.6867890153753</v>
      </c>
      <c r="H94" s="59">
        <f t="shared" si="63"/>
        <v>8875.4619836043221</v>
      </c>
      <c r="I94" s="59">
        <f t="shared" si="63"/>
        <v>9406.710434030927</v>
      </c>
      <c r="J94" s="59">
        <f t="shared" si="63"/>
        <v>9953.8963379703328</v>
      </c>
      <c r="K94" s="59">
        <f t="shared" si="63"/>
        <v>10517.497819027923</v>
      </c>
      <c r="L94" s="59">
        <f t="shared" si="63"/>
        <v>11098.007344517244</v>
      </c>
      <c r="M94" s="59">
        <f t="shared" si="63"/>
        <v>11695.932155771246</v>
      </c>
      <c r="N94" s="59">
        <f t="shared" si="63"/>
        <v>12311.794711362869</v>
      </c>
      <c r="O94" s="59">
        <f t="shared" si="63"/>
        <v>12946.133143622232</v>
      </c>
      <c r="P94" s="59">
        <f t="shared" si="63"/>
        <v>13599.501728849385</v>
      </c>
      <c r="Q94" s="59">
        <f t="shared" si="63"/>
        <v>14272.471371633346</v>
      </c>
      <c r="R94" s="59">
        <f t="shared" si="63"/>
        <v>14965.630103700831</v>
      </c>
      <c r="S94" s="59">
        <f t="shared" si="63"/>
        <v>15679.583597730334</v>
      </c>
      <c r="T94" s="59">
        <f t="shared" si="63"/>
        <v>358778.2954945988</v>
      </c>
      <c r="U94" s="59">
        <f t="shared" si="63"/>
        <v>0</v>
      </c>
      <c r="V94" s="59">
        <f t="shared" si="63"/>
        <v>0</v>
      </c>
      <c r="W94" s="59">
        <f t="shared" si="63"/>
        <v>0</v>
      </c>
      <c r="X94" s="59">
        <f t="shared" si="63"/>
        <v>0</v>
      </c>
      <c r="Y94" s="59">
        <f t="shared" si="63"/>
        <v>0</v>
      </c>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59"/>
      <c r="BR94" s="59"/>
      <c r="BS94" s="59"/>
      <c r="BT94" s="59"/>
      <c r="BU94" s="59"/>
      <c r="BV94" s="59"/>
      <c r="BW94" s="59"/>
      <c r="BX94" s="59"/>
      <c r="BY94" s="59"/>
      <c r="BZ94" s="59"/>
      <c r="CA94" s="59"/>
      <c r="CB94" s="59"/>
      <c r="CC94" s="59"/>
      <c r="CD94" s="59"/>
      <c r="CE94" s="59"/>
      <c r="CF94" s="59"/>
      <c r="CG94" s="59"/>
      <c r="CH94" s="59"/>
      <c r="CI94" s="59"/>
      <c r="CJ94" s="59"/>
      <c r="CK94" s="59"/>
      <c r="CL94" s="59"/>
      <c r="CM94" s="59"/>
      <c r="CN94" s="59"/>
      <c r="CO94" s="59"/>
      <c r="CP94" s="59"/>
      <c r="CQ94" s="59"/>
      <c r="CR94" s="59"/>
      <c r="CS94" s="59"/>
      <c r="CT94" s="59"/>
      <c r="CU94" s="59"/>
      <c r="CV94" s="59"/>
      <c r="CW94" s="59"/>
      <c r="CX94" s="59"/>
      <c r="CY94" s="59"/>
      <c r="CZ94" s="59"/>
      <c r="DA94" s="59"/>
      <c r="DB94" s="59"/>
      <c r="DC94" s="59"/>
      <c r="DD94" s="59"/>
      <c r="DE94" s="59"/>
      <c r="DF94" s="59"/>
      <c r="DG94" s="59"/>
      <c r="DH94" s="59"/>
      <c r="DI94" s="59"/>
      <c r="DJ94" s="59"/>
      <c r="DK94" s="59"/>
      <c r="DL94" s="59"/>
      <c r="DM94" s="59"/>
      <c r="DN94" s="59"/>
      <c r="DO94" s="59"/>
      <c r="DP94" s="59"/>
      <c r="DQ94" s="59"/>
      <c r="DR94" s="59"/>
      <c r="DS94" s="59"/>
      <c r="DT94" s="59"/>
      <c r="DU94" s="59"/>
      <c r="DV94" s="59"/>
      <c r="DW94" s="59"/>
      <c r="DX94" s="59"/>
      <c r="DY94" s="59"/>
      <c r="DZ94" s="59"/>
      <c r="EA94" s="59"/>
      <c r="EB94" s="59"/>
      <c r="EC94" s="59"/>
      <c r="ED94" s="59"/>
      <c r="EE94" s="59"/>
      <c r="EF94" s="59"/>
      <c r="EG94" s="59"/>
      <c r="EH94" s="59"/>
      <c r="EI94" s="59"/>
      <c r="EJ94" s="59"/>
      <c r="EK94" s="59"/>
      <c r="EL94" s="59"/>
      <c r="EM94" s="59"/>
      <c r="EN94" s="59"/>
      <c r="EO94" s="59"/>
      <c r="EP94" s="59"/>
      <c r="EQ94" s="59"/>
      <c r="ER94" s="59"/>
      <c r="ES94" s="59"/>
      <c r="ET94" s="59"/>
      <c r="EU94" s="59"/>
      <c r="EV94" s="59"/>
      <c r="EW94" s="59"/>
      <c r="EX94" s="59"/>
      <c r="EY94" s="59"/>
      <c r="EZ94" s="59"/>
      <c r="FA94" s="59"/>
      <c r="FB94" s="59"/>
      <c r="FC94" s="59"/>
      <c r="FD94" s="59"/>
      <c r="FE94" s="59"/>
      <c r="FF94" s="59"/>
      <c r="FG94" s="59"/>
      <c r="FH94" s="59"/>
      <c r="FI94" s="59"/>
      <c r="FJ94" s="59"/>
      <c r="FK94" s="59"/>
      <c r="FL94" s="59"/>
      <c r="FM94" s="59"/>
      <c r="FN94" s="59"/>
      <c r="FO94" s="59"/>
      <c r="FP94" s="59"/>
      <c r="FQ94" s="59"/>
      <c r="FR94" s="59"/>
      <c r="FS94" s="59"/>
      <c r="FT94" s="59"/>
      <c r="FU94" s="59"/>
      <c r="FV94" s="59"/>
      <c r="FW94" s="59"/>
      <c r="FX94" s="59"/>
      <c r="FY94" s="59"/>
      <c r="FZ94" s="59"/>
      <c r="GA94" s="59"/>
      <c r="GB94" s="59"/>
      <c r="GC94" s="59"/>
      <c r="GD94" s="59"/>
      <c r="GE94" s="59"/>
      <c r="GF94" s="59"/>
      <c r="GG94" s="59"/>
      <c r="GH94" s="59"/>
      <c r="GI94" s="59"/>
      <c r="GJ94" s="59"/>
      <c r="GK94" s="59"/>
      <c r="GL94" s="59"/>
      <c r="GM94" s="59"/>
      <c r="GN94" s="59"/>
      <c r="GO94" s="59"/>
      <c r="GP94" s="59"/>
      <c r="GQ94" s="59"/>
      <c r="GR94" s="59"/>
      <c r="GS94" s="59"/>
      <c r="GT94" s="59"/>
      <c r="GU94" s="59"/>
      <c r="GV94" s="59"/>
      <c r="GW94" s="59"/>
      <c r="GX94" s="59"/>
      <c r="GY94" s="59"/>
      <c r="GZ94" s="59"/>
      <c r="HA94" s="59"/>
      <c r="HB94" s="59"/>
      <c r="HC94" s="59"/>
      <c r="HD94" s="59"/>
      <c r="HE94" s="59"/>
      <c r="HF94" s="59"/>
      <c r="HG94" s="59"/>
      <c r="HH94" s="59"/>
      <c r="HI94" s="59"/>
      <c r="HJ94" s="59"/>
      <c r="HK94" s="59"/>
      <c r="HL94" s="59"/>
      <c r="HM94" s="59"/>
      <c r="HN94" s="59"/>
      <c r="HO94" s="59"/>
      <c r="HP94" s="59"/>
      <c r="HQ94" s="59"/>
      <c r="HR94" s="59"/>
      <c r="HS94" s="59"/>
      <c r="HT94" s="59"/>
      <c r="HU94" s="59"/>
      <c r="HV94" s="59"/>
      <c r="HW94" s="59"/>
      <c r="HX94" s="59"/>
      <c r="HY94" s="59"/>
      <c r="HZ94" s="59"/>
      <c r="IA94" s="59"/>
      <c r="IB94" s="59"/>
      <c r="IC94" s="59"/>
      <c r="ID94" s="59"/>
      <c r="IE94" s="59"/>
      <c r="IF94" s="59"/>
      <c r="IG94" s="59"/>
      <c r="IH94" s="59"/>
      <c r="II94" s="59"/>
      <c r="IJ94" s="59"/>
      <c r="IK94" s="59"/>
    </row>
    <row r="96" spans="1:245">
      <c r="D96" s="94" t="s">
        <v>67</v>
      </c>
      <c r="F96" s="95">
        <f>(1+'No Waterfall'!$D$3)^'No Waterfall Investor Calc'!F2</f>
        <v>1.075</v>
      </c>
      <c r="G96" s="95">
        <f>(1+'No Waterfall'!$D$3)^'No Waterfall Investor Calc'!G2</f>
        <v>1.1556249999999999</v>
      </c>
      <c r="H96" s="95">
        <f>(1+'No Waterfall'!$D$3)^'No Waterfall Investor Calc'!H2</f>
        <v>1.2422968749999999</v>
      </c>
      <c r="I96" s="95">
        <f>(1+'No Waterfall'!$D$3)^'No Waterfall Investor Calc'!I2</f>
        <v>1.3354691406249999</v>
      </c>
      <c r="J96" s="95">
        <f>(1+'No Waterfall'!$D$3)^'No Waterfall Investor Calc'!J2</f>
        <v>1.4356293261718749</v>
      </c>
      <c r="K96" s="95">
        <f>(1+'No Waterfall'!$D$3)^'No Waterfall Investor Calc'!K2</f>
        <v>1.5433015256347653</v>
      </c>
      <c r="L96" s="95">
        <f>(1+'No Waterfall'!$D$3)^'No Waterfall Investor Calc'!L2</f>
        <v>1.6590491400573728</v>
      </c>
      <c r="M96" s="95">
        <f>(1+'No Waterfall'!$D$3)^'No Waterfall Investor Calc'!M2</f>
        <v>1.7834778255616757</v>
      </c>
      <c r="N96" s="95">
        <f>(1+'No Waterfall'!$D$3)^'No Waterfall Investor Calc'!N2</f>
        <v>1.9172386624788014</v>
      </c>
      <c r="O96" s="95">
        <f>(1+'No Waterfall'!$D$3)^'No Waterfall Investor Calc'!O2</f>
        <v>2.0610315621647111</v>
      </c>
      <c r="P96" s="95">
        <f>(1+'No Waterfall'!$D$3)^'No Waterfall Investor Calc'!P2</f>
        <v>2.2156089293270647</v>
      </c>
      <c r="Q96" s="95">
        <f>(1+'No Waterfall'!$D$3)^'No Waterfall Investor Calc'!Q2</f>
        <v>2.3817795990265944</v>
      </c>
      <c r="R96" s="95">
        <f>(1+'No Waterfall'!$D$3)^'No Waterfall Investor Calc'!R2</f>
        <v>2.5604130689535891</v>
      </c>
      <c r="S96" s="95">
        <f>(1+'No Waterfall'!$D$3)^'No Waterfall Investor Calc'!S2</f>
        <v>2.7524440491251081</v>
      </c>
      <c r="T96" s="95">
        <f>(1+'No Waterfall'!$D$3)^'No Waterfall Investor Calc'!T2</f>
        <v>2.9588773528094912</v>
      </c>
      <c r="U96" s="95">
        <f>(1+'No Waterfall'!$D$3)^'No Waterfall Investor Calc'!U2</f>
        <v>3.1807931542702028</v>
      </c>
      <c r="V96" s="95">
        <f>(1+'No Waterfall'!$D$3)^'No Waterfall Investor Calc'!V2</f>
        <v>3.4193526408404677</v>
      </c>
      <c r="W96" s="95">
        <f>(1+'No Waterfall'!$D$3)^'No Waterfall Investor Calc'!W2</f>
        <v>3.6758040889035026</v>
      </c>
      <c r="X96" s="95">
        <f>(1+'No Waterfall'!$D$3)^'No Waterfall Investor Calc'!X2</f>
        <v>3.9514893955712656</v>
      </c>
      <c r="Y96" s="95">
        <f>(1+'No Waterfall'!$D$3)^'No Waterfall Investor Calc'!Y2</f>
        <v>4.2478511002391102</v>
      </c>
    </row>
    <row r="97" spans="4:245">
      <c r="D97" s="60"/>
    </row>
    <row r="98" spans="4:245">
      <c r="D98" s="78" t="s">
        <v>4</v>
      </c>
    </row>
    <row r="99" spans="4:245">
      <c r="D99" s="82">
        <f>SUM(F99:Y99)/-E90</f>
        <v>1.9197608106217479</v>
      </c>
      <c r="F99" s="59">
        <f>F90/F$96</f>
        <v>1628.6827284715246</v>
      </c>
      <c r="G99" s="59">
        <f t="shared" ref="G99:Y103" si="65">G90/G$96</f>
        <v>2411.3032021677632</v>
      </c>
      <c r="H99" s="59">
        <f t="shared" si="65"/>
        <v>2381.4656443276517</v>
      </c>
      <c r="I99" s="59">
        <f t="shared" si="65"/>
        <v>2347.9165854851003</v>
      </c>
      <c r="J99" s="59">
        <f t="shared" si="65"/>
        <v>2311.1574732438121</v>
      </c>
      <c r="K99" s="59">
        <f t="shared" si="65"/>
        <v>2271.6446190906704</v>
      </c>
      <c r="L99" s="59">
        <f t="shared" si="65"/>
        <v>2229.7927723694875</v>
      </c>
      <c r="M99" s="59">
        <f t="shared" si="65"/>
        <v>2185.978427119458</v>
      </c>
      <c r="N99" s="59">
        <f t="shared" si="65"/>
        <v>2140.5428811602947</v>
      </c>
      <c r="O99" s="59">
        <f t="shared" si="65"/>
        <v>2093.7950654226156</v>
      </c>
      <c r="P99" s="59">
        <f t="shared" si="65"/>
        <v>2046.0141602365827</v>
      </c>
      <c r="Q99" s="59">
        <f t="shared" si="65"/>
        <v>1997.4520140971231</v>
      </c>
      <c r="R99" s="59">
        <f t="shared" si="65"/>
        <v>1948.3353793140222</v>
      </c>
      <c r="S99" s="59">
        <f t="shared" si="65"/>
        <v>1898.8679779236236</v>
      </c>
      <c r="T99" s="59">
        <f t="shared" si="65"/>
        <v>40418.290758591691</v>
      </c>
      <c r="U99" s="59">
        <f t="shared" si="65"/>
        <v>0</v>
      </c>
      <c r="V99" s="59">
        <f t="shared" si="65"/>
        <v>0</v>
      </c>
      <c r="W99" s="59">
        <f t="shared" si="65"/>
        <v>0</v>
      </c>
      <c r="X99" s="59">
        <f t="shared" si="65"/>
        <v>0</v>
      </c>
      <c r="Y99" s="59">
        <f t="shared" si="65"/>
        <v>0</v>
      </c>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59"/>
      <c r="BN99" s="59"/>
      <c r="BO99" s="59"/>
      <c r="BP99" s="59"/>
      <c r="BQ99" s="59"/>
      <c r="BR99" s="59"/>
      <c r="BS99" s="59"/>
      <c r="BT99" s="59"/>
      <c r="BU99" s="59"/>
      <c r="BV99" s="59"/>
      <c r="BW99" s="59"/>
      <c r="BX99" s="59"/>
      <c r="BY99" s="59"/>
      <c r="BZ99" s="59"/>
      <c r="CA99" s="59"/>
      <c r="CB99" s="59"/>
      <c r="CC99" s="59"/>
      <c r="CD99" s="59"/>
      <c r="CE99" s="59"/>
      <c r="CF99" s="59"/>
      <c r="CG99" s="59"/>
      <c r="CH99" s="59"/>
      <c r="CI99" s="59"/>
      <c r="CJ99" s="59"/>
      <c r="CK99" s="59"/>
      <c r="CL99" s="59"/>
      <c r="CM99" s="59"/>
      <c r="CN99" s="59"/>
      <c r="CO99" s="59"/>
      <c r="CP99" s="59"/>
      <c r="CQ99" s="59"/>
      <c r="CR99" s="59"/>
      <c r="CS99" s="59"/>
      <c r="CT99" s="59"/>
      <c r="CU99" s="59"/>
      <c r="CV99" s="59"/>
      <c r="CW99" s="59"/>
      <c r="CX99" s="59"/>
      <c r="CY99" s="59"/>
      <c r="CZ99" s="59"/>
      <c r="DA99" s="59"/>
      <c r="DB99" s="59"/>
      <c r="DC99" s="59"/>
      <c r="DD99" s="59"/>
      <c r="DE99" s="59"/>
      <c r="DF99" s="59"/>
      <c r="DG99" s="59"/>
      <c r="DH99" s="59"/>
      <c r="DI99" s="59"/>
      <c r="DJ99" s="59"/>
      <c r="DK99" s="59"/>
      <c r="DL99" s="59"/>
      <c r="DM99" s="59"/>
      <c r="DN99" s="59"/>
      <c r="DO99" s="59"/>
      <c r="DP99" s="59"/>
      <c r="DQ99" s="59"/>
      <c r="DR99" s="59"/>
      <c r="DS99" s="59"/>
      <c r="DT99" s="59"/>
      <c r="DU99" s="59"/>
      <c r="DV99" s="59"/>
      <c r="DW99" s="59"/>
      <c r="DX99" s="59"/>
      <c r="DY99" s="59"/>
      <c r="DZ99" s="59"/>
      <c r="EA99" s="59"/>
      <c r="EB99" s="59"/>
      <c r="EC99" s="59"/>
      <c r="ED99" s="59"/>
      <c r="EE99" s="59"/>
      <c r="EF99" s="59"/>
      <c r="EG99" s="59"/>
      <c r="EH99" s="59"/>
      <c r="EI99" s="59"/>
      <c r="EJ99" s="59"/>
      <c r="EK99" s="59"/>
      <c r="EL99" s="59"/>
      <c r="EM99" s="59"/>
      <c r="EN99" s="59"/>
      <c r="EO99" s="59"/>
      <c r="EP99" s="59"/>
      <c r="EQ99" s="59"/>
      <c r="ER99" s="59"/>
      <c r="ES99" s="59"/>
      <c r="ET99" s="59"/>
      <c r="EU99" s="59"/>
      <c r="EV99" s="59"/>
      <c r="EW99" s="59"/>
      <c r="EX99" s="59"/>
      <c r="EY99" s="59"/>
      <c r="EZ99" s="59"/>
      <c r="FA99" s="59"/>
      <c r="FB99" s="59"/>
      <c r="FC99" s="59"/>
      <c r="FD99" s="59"/>
      <c r="FE99" s="59"/>
      <c r="FF99" s="59"/>
      <c r="FG99" s="59"/>
      <c r="FH99" s="59"/>
      <c r="FI99" s="59"/>
      <c r="FJ99" s="59"/>
      <c r="FK99" s="59"/>
      <c r="FL99" s="59"/>
      <c r="FM99" s="59"/>
      <c r="FN99" s="59"/>
      <c r="FO99" s="59"/>
      <c r="FP99" s="59"/>
      <c r="FQ99" s="59"/>
      <c r="FR99" s="59"/>
      <c r="FS99" s="59"/>
      <c r="FT99" s="59"/>
      <c r="FU99" s="59"/>
      <c r="FV99" s="59"/>
      <c r="FW99" s="59"/>
      <c r="FX99" s="59"/>
      <c r="FY99" s="59"/>
      <c r="FZ99" s="59"/>
      <c r="GA99" s="59"/>
      <c r="GB99" s="59"/>
      <c r="GC99" s="59"/>
      <c r="GD99" s="59"/>
      <c r="GE99" s="59"/>
      <c r="GF99" s="59"/>
      <c r="GG99" s="59"/>
      <c r="GH99" s="59"/>
      <c r="GI99" s="59"/>
      <c r="GJ99" s="59"/>
      <c r="GK99" s="59"/>
      <c r="GL99" s="59"/>
      <c r="GM99" s="59"/>
      <c r="GN99" s="59"/>
      <c r="GO99" s="59"/>
      <c r="GP99" s="59"/>
      <c r="GQ99" s="59"/>
      <c r="GR99" s="59"/>
      <c r="GS99" s="59"/>
      <c r="GT99" s="59"/>
      <c r="GU99" s="59"/>
      <c r="GV99" s="59"/>
      <c r="GW99" s="59"/>
      <c r="GX99" s="59"/>
      <c r="GY99" s="59"/>
      <c r="GZ99" s="59"/>
      <c r="HA99" s="59"/>
      <c r="HB99" s="59"/>
      <c r="HC99" s="59"/>
      <c r="HD99" s="59"/>
      <c r="HE99" s="59"/>
      <c r="HF99" s="59"/>
      <c r="HG99" s="59"/>
      <c r="HH99" s="59"/>
      <c r="HI99" s="59"/>
      <c r="HJ99" s="59"/>
      <c r="HK99" s="59"/>
      <c r="HL99" s="59"/>
      <c r="HM99" s="59"/>
      <c r="HN99" s="59"/>
      <c r="HO99" s="59"/>
      <c r="HP99" s="59"/>
      <c r="HQ99" s="59"/>
      <c r="HR99" s="59"/>
      <c r="HS99" s="59"/>
      <c r="HT99" s="59"/>
      <c r="HU99" s="59"/>
      <c r="HV99" s="59"/>
      <c r="HW99" s="59"/>
      <c r="HX99" s="59"/>
      <c r="HY99" s="59"/>
      <c r="HZ99" s="59"/>
      <c r="IA99" s="59"/>
      <c r="IB99" s="59"/>
      <c r="IC99" s="59"/>
      <c r="ID99" s="59"/>
      <c r="IE99" s="59"/>
      <c r="IF99" s="59"/>
      <c r="IG99" s="59"/>
      <c r="IH99" s="59"/>
      <c r="II99" s="59"/>
      <c r="IJ99" s="59"/>
      <c r="IK99" s="59"/>
    </row>
    <row r="100" spans="4:245">
      <c r="D100" s="82">
        <f t="shared" ref="D100:D103" si="66">SUM(F100:Y100)/-E91</f>
        <v>1.9197608106217479</v>
      </c>
      <c r="F100" s="59">
        <f t="shared" ref="F100:U103" si="67">F91/F$96</f>
        <v>11400.779099300687</v>
      </c>
      <c r="G100" s="59">
        <f t="shared" si="67"/>
        <v>16879.122415174363</v>
      </c>
      <c r="H100" s="59">
        <f t="shared" si="67"/>
        <v>16670.259510293585</v>
      </c>
      <c r="I100" s="59">
        <f t="shared" si="67"/>
        <v>16435.416098395726</v>
      </c>
      <c r="J100" s="59">
        <f t="shared" si="67"/>
        <v>16178.102312706702</v>
      </c>
      <c r="K100" s="59">
        <f t="shared" si="67"/>
        <v>15901.512333634713</v>
      </c>
      <c r="L100" s="59">
        <f t="shared" si="67"/>
        <v>15608.549406586428</v>
      </c>
      <c r="M100" s="59">
        <f t="shared" si="67"/>
        <v>15301.848989836226</v>
      </c>
      <c r="N100" s="59">
        <f t="shared" si="67"/>
        <v>14983.800168122078</v>
      </c>
      <c r="O100" s="59">
        <f t="shared" si="67"/>
        <v>14656.565457958326</v>
      </c>
      <c r="P100" s="59">
        <f t="shared" si="67"/>
        <v>14322.099121656098</v>
      </c>
      <c r="Q100" s="59">
        <f t="shared" si="67"/>
        <v>13982.164098679877</v>
      </c>
      <c r="R100" s="59">
        <f t="shared" si="67"/>
        <v>13638.347655198169</v>
      </c>
      <c r="S100" s="59">
        <f t="shared" si="67"/>
        <v>13292.075845465379</v>
      </c>
      <c r="T100" s="59">
        <f t="shared" si="67"/>
        <v>282928.03531014221</v>
      </c>
      <c r="U100" s="59">
        <f t="shared" si="67"/>
        <v>0</v>
      </c>
      <c r="V100" s="59">
        <f t="shared" si="65"/>
        <v>0</v>
      </c>
      <c r="W100" s="59">
        <f t="shared" si="65"/>
        <v>0</v>
      </c>
      <c r="X100" s="59">
        <f t="shared" si="65"/>
        <v>0</v>
      </c>
      <c r="Y100" s="59">
        <f t="shared" si="65"/>
        <v>0</v>
      </c>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CM100" s="59"/>
      <c r="CN100" s="59"/>
      <c r="CO100" s="59"/>
      <c r="CP100" s="59"/>
      <c r="CQ100" s="59"/>
      <c r="CR100" s="59"/>
      <c r="CS100" s="59"/>
      <c r="CT100" s="59"/>
      <c r="CU100" s="59"/>
      <c r="CV100" s="59"/>
      <c r="CW100" s="59"/>
      <c r="CX100" s="59"/>
      <c r="CY100" s="59"/>
      <c r="CZ100" s="59"/>
      <c r="DA100" s="59"/>
      <c r="DB100" s="59"/>
      <c r="DC100" s="59"/>
      <c r="DD100" s="59"/>
      <c r="DE100" s="59"/>
      <c r="DF100" s="59"/>
      <c r="DG100" s="59"/>
      <c r="DH100" s="59"/>
      <c r="DI100" s="59"/>
      <c r="DJ100" s="59"/>
      <c r="DK100" s="59"/>
      <c r="DL100" s="59"/>
      <c r="DM100" s="59"/>
      <c r="DN100" s="59"/>
      <c r="DO100" s="59"/>
      <c r="DP100" s="59"/>
      <c r="DQ100" s="59"/>
      <c r="DR100" s="59"/>
      <c r="DS100" s="59"/>
      <c r="DT100" s="59"/>
      <c r="DU100" s="59"/>
      <c r="DV100" s="59"/>
      <c r="DW100" s="59"/>
      <c r="DX100" s="59"/>
      <c r="DY100" s="59"/>
      <c r="DZ100" s="59"/>
      <c r="EA100" s="59"/>
      <c r="EB100" s="59"/>
      <c r="EC100" s="59"/>
      <c r="ED100" s="59"/>
      <c r="EE100" s="59"/>
      <c r="EF100" s="59"/>
      <c r="EG100" s="59"/>
      <c r="EH100" s="59"/>
      <c r="EI100" s="59"/>
      <c r="EJ100" s="59"/>
      <c r="EK100" s="59"/>
      <c r="EL100" s="59"/>
      <c r="EM100" s="59"/>
      <c r="EN100" s="59"/>
      <c r="EO100" s="59"/>
      <c r="EP100" s="59"/>
      <c r="EQ100" s="59"/>
      <c r="ER100" s="59"/>
      <c r="ES100" s="59"/>
      <c r="ET100" s="59"/>
      <c r="EU100" s="59"/>
      <c r="EV100" s="59"/>
      <c r="EW100" s="59"/>
      <c r="EX100" s="59"/>
      <c r="EY100" s="59"/>
      <c r="EZ100" s="59"/>
      <c r="FA100" s="59"/>
      <c r="FB100" s="59"/>
      <c r="FC100" s="59"/>
      <c r="FD100" s="59"/>
      <c r="FE100" s="59"/>
      <c r="FF100" s="59"/>
      <c r="FG100" s="59"/>
      <c r="FH100" s="59"/>
      <c r="FI100" s="59"/>
      <c r="FJ100" s="59"/>
      <c r="FK100" s="59"/>
      <c r="FL100" s="59"/>
      <c r="FM100" s="59"/>
      <c r="FN100" s="59"/>
      <c r="FO100" s="59"/>
      <c r="FP100" s="59"/>
      <c r="FQ100" s="59"/>
      <c r="FR100" s="59"/>
      <c r="FS100" s="59"/>
      <c r="FT100" s="59"/>
      <c r="FU100" s="59"/>
      <c r="FV100" s="59"/>
      <c r="FW100" s="59"/>
      <c r="FX100" s="59"/>
      <c r="FY100" s="59"/>
      <c r="FZ100" s="59"/>
      <c r="GA100" s="59"/>
      <c r="GB100" s="59"/>
      <c r="GC100" s="59"/>
      <c r="GD100" s="59"/>
      <c r="GE100" s="59"/>
      <c r="GF100" s="59"/>
      <c r="GG100" s="59"/>
      <c r="GH100" s="59"/>
      <c r="GI100" s="59"/>
      <c r="GJ100" s="59"/>
      <c r="GK100" s="59"/>
      <c r="GL100" s="59"/>
      <c r="GM100" s="59"/>
      <c r="GN100" s="59"/>
      <c r="GO100" s="59"/>
      <c r="GP100" s="59"/>
      <c r="GQ100" s="59"/>
      <c r="GR100" s="59"/>
      <c r="GS100" s="59"/>
      <c r="GT100" s="59"/>
      <c r="GU100" s="59"/>
      <c r="GV100" s="59"/>
      <c r="GW100" s="59"/>
      <c r="GX100" s="59"/>
      <c r="GY100" s="59"/>
      <c r="GZ100" s="59"/>
      <c r="HA100" s="59"/>
      <c r="HB100" s="59"/>
      <c r="HC100" s="59"/>
      <c r="HD100" s="59"/>
      <c r="HE100" s="59"/>
      <c r="HF100" s="59"/>
      <c r="HG100" s="59"/>
      <c r="HH100" s="59"/>
      <c r="HI100" s="59"/>
      <c r="HJ100" s="59"/>
      <c r="HK100" s="59"/>
      <c r="HL100" s="59"/>
      <c r="HM100" s="59"/>
      <c r="HN100" s="59"/>
      <c r="HO100" s="59"/>
      <c r="HP100" s="59"/>
      <c r="HQ100" s="59"/>
      <c r="HR100" s="59"/>
      <c r="HS100" s="59"/>
      <c r="HT100" s="59"/>
      <c r="HU100" s="59"/>
      <c r="HV100" s="59"/>
      <c r="HW100" s="59"/>
      <c r="HX100" s="59"/>
      <c r="HY100" s="59"/>
      <c r="HZ100" s="59"/>
      <c r="IA100" s="59"/>
      <c r="IB100" s="59"/>
      <c r="IC100" s="59"/>
      <c r="ID100" s="59"/>
      <c r="IE100" s="59"/>
      <c r="IF100" s="59"/>
      <c r="IG100" s="59"/>
      <c r="IH100" s="59"/>
      <c r="II100" s="59"/>
      <c r="IJ100" s="59"/>
      <c r="IK100" s="59"/>
    </row>
    <row r="101" spans="4:245">
      <c r="D101" s="82">
        <f t="shared" si="66"/>
        <v>1.9197608106217476</v>
      </c>
      <c r="F101" s="59">
        <f t="shared" si="67"/>
        <v>8143.4136423576365</v>
      </c>
      <c r="G101" s="59">
        <f t="shared" si="65"/>
        <v>12056.516010838835</v>
      </c>
      <c r="H101" s="59">
        <f t="shared" si="65"/>
        <v>11907.328221638276</v>
      </c>
      <c r="I101" s="59">
        <f t="shared" si="65"/>
        <v>11739.582927425523</v>
      </c>
      <c r="J101" s="59">
        <f t="shared" si="65"/>
        <v>11555.787366219078</v>
      </c>
      <c r="K101" s="59">
        <f t="shared" si="65"/>
        <v>11358.22309545337</v>
      </c>
      <c r="L101" s="59">
        <f t="shared" si="65"/>
        <v>11148.963861847449</v>
      </c>
      <c r="M101" s="59">
        <f t="shared" si="65"/>
        <v>10929.892135597303</v>
      </c>
      <c r="N101" s="59">
        <f t="shared" si="65"/>
        <v>10702.714405801486</v>
      </c>
      <c r="O101" s="59">
        <f t="shared" si="65"/>
        <v>10468.975327113092</v>
      </c>
      <c r="P101" s="59">
        <f t="shared" si="65"/>
        <v>10230.070801182925</v>
      </c>
      <c r="Q101" s="59">
        <f t="shared" si="65"/>
        <v>9987.2600704856268</v>
      </c>
      <c r="R101" s="59">
        <f t="shared" si="65"/>
        <v>9741.6768965701212</v>
      </c>
      <c r="S101" s="59">
        <f t="shared" si="65"/>
        <v>9494.3398896181297</v>
      </c>
      <c r="T101" s="59">
        <f t="shared" si="65"/>
        <v>202091.45379295869</v>
      </c>
      <c r="U101" s="59">
        <f t="shared" si="65"/>
        <v>0</v>
      </c>
      <c r="V101" s="59">
        <f t="shared" si="65"/>
        <v>0</v>
      </c>
      <c r="W101" s="59">
        <f t="shared" si="65"/>
        <v>0</v>
      </c>
      <c r="X101" s="59">
        <f t="shared" si="65"/>
        <v>0</v>
      </c>
      <c r="Y101" s="59">
        <f t="shared" si="65"/>
        <v>0</v>
      </c>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c r="BH101" s="59"/>
      <c r="BI101" s="59"/>
      <c r="BJ101" s="59"/>
      <c r="BK101" s="59"/>
      <c r="BL101" s="59"/>
      <c r="BM101" s="59"/>
      <c r="BN101" s="59"/>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CM101" s="59"/>
      <c r="CN101" s="59"/>
      <c r="CO101" s="59"/>
      <c r="CP101" s="59"/>
      <c r="CQ101" s="59"/>
      <c r="CR101" s="59"/>
      <c r="CS101" s="59"/>
      <c r="CT101" s="59"/>
      <c r="CU101" s="59"/>
      <c r="CV101" s="59"/>
      <c r="CW101" s="59"/>
      <c r="CX101" s="59"/>
      <c r="CY101" s="59"/>
      <c r="CZ101" s="59"/>
      <c r="DA101" s="59"/>
      <c r="DB101" s="59"/>
      <c r="DC101" s="59"/>
      <c r="DD101" s="59"/>
      <c r="DE101" s="59"/>
      <c r="DF101" s="59"/>
      <c r="DG101" s="59"/>
      <c r="DH101" s="59"/>
      <c r="DI101" s="59"/>
      <c r="DJ101" s="59"/>
      <c r="DK101" s="59"/>
      <c r="DL101" s="59"/>
      <c r="DM101" s="59"/>
      <c r="DN101" s="59"/>
      <c r="DO101" s="59"/>
      <c r="DP101" s="59"/>
      <c r="DQ101" s="59"/>
      <c r="DR101" s="59"/>
      <c r="DS101" s="59"/>
      <c r="DT101" s="59"/>
      <c r="DU101" s="59"/>
      <c r="DV101" s="59"/>
      <c r="DW101" s="59"/>
      <c r="DX101" s="59"/>
      <c r="DY101" s="59"/>
      <c r="DZ101" s="59"/>
      <c r="EA101" s="59"/>
      <c r="EB101" s="59"/>
      <c r="EC101" s="59"/>
      <c r="ED101" s="59"/>
      <c r="EE101" s="59"/>
      <c r="EF101" s="59"/>
      <c r="EG101" s="59"/>
      <c r="EH101" s="59"/>
      <c r="EI101" s="59"/>
      <c r="EJ101" s="59"/>
      <c r="EK101" s="59"/>
      <c r="EL101" s="59"/>
      <c r="EM101" s="59"/>
      <c r="EN101" s="59"/>
      <c r="EO101" s="59"/>
      <c r="EP101" s="59"/>
      <c r="EQ101" s="59"/>
      <c r="ER101" s="59"/>
      <c r="ES101" s="59"/>
      <c r="ET101" s="59"/>
      <c r="EU101" s="59"/>
      <c r="EV101" s="59"/>
      <c r="EW101" s="59"/>
      <c r="EX101" s="59"/>
      <c r="EY101" s="59"/>
      <c r="EZ101" s="59"/>
      <c r="FA101" s="59"/>
      <c r="FB101" s="59"/>
      <c r="FC101" s="59"/>
      <c r="FD101" s="59"/>
      <c r="FE101" s="59"/>
      <c r="FF101" s="59"/>
      <c r="FG101" s="59"/>
      <c r="FH101" s="59"/>
      <c r="FI101" s="59"/>
      <c r="FJ101" s="59"/>
      <c r="FK101" s="59"/>
      <c r="FL101" s="59"/>
      <c r="FM101" s="59"/>
      <c r="FN101" s="59"/>
      <c r="FO101" s="59"/>
      <c r="FP101" s="59"/>
      <c r="FQ101" s="59"/>
      <c r="FR101" s="59"/>
      <c r="FS101" s="59"/>
      <c r="FT101" s="59"/>
      <c r="FU101" s="59"/>
      <c r="FV101" s="59"/>
      <c r="FW101" s="59"/>
      <c r="FX101" s="59"/>
      <c r="FY101" s="59"/>
      <c r="FZ101" s="59"/>
      <c r="GA101" s="59"/>
      <c r="GB101" s="59"/>
      <c r="GC101" s="59"/>
      <c r="GD101" s="59"/>
      <c r="GE101" s="59"/>
      <c r="GF101" s="59"/>
      <c r="GG101" s="59"/>
      <c r="GH101" s="59"/>
      <c r="GI101" s="59"/>
      <c r="GJ101" s="59"/>
      <c r="GK101" s="59"/>
      <c r="GL101" s="59"/>
      <c r="GM101" s="59"/>
      <c r="GN101" s="59"/>
      <c r="GO101" s="59"/>
      <c r="GP101" s="59"/>
      <c r="GQ101" s="59"/>
      <c r="GR101" s="59"/>
      <c r="GS101" s="59"/>
      <c r="GT101" s="59"/>
      <c r="GU101" s="59"/>
      <c r="GV101" s="59"/>
      <c r="GW101" s="59"/>
      <c r="GX101" s="59"/>
      <c r="GY101" s="59"/>
      <c r="GZ101" s="59"/>
      <c r="HA101" s="59"/>
      <c r="HB101" s="59"/>
      <c r="HC101" s="59"/>
      <c r="HD101" s="59"/>
      <c r="HE101" s="59"/>
      <c r="HF101" s="59"/>
      <c r="HG101" s="59"/>
      <c r="HH101" s="59"/>
      <c r="HI101" s="59"/>
      <c r="HJ101" s="59"/>
      <c r="HK101" s="59"/>
      <c r="HL101" s="59"/>
      <c r="HM101" s="59"/>
      <c r="HN101" s="59"/>
      <c r="HO101" s="59"/>
      <c r="HP101" s="59"/>
      <c r="HQ101" s="59"/>
      <c r="HR101" s="59"/>
      <c r="HS101" s="59"/>
      <c r="HT101" s="59"/>
      <c r="HU101" s="59"/>
      <c r="HV101" s="59"/>
      <c r="HW101" s="59"/>
      <c r="HX101" s="59"/>
      <c r="HY101" s="59"/>
      <c r="HZ101" s="59"/>
      <c r="IA101" s="59"/>
      <c r="IB101" s="59"/>
      <c r="IC101" s="59"/>
      <c r="ID101" s="59"/>
      <c r="IE101" s="59"/>
      <c r="IF101" s="59"/>
      <c r="IG101" s="59"/>
      <c r="IH101" s="59"/>
      <c r="II101" s="59"/>
      <c r="IJ101" s="59"/>
      <c r="IK101" s="59"/>
    </row>
    <row r="102" spans="4:245">
      <c r="D102" s="82">
        <f t="shared" si="66"/>
        <v>1.9197608106217479</v>
      </c>
      <c r="E102" s="60"/>
      <c r="F102" s="59">
        <f t="shared" si="67"/>
        <v>6514.7309138861083</v>
      </c>
      <c r="G102" s="59">
        <f t="shared" si="65"/>
        <v>9645.2128086710691</v>
      </c>
      <c r="H102" s="59">
        <f t="shared" si="65"/>
        <v>9525.8625773106196</v>
      </c>
      <c r="I102" s="59">
        <f t="shared" si="65"/>
        <v>9391.6663419404176</v>
      </c>
      <c r="J102" s="59">
        <f t="shared" si="65"/>
        <v>9244.6298929752611</v>
      </c>
      <c r="K102" s="59">
        <f t="shared" si="65"/>
        <v>9086.5784763626925</v>
      </c>
      <c r="L102" s="59">
        <f t="shared" si="65"/>
        <v>8919.1710894779608</v>
      </c>
      <c r="M102" s="59">
        <f t="shared" si="65"/>
        <v>8743.9137084778431</v>
      </c>
      <c r="N102" s="59">
        <f t="shared" si="65"/>
        <v>8562.1715246411895</v>
      </c>
      <c r="O102" s="59">
        <f t="shared" si="65"/>
        <v>8375.1802616904733</v>
      </c>
      <c r="P102" s="59">
        <f t="shared" si="65"/>
        <v>8184.056640946339</v>
      </c>
      <c r="Q102" s="59">
        <f t="shared" si="65"/>
        <v>7989.8080563884996</v>
      </c>
      <c r="R102" s="59">
        <f t="shared" si="65"/>
        <v>7793.3415172560944</v>
      </c>
      <c r="S102" s="59">
        <f t="shared" si="65"/>
        <v>7595.4719116945007</v>
      </c>
      <c r="T102" s="59">
        <f t="shared" si="65"/>
        <v>161673.16303436697</v>
      </c>
      <c r="U102" s="59">
        <f t="shared" si="65"/>
        <v>0</v>
      </c>
      <c r="V102" s="59">
        <f t="shared" si="65"/>
        <v>0</v>
      </c>
      <c r="W102" s="59">
        <f t="shared" si="65"/>
        <v>0</v>
      </c>
      <c r="X102" s="59">
        <f t="shared" si="65"/>
        <v>0</v>
      </c>
      <c r="Y102" s="59">
        <f t="shared" si="65"/>
        <v>0</v>
      </c>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c r="BJ102" s="59"/>
      <c r="BK102" s="59"/>
      <c r="BL102" s="59"/>
      <c r="BM102" s="59"/>
      <c r="BN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c r="CM102" s="59"/>
      <c r="CN102" s="59"/>
      <c r="CO102" s="59"/>
      <c r="CP102" s="59"/>
      <c r="CQ102" s="59"/>
      <c r="CR102" s="59"/>
      <c r="CS102" s="59"/>
      <c r="CT102" s="59"/>
      <c r="CU102" s="59"/>
      <c r="CV102" s="59"/>
      <c r="CW102" s="59"/>
      <c r="CX102" s="59"/>
      <c r="CY102" s="59"/>
      <c r="CZ102" s="59"/>
      <c r="DA102" s="59"/>
      <c r="DB102" s="59"/>
      <c r="DC102" s="59"/>
      <c r="DD102" s="59"/>
      <c r="DE102" s="59"/>
      <c r="DF102" s="59"/>
      <c r="DG102" s="59"/>
      <c r="DH102" s="59"/>
      <c r="DI102" s="59"/>
      <c r="DJ102" s="59"/>
      <c r="DK102" s="59"/>
      <c r="DL102" s="59"/>
      <c r="DM102" s="59"/>
      <c r="DN102" s="59"/>
      <c r="DO102" s="59"/>
      <c r="DP102" s="59"/>
      <c r="DQ102" s="59"/>
      <c r="DR102" s="59"/>
      <c r="DS102" s="59"/>
      <c r="DT102" s="59"/>
      <c r="DU102" s="59"/>
      <c r="DV102" s="59"/>
      <c r="DW102" s="59"/>
      <c r="DX102" s="59"/>
      <c r="DY102" s="59"/>
      <c r="DZ102" s="59"/>
      <c r="EA102" s="59"/>
      <c r="EB102" s="59"/>
      <c r="EC102" s="59"/>
      <c r="ED102" s="59"/>
      <c r="EE102" s="59"/>
      <c r="EF102" s="59"/>
      <c r="EG102" s="59"/>
      <c r="EH102" s="59"/>
      <c r="EI102" s="59"/>
      <c r="EJ102" s="59"/>
      <c r="EK102" s="59"/>
      <c r="EL102" s="59"/>
      <c r="EM102" s="59"/>
      <c r="EN102" s="59"/>
      <c r="EO102" s="59"/>
      <c r="EP102" s="59"/>
      <c r="EQ102" s="59"/>
      <c r="ER102" s="59"/>
      <c r="ES102" s="59"/>
      <c r="ET102" s="59"/>
      <c r="EU102" s="59"/>
      <c r="EV102" s="59"/>
      <c r="EW102" s="59"/>
      <c r="EX102" s="59"/>
      <c r="EY102" s="59"/>
      <c r="EZ102" s="59"/>
      <c r="FA102" s="59"/>
      <c r="FB102" s="59"/>
      <c r="FC102" s="59"/>
      <c r="FD102" s="59"/>
      <c r="FE102" s="59"/>
      <c r="FF102" s="59"/>
      <c r="FG102" s="59"/>
      <c r="FH102" s="59"/>
      <c r="FI102" s="59"/>
      <c r="FJ102" s="59"/>
      <c r="FK102" s="59"/>
      <c r="FL102" s="59"/>
      <c r="FM102" s="59"/>
      <c r="FN102" s="59"/>
      <c r="FO102" s="59"/>
      <c r="FP102" s="59"/>
      <c r="FQ102" s="59"/>
      <c r="FR102" s="59"/>
      <c r="FS102" s="59"/>
      <c r="FT102" s="59"/>
      <c r="FU102" s="59"/>
      <c r="FV102" s="59"/>
      <c r="FW102" s="59"/>
      <c r="FX102" s="59"/>
      <c r="FY102" s="59"/>
      <c r="FZ102" s="59"/>
      <c r="GA102" s="59"/>
      <c r="GB102" s="59"/>
      <c r="GC102" s="59"/>
      <c r="GD102" s="59"/>
      <c r="GE102" s="59"/>
      <c r="GF102" s="59"/>
      <c r="GG102" s="59"/>
      <c r="GH102" s="59"/>
      <c r="GI102" s="59"/>
      <c r="GJ102" s="59"/>
      <c r="GK102" s="59"/>
      <c r="GL102" s="59"/>
      <c r="GM102" s="59"/>
      <c r="GN102" s="59"/>
      <c r="GO102" s="59"/>
      <c r="GP102" s="59"/>
      <c r="GQ102" s="59"/>
      <c r="GR102" s="59"/>
      <c r="GS102" s="59"/>
      <c r="GT102" s="59"/>
      <c r="GU102" s="59"/>
      <c r="GV102" s="59"/>
      <c r="GW102" s="59"/>
      <c r="GX102" s="59"/>
      <c r="GY102" s="59"/>
      <c r="GZ102" s="59"/>
      <c r="HA102" s="59"/>
      <c r="HB102" s="59"/>
      <c r="HC102" s="59"/>
      <c r="HD102" s="59"/>
      <c r="HE102" s="59"/>
      <c r="HF102" s="59"/>
      <c r="HG102" s="59"/>
      <c r="HH102" s="59"/>
      <c r="HI102" s="59"/>
      <c r="HJ102" s="59"/>
      <c r="HK102" s="59"/>
      <c r="HL102" s="59"/>
      <c r="HM102" s="59"/>
      <c r="HN102" s="59"/>
      <c r="HO102" s="59"/>
      <c r="HP102" s="59"/>
      <c r="HQ102" s="59"/>
      <c r="HR102" s="59"/>
      <c r="HS102" s="59"/>
      <c r="HT102" s="59"/>
      <c r="HU102" s="59"/>
      <c r="HV102" s="59"/>
      <c r="HW102" s="59"/>
      <c r="HX102" s="59"/>
      <c r="HY102" s="59"/>
      <c r="HZ102" s="59"/>
      <c r="IA102" s="59"/>
      <c r="IB102" s="59"/>
      <c r="IC102" s="59"/>
      <c r="ID102" s="59"/>
      <c r="IE102" s="59"/>
      <c r="IF102" s="59"/>
      <c r="IG102" s="59"/>
      <c r="IH102" s="59"/>
      <c r="II102" s="59"/>
      <c r="IJ102" s="59"/>
      <c r="IK102" s="59"/>
    </row>
    <row r="103" spans="4:245">
      <c r="D103" s="82">
        <f t="shared" si="66"/>
        <v>1.9197608106217481</v>
      </c>
      <c r="F103" s="59">
        <f t="shared" si="67"/>
        <v>4886.048185414581</v>
      </c>
      <c r="G103" s="59">
        <f t="shared" si="65"/>
        <v>7233.9096065033</v>
      </c>
      <c r="H103" s="59">
        <f t="shared" si="65"/>
        <v>7144.3969329829661</v>
      </c>
      <c r="I103" s="59">
        <f t="shared" si="65"/>
        <v>7043.7497564553114</v>
      </c>
      <c r="J103" s="59">
        <f t="shared" si="65"/>
        <v>6933.4724197314445</v>
      </c>
      <c r="K103" s="59">
        <f t="shared" si="65"/>
        <v>6814.9338572720198</v>
      </c>
      <c r="L103" s="59">
        <f t="shared" si="65"/>
        <v>6689.3783171084706</v>
      </c>
      <c r="M103" s="59">
        <f t="shared" si="65"/>
        <v>6557.9352813583837</v>
      </c>
      <c r="N103" s="59">
        <f t="shared" si="65"/>
        <v>6421.6286434808944</v>
      </c>
      <c r="O103" s="59">
        <f t="shared" si="65"/>
        <v>6281.3851962678573</v>
      </c>
      <c r="P103" s="59">
        <f t="shared" si="65"/>
        <v>6138.042480709757</v>
      </c>
      <c r="Q103" s="59">
        <f t="shared" si="65"/>
        <v>5992.356042291377</v>
      </c>
      <c r="R103" s="59">
        <f t="shared" si="65"/>
        <v>5845.006137942074</v>
      </c>
      <c r="S103" s="59">
        <f t="shared" si="65"/>
        <v>5696.603933770878</v>
      </c>
      <c r="T103" s="59">
        <f t="shared" si="65"/>
        <v>121254.87227577524</v>
      </c>
      <c r="U103" s="59">
        <f t="shared" si="65"/>
        <v>0</v>
      </c>
      <c r="V103" s="59">
        <f t="shared" si="65"/>
        <v>0</v>
      </c>
      <c r="W103" s="59">
        <f t="shared" si="65"/>
        <v>0</v>
      </c>
      <c r="X103" s="59">
        <f t="shared" si="65"/>
        <v>0</v>
      </c>
      <c r="Y103" s="59">
        <f t="shared" si="65"/>
        <v>0</v>
      </c>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59"/>
      <c r="BR103" s="59"/>
      <c r="BS103" s="59"/>
      <c r="BT103" s="59"/>
      <c r="BU103" s="59"/>
      <c r="BV103" s="59"/>
      <c r="BW103" s="59"/>
      <c r="BX103" s="59"/>
      <c r="BY103" s="59"/>
      <c r="BZ103" s="59"/>
      <c r="CA103" s="59"/>
      <c r="CB103" s="59"/>
      <c r="CC103" s="59"/>
      <c r="CD103" s="59"/>
      <c r="CE103" s="59"/>
      <c r="CF103" s="59"/>
      <c r="CG103" s="59"/>
      <c r="CH103" s="59"/>
      <c r="CI103" s="59"/>
      <c r="CJ103" s="59"/>
      <c r="CK103" s="59"/>
      <c r="CL103" s="59"/>
      <c r="CM103" s="59"/>
      <c r="CN103" s="59"/>
      <c r="CO103" s="59"/>
      <c r="CP103" s="59"/>
      <c r="CQ103" s="59"/>
      <c r="CR103" s="59"/>
      <c r="CS103" s="59"/>
      <c r="CT103" s="59"/>
      <c r="CU103" s="59"/>
      <c r="CV103" s="59"/>
      <c r="CW103" s="59"/>
      <c r="CX103" s="59"/>
      <c r="CY103" s="59"/>
      <c r="CZ103" s="59"/>
      <c r="DA103" s="59"/>
      <c r="DB103" s="59"/>
      <c r="DC103" s="59"/>
      <c r="DD103" s="59"/>
      <c r="DE103" s="59"/>
      <c r="DF103" s="59"/>
      <c r="DG103" s="59"/>
      <c r="DH103" s="59"/>
      <c r="DI103" s="59"/>
      <c r="DJ103" s="59"/>
      <c r="DK103" s="59"/>
      <c r="DL103" s="59"/>
      <c r="DM103" s="59"/>
      <c r="DN103" s="59"/>
      <c r="DO103" s="59"/>
      <c r="DP103" s="59"/>
      <c r="DQ103" s="59"/>
      <c r="DR103" s="59"/>
      <c r="DS103" s="59"/>
      <c r="DT103" s="59"/>
      <c r="DU103" s="59"/>
      <c r="DV103" s="59"/>
      <c r="DW103" s="59"/>
      <c r="DX103" s="59"/>
      <c r="DY103" s="59"/>
      <c r="DZ103" s="59"/>
      <c r="EA103" s="59"/>
      <c r="EB103" s="59"/>
      <c r="EC103" s="59"/>
      <c r="ED103" s="59"/>
      <c r="EE103" s="59"/>
      <c r="EF103" s="59"/>
      <c r="EG103" s="59"/>
      <c r="EH103" s="59"/>
      <c r="EI103" s="59"/>
      <c r="EJ103" s="59"/>
      <c r="EK103" s="59"/>
      <c r="EL103" s="59"/>
      <c r="EM103" s="59"/>
      <c r="EN103" s="59"/>
      <c r="EO103" s="59"/>
      <c r="EP103" s="59"/>
      <c r="EQ103" s="59"/>
      <c r="ER103" s="59"/>
      <c r="ES103" s="59"/>
      <c r="ET103" s="59"/>
      <c r="EU103" s="59"/>
      <c r="EV103" s="59"/>
      <c r="EW103" s="59"/>
      <c r="EX103" s="59"/>
      <c r="EY103" s="59"/>
      <c r="EZ103" s="59"/>
      <c r="FA103" s="59"/>
      <c r="FB103" s="59"/>
      <c r="FC103" s="59"/>
      <c r="FD103" s="59"/>
      <c r="FE103" s="59"/>
      <c r="FF103" s="59"/>
      <c r="FG103" s="59"/>
      <c r="FH103" s="59"/>
      <c r="FI103" s="59"/>
      <c r="FJ103" s="59"/>
      <c r="FK103" s="59"/>
      <c r="FL103" s="59"/>
      <c r="FM103" s="59"/>
      <c r="FN103" s="59"/>
      <c r="FO103" s="59"/>
      <c r="FP103" s="59"/>
      <c r="FQ103" s="59"/>
      <c r="FR103" s="59"/>
      <c r="FS103" s="59"/>
      <c r="FT103" s="59"/>
      <c r="FU103" s="59"/>
      <c r="FV103" s="59"/>
      <c r="FW103" s="59"/>
      <c r="FX103" s="59"/>
      <c r="FY103" s="59"/>
      <c r="FZ103" s="59"/>
      <c r="GA103" s="59"/>
      <c r="GB103" s="59"/>
      <c r="GC103" s="59"/>
      <c r="GD103" s="59"/>
      <c r="GE103" s="59"/>
      <c r="GF103" s="59"/>
      <c r="GG103" s="59"/>
      <c r="GH103" s="59"/>
      <c r="GI103" s="59"/>
      <c r="GJ103" s="59"/>
      <c r="GK103" s="59"/>
      <c r="GL103" s="59"/>
      <c r="GM103" s="59"/>
      <c r="GN103" s="59"/>
      <c r="GO103" s="59"/>
      <c r="GP103" s="59"/>
      <c r="GQ103" s="59"/>
      <c r="GR103" s="59"/>
      <c r="GS103" s="59"/>
      <c r="GT103" s="59"/>
      <c r="GU103" s="59"/>
      <c r="GV103" s="59"/>
      <c r="GW103" s="59"/>
      <c r="GX103" s="59"/>
      <c r="GY103" s="59"/>
      <c r="GZ103" s="59"/>
      <c r="HA103" s="59"/>
      <c r="HB103" s="59"/>
      <c r="HC103" s="59"/>
      <c r="HD103" s="59"/>
      <c r="HE103" s="59"/>
      <c r="HF103" s="59"/>
      <c r="HG103" s="59"/>
      <c r="HH103" s="59"/>
      <c r="HI103" s="59"/>
      <c r="HJ103" s="59"/>
      <c r="HK103" s="59"/>
      <c r="HL103" s="59"/>
      <c r="HM103" s="59"/>
      <c r="HN103" s="59"/>
      <c r="HO103" s="59"/>
      <c r="HP103" s="59"/>
      <c r="HQ103" s="59"/>
      <c r="HR103" s="59"/>
      <c r="HS103" s="59"/>
      <c r="HT103" s="59"/>
      <c r="HU103" s="59"/>
      <c r="HV103" s="59"/>
      <c r="HW103" s="59"/>
      <c r="HX103" s="59"/>
      <c r="HY103" s="59"/>
      <c r="HZ103" s="59"/>
      <c r="IA103" s="59"/>
      <c r="IB103" s="59"/>
      <c r="IC103" s="59"/>
      <c r="ID103" s="59"/>
      <c r="IE103" s="59"/>
      <c r="IF103" s="59"/>
      <c r="IG103" s="59"/>
      <c r="IH103" s="59"/>
      <c r="II103" s="59"/>
      <c r="IJ103" s="59"/>
      <c r="IK103" s="59"/>
    </row>
  </sheetData>
  <sheetProtection formatCells="0" formatColumns="0" formatRows="0"/>
  <pageMargins left="0.7" right="0.7" top="0.75" bottom="0.75" header="0.3" footer="0.3"/>
  <pageSetup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O32"/>
  <sheetViews>
    <sheetView showGridLines="0" zoomScale="175" zoomScaleNormal="175" zoomScalePageLayoutView="175" workbookViewId="0">
      <selection activeCell="C25" sqref="C25"/>
    </sheetView>
  </sheetViews>
  <sheetFormatPr baseColWidth="10" defaultColWidth="11" defaultRowHeight="16"/>
  <cols>
    <col min="2" max="2" width="38.5" bestFit="1" customWidth="1"/>
    <col min="3" max="3" width="8.5" bestFit="1" customWidth="1"/>
    <col min="4" max="4" width="23.83203125" bestFit="1" customWidth="1"/>
    <col min="5" max="5" width="6.1640625" bestFit="1" customWidth="1"/>
    <col min="6" max="6" width="12.1640625" bestFit="1" customWidth="1"/>
    <col min="7" max="7" width="22.83203125" bestFit="1" customWidth="1"/>
    <col min="8" max="8" width="9.5" bestFit="1" customWidth="1"/>
    <col min="9" max="9" width="8.5" bestFit="1" customWidth="1"/>
  </cols>
  <sheetData>
    <row r="1" spans="2:15">
      <c r="O1" s="88"/>
    </row>
    <row r="2" spans="2:15">
      <c r="C2" s="89" t="s">
        <v>64</v>
      </c>
      <c r="D2" s="90">
        <f>-'Sample Project'!C26</f>
        <v>732500</v>
      </c>
      <c r="O2" s="88"/>
    </row>
    <row r="3" spans="2:15">
      <c r="C3" s="89" t="s">
        <v>66</v>
      </c>
      <c r="D3" s="32">
        <v>7.4999999999999997E-2</v>
      </c>
      <c r="O3" s="88"/>
    </row>
    <row r="4" spans="2:15">
      <c r="O4" s="88"/>
    </row>
    <row r="5" spans="2:15">
      <c r="B5" s="191" t="s">
        <v>0</v>
      </c>
      <c r="C5" s="191"/>
      <c r="D5" s="1" t="s">
        <v>1</v>
      </c>
      <c r="E5" s="2" t="s">
        <v>2</v>
      </c>
      <c r="F5" s="3" t="s">
        <v>3</v>
      </c>
      <c r="G5" s="2" t="str">
        <f>"NPV @ "&amp;ROUND(D3*100,2)&amp;"% Discount Rate"</f>
        <v>NPV @ 7.5% Discount Rate</v>
      </c>
      <c r="H5" s="3" t="s">
        <v>4</v>
      </c>
      <c r="I5" s="4"/>
      <c r="O5" s="88" t="s">
        <v>62</v>
      </c>
    </row>
    <row r="6" spans="2:15">
      <c r="B6" s="159" t="str">
        <f>'No Waterfall'!B6</f>
        <v>Albert</v>
      </c>
      <c r="C6" s="6">
        <f>'No Waterfall'!C6</f>
        <v>4.9999999999999933E-2</v>
      </c>
      <c r="D6" s="7">
        <f>C6*$D$2</f>
        <v>36624.999999999949</v>
      </c>
      <c r="E6" s="8">
        <f>'2-Tier Investor  Calc'!B68</f>
        <v>0.25483611442946841</v>
      </c>
      <c r="F6" s="96">
        <f>'2-Tier Investor  Calc'!D68</f>
        <v>22.170503218098791</v>
      </c>
      <c r="G6" s="9">
        <f>'2-Tier Investor  Calc'!C68</f>
        <v>249789.70366581483</v>
      </c>
      <c r="H6" s="97">
        <f>'2-Tier Investor  Calc'!D77</f>
        <v>7.8201966871212321</v>
      </c>
      <c r="I6" s="10" t="str">
        <f>IF(D12=1,"Manager","")</f>
        <v>Manager</v>
      </c>
      <c r="O6" s="88" t="s">
        <v>63</v>
      </c>
    </row>
    <row r="7" spans="2:15">
      <c r="B7" s="159" t="str">
        <f>'No Waterfall'!B7</f>
        <v>Bobby</v>
      </c>
      <c r="C7" s="6">
        <f>'No Waterfall'!C7</f>
        <v>0.35</v>
      </c>
      <c r="D7" s="7">
        <f t="shared" ref="D7:D10" si="0">C7*$D$2</f>
        <v>256374.99999999997</v>
      </c>
      <c r="E7" s="8">
        <f>'2-Tier Investor  Calc'!B69</f>
        <v>0.12438362171184814</v>
      </c>
      <c r="F7" s="96">
        <f>'2-Tier Investor  Calc'!D69</f>
        <v>3.7929599689630633</v>
      </c>
      <c r="G7" s="9">
        <f>'2-Tier Investor  Calc'!C69</f>
        <v>156186.61214749</v>
      </c>
      <c r="H7" s="97">
        <f>'2-Tier Investor  Calc'!D78</f>
        <v>1.6092115539638809</v>
      </c>
      <c r="I7" s="4"/>
      <c r="O7" s="88"/>
    </row>
    <row r="8" spans="2:15">
      <c r="B8" s="159" t="str">
        <f>'No Waterfall'!B8</f>
        <v>Carl</v>
      </c>
      <c r="C8" s="6">
        <f>'No Waterfall'!C8</f>
        <v>0.25</v>
      </c>
      <c r="D8" s="7">
        <f t="shared" si="0"/>
        <v>183125</v>
      </c>
      <c r="E8" s="8">
        <f>'2-Tier Investor  Calc'!B70</f>
        <v>0.12438362171184814</v>
      </c>
      <c r="F8" s="96">
        <f>'2-Tier Investor  Calc'!D70</f>
        <v>3.7929599689630633</v>
      </c>
      <c r="G8" s="9">
        <f>'2-Tier Investor  Calc'!C70</f>
        <v>111561.86581963568</v>
      </c>
      <c r="H8" s="97">
        <f>'2-Tier Investor  Calc'!D79</f>
        <v>1.6092115539638809</v>
      </c>
      <c r="I8" s="4"/>
    </row>
    <row r="9" spans="2:15">
      <c r="B9" s="159" t="str">
        <f>'No Waterfall'!B9</f>
        <v>Derek</v>
      </c>
      <c r="C9" s="6">
        <f>'No Waterfall'!C9</f>
        <v>0.2</v>
      </c>
      <c r="D9" s="7">
        <f t="shared" si="0"/>
        <v>146500</v>
      </c>
      <c r="E9" s="8">
        <f>'2-Tier Investor  Calc'!B71</f>
        <v>0.12438362171184791</v>
      </c>
      <c r="F9" s="96">
        <f>'2-Tier Investor  Calc'!D71</f>
        <v>3.7929599689630624</v>
      </c>
      <c r="G9" s="9">
        <f>'2-Tier Investor  Calc'!C71</f>
        <v>89249.492655708513</v>
      </c>
      <c r="H9" s="97">
        <f>'2-Tier Investor  Calc'!D80</f>
        <v>1.6092115539638807</v>
      </c>
      <c r="I9" s="4"/>
    </row>
    <row r="10" spans="2:15">
      <c r="B10" s="159" t="str">
        <f>'No Waterfall'!B10</f>
        <v>Elizabeth</v>
      </c>
      <c r="C10" s="6">
        <f>'No Waterfall'!C10</f>
        <v>0.15</v>
      </c>
      <c r="D10" s="7">
        <f t="shared" si="0"/>
        <v>109875</v>
      </c>
      <c r="E10" s="8">
        <f>'2-Tier Investor  Calc'!B72</f>
        <v>0.12438362171184814</v>
      </c>
      <c r="F10" s="96">
        <f>'2-Tier Investor  Calc'!D72</f>
        <v>3.7929599689630624</v>
      </c>
      <c r="G10" s="9">
        <f>'2-Tier Investor  Calc'!C72</f>
        <v>66937.11949178137</v>
      </c>
      <c r="H10" s="97">
        <f>'2-Tier Investor  Calc'!D81</f>
        <v>1.6092115539638807</v>
      </c>
      <c r="I10" s="4"/>
    </row>
    <row r="11" spans="2:15">
      <c r="B11" s="12"/>
      <c r="C11" s="13"/>
      <c r="D11" s="13"/>
      <c r="E11" s="13"/>
      <c r="F11" s="12"/>
      <c r="G11" s="12"/>
      <c r="H11" s="12"/>
      <c r="I11" s="14"/>
    </row>
    <row r="12" spans="2:15">
      <c r="B12" s="192" t="str">
        <f>"Is Investor 1 (" &amp; B6&amp;") a Manager?"</f>
        <v>Is Investor 1 (Albert) a Manager?</v>
      </c>
      <c r="C12" s="193"/>
      <c r="D12" s="92">
        <v>1</v>
      </c>
      <c r="E12" s="13"/>
      <c r="F12" s="15"/>
      <c r="G12" s="91"/>
      <c r="H12" s="12"/>
      <c r="I12" s="14"/>
    </row>
    <row r="13" spans="2:15">
      <c r="B13" s="194"/>
      <c r="C13" s="195"/>
      <c r="D13" s="92"/>
      <c r="E13" s="13"/>
      <c r="F13" s="15"/>
      <c r="G13" s="12"/>
      <c r="H13" s="12"/>
      <c r="I13" s="14"/>
    </row>
    <row r="14" spans="2:15">
      <c r="B14" s="196"/>
      <c r="C14" s="197"/>
      <c r="D14" s="92"/>
      <c r="E14" s="13"/>
      <c r="F14" s="16"/>
      <c r="G14" s="12"/>
      <c r="H14" s="12"/>
      <c r="I14" s="14"/>
    </row>
    <row r="15" spans="2:15">
      <c r="B15" s="17"/>
      <c r="C15" s="17"/>
      <c r="D15" s="13"/>
      <c r="E15" s="13"/>
      <c r="F15" s="16"/>
      <c r="G15" s="12"/>
      <c r="H15" s="12"/>
      <c r="I15" s="14"/>
    </row>
    <row r="16" spans="2:15">
      <c r="B16" s="17"/>
      <c r="C16" s="17"/>
      <c r="D16" s="13"/>
      <c r="E16" s="13"/>
      <c r="F16" s="16"/>
      <c r="G16" s="12"/>
      <c r="H16" s="12"/>
      <c r="I16" s="14"/>
    </row>
    <row r="17" spans="2:9">
      <c r="B17" s="18" t="s">
        <v>9</v>
      </c>
      <c r="C17" s="19"/>
      <c r="D17" s="20"/>
      <c r="E17" s="21"/>
      <c r="F17" s="16"/>
      <c r="G17" s="12"/>
      <c r="H17" s="12"/>
      <c r="I17" s="4"/>
    </row>
    <row r="18" spans="2:9">
      <c r="B18" s="22"/>
      <c r="C18" s="23"/>
      <c r="D18" s="24"/>
      <c r="E18" s="13"/>
      <c r="F18" s="12"/>
      <c r="G18" s="12"/>
      <c r="H18" s="12"/>
      <c r="I18" s="4"/>
    </row>
    <row r="19" spans="2:9">
      <c r="B19" s="160" t="s">
        <v>10</v>
      </c>
      <c r="C19" s="26">
        <f>D2</f>
        <v>732500</v>
      </c>
      <c r="D19" s="27"/>
      <c r="E19" s="28"/>
      <c r="F19" s="12"/>
      <c r="G19" s="12"/>
      <c r="H19" s="12"/>
      <c r="I19" s="4"/>
    </row>
    <row r="20" spans="2:9">
      <c r="B20" s="161" t="s">
        <v>11</v>
      </c>
      <c r="C20" s="30">
        <f>C19-C21</f>
        <v>695875</v>
      </c>
      <c r="D20" s="31">
        <f>C20/C19</f>
        <v>0.95</v>
      </c>
      <c r="E20" s="28"/>
      <c r="F20" s="12"/>
      <c r="G20" s="12"/>
      <c r="H20" s="32"/>
      <c r="I20" s="4"/>
    </row>
    <row r="21" spans="2:9">
      <c r="B21" s="161" t="s">
        <v>12</v>
      </c>
      <c r="C21" s="30">
        <f>D6</f>
        <v>36624.999999999949</v>
      </c>
      <c r="D21" s="31">
        <f>1-D20</f>
        <v>5.0000000000000044E-2</v>
      </c>
      <c r="E21" s="28"/>
      <c r="F21" s="12"/>
      <c r="G21" s="12"/>
      <c r="H21" s="32"/>
      <c r="I21" s="4"/>
    </row>
    <row r="22" spans="2:9">
      <c r="B22" s="160"/>
      <c r="C22" s="30"/>
      <c r="D22" s="33"/>
      <c r="E22" s="28"/>
      <c r="F22" s="12"/>
      <c r="G22" s="12"/>
      <c r="H22" s="12"/>
      <c r="I22" s="4"/>
    </row>
    <row r="23" spans="2:9">
      <c r="B23" s="160" t="s">
        <v>13</v>
      </c>
      <c r="C23" s="34">
        <v>0.08</v>
      </c>
      <c r="D23" s="35" t="s">
        <v>14</v>
      </c>
      <c r="E23" s="13"/>
      <c r="F23" s="12"/>
      <c r="G23" s="12"/>
      <c r="H23" s="12"/>
      <c r="I23" s="4"/>
    </row>
    <row r="24" spans="2:9">
      <c r="B24" s="160"/>
      <c r="C24" s="36"/>
      <c r="D24" s="37"/>
      <c r="E24" s="13"/>
      <c r="F24" s="12"/>
      <c r="G24" s="12"/>
      <c r="H24" s="12"/>
      <c r="I24" s="4"/>
    </row>
    <row r="25" spans="2:9">
      <c r="B25" s="162" t="s">
        <v>15</v>
      </c>
      <c r="C25" s="34">
        <v>0.65</v>
      </c>
      <c r="D25" s="39"/>
      <c r="E25" s="13"/>
      <c r="F25" s="12"/>
      <c r="G25" s="12"/>
      <c r="H25" s="12"/>
      <c r="I25" s="4"/>
    </row>
    <row r="26" spans="2:9">
      <c r="B26" s="46" t="s">
        <v>16</v>
      </c>
      <c r="C26" s="47">
        <f>1-C25</f>
        <v>0.35</v>
      </c>
      <c r="D26" s="48"/>
      <c r="E26" s="13"/>
      <c r="F26" s="12"/>
      <c r="G26" s="12"/>
      <c r="H26" s="12"/>
      <c r="I26" s="4"/>
    </row>
    <row r="27" spans="2:9" hidden="1">
      <c r="B27" s="41"/>
      <c r="C27" s="42"/>
      <c r="D27" s="39"/>
      <c r="E27" s="13"/>
      <c r="F27" s="12"/>
      <c r="G27" s="12"/>
      <c r="H27" s="12"/>
      <c r="I27" s="4"/>
    </row>
    <row r="28" spans="2:9" hidden="1">
      <c r="B28" s="25" t="s">
        <v>18</v>
      </c>
      <c r="C28" s="34">
        <f>C23</f>
        <v>0.08</v>
      </c>
      <c r="D28" s="39" t="s">
        <v>19</v>
      </c>
      <c r="E28" s="13"/>
      <c r="F28" s="12"/>
      <c r="G28" s="12"/>
      <c r="H28" s="12"/>
      <c r="I28" s="4"/>
    </row>
    <row r="29" spans="2:9" hidden="1">
      <c r="B29" s="25"/>
      <c r="C29" s="43">
        <v>0</v>
      </c>
      <c r="D29" s="39" t="s">
        <v>20</v>
      </c>
      <c r="E29" s="13"/>
      <c r="F29" s="12"/>
      <c r="G29" s="12"/>
      <c r="H29" s="12"/>
      <c r="I29" s="4"/>
    </row>
    <row r="30" spans="2:9" hidden="1">
      <c r="B30" s="44"/>
      <c r="C30" s="45"/>
      <c r="D30" s="39"/>
      <c r="E30" s="13"/>
      <c r="F30" s="12"/>
      <c r="G30" s="12"/>
      <c r="H30" s="12"/>
      <c r="I30" s="4"/>
    </row>
    <row r="31" spans="2:9" hidden="1">
      <c r="B31" s="38" t="s">
        <v>21</v>
      </c>
      <c r="C31" s="34">
        <f>C25</f>
        <v>0.65</v>
      </c>
      <c r="D31" s="39"/>
      <c r="E31" s="13"/>
      <c r="F31" s="12"/>
      <c r="G31" s="12"/>
      <c r="H31" s="12"/>
      <c r="I31" s="4"/>
    </row>
    <row r="32" spans="2:9" hidden="1">
      <c r="B32" s="46" t="s">
        <v>22</v>
      </c>
      <c r="C32" s="47">
        <f>C26</f>
        <v>0.35</v>
      </c>
      <c r="D32" s="48"/>
      <c r="E32" s="13"/>
      <c r="F32" s="12"/>
      <c r="G32" s="12"/>
      <c r="H32" s="12"/>
      <c r="I32" s="4"/>
    </row>
  </sheetData>
  <mergeCells count="2">
    <mergeCell ref="B5:C5"/>
    <mergeCell ref="B12:C14"/>
  </mergeCells>
  <conditionalFormatting sqref="A17:F33">
    <cfRule type="expression" dxfId="2" priority="1">
      <formula>$D$12=2</formula>
    </cfRule>
  </conditionalFormatting>
  <pageMargins left="0.75" right="0.75" top="1" bottom="1" header="0.5" footer="0.5"/>
  <ignoredErrors>
    <ignoredError sqref="C20 D20:D21" evalError="1"/>
  </ignoredErrors>
  <drawing r:id="rId1"/>
  <legacyDrawing r:id="rId2"/>
  <mc:AlternateContent xmlns:mc="http://schemas.openxmlformats.org/markup-compatibility/2006">
    <mc:Choice Requires="x14">
      <controls>
        <mc:AlternateContent xmlns:mc="http://schemas.openxmlformats.org/markup-compatibility/2006">
          <mc:Choice Requires="x14">
            <control shapeId="1025" r:id="rId3" name="List Box 1">
              <controlPr defaultSize="0" autoLine="0" autoPict="0">
                <anchor moveWithCells="1">
                  <from>
                    <xdr:col>3</xdr:col>
                    <xdr:colOff>50800</xdr:colOff>
                    <xdr:row>11</xdr:row>
                    <xdr:rowOff>12700</xdr:rowOff>
                  </from>
                  <to>
                    <xdr:col>3</xdr:col>
                    <xdr:colOff>1790700</xdr:colOff>
                    <xdr:row>13</xdr:row>
                    <xdr:rowOff>127000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99"/>
  <sheetViews>
    <sheetView showGridLines="0" zoomScale="90" zoomScaleNormal="90" zoomScalePageLayoutView="160" workbookViewId="0">
      <pane xSplit="4" ySplit="2" topLeftCell="E35" activePane="bottomRight" state="frozen"/>
      <selection pane="topRight" activeCell="E1" sqref="E1"/>
      <selection pane="bottomLeft" activeCell="A3" sqref="A3"/>
      <selection pane="bottomRight" activeCell="D70" sqref="D70"/>
    </sheetView>
  </sheetViews>
  <sheetFormatPr baseColWidth="10" defaultColWidth="0" defaultRowHeight="13"/>
  <cols>
    <col min="1" max="1" width="38.5" style="50" bestFit="1" customWidth="1"/>
    <col min="2" max="2" width="8.6640625" style="50" bestFit="1" customWidth="1"/>
    <col min="3" max="3" width="12.33203125" style="50" bestFit="1" customWidth="1"/>
    <col min="4" max="4" width="10.5" style="50" bestFit="1" customWidth="1"/>
    <col min="5" max="5" width="20" style="50" customWidth="1"/>
    <col min="6" max="25" width="11.6640625" style="50" customWidth="1"/>
    <col min="26" max="246" width="11.6640625" style="50" hidden="1" customWidth="1"/>
    <col min="247" max="16384" width="9.1640625" style="50" hidden="1"/>
  </cols>
  <sheetData>
    <row r="1" spans="1:16384">
      <c r="A1" s="49">
        <f>'2-Tier'!D12</f>
        <v>1</v>
      </c>
      <c r="F1" s="51"/>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row>
    <row r="2" spans="1:16384">
      <c r="A2" s="50" t="s">
        <v>23</v>
      </c>
      <c r="F2" s="53">
        <v>1</v>
      </c>
      <c r="G2" s="50">
        <v>2</v>
      </c>
      <c r="H2" s="50">
        <v>3</v>
      </c>
      <c r="I2" s="50">
        <v>4</v>
      </c>
      <c r="J2" s="50">
        <v>5</v>
      </c>
      <c r="K2" s="50">
        <v>6</v>
      </c>
      <c r="L2" s="50">
        <v>7</v>
      </c>
      <c r="M2" s="50">
        <v>8</v>
      </c>
      <c r="N2" s="50">
        <v>9</v>
      </c>
      <c r="O2" s="50">
        <v>10</v>
      </c>
      <c r="P2" s="50">
        <v>11</v>
      </c>
      <c r="Q2" s="50">
        <v>12</v>
      </c>
      <c r="R2" s="50">
        <v>13</v>
      </c>
      <c r="S2" s="50">
        <v>14</v>
      </c>
      <c r="T2" s="50">
        <v>15</v>
      </c>
      <c r="U2" s="50">
        <v>16</v>
      </c>
      <c r="V2" s="50">
        <v>17</v>
      </c>
      <c r="W2" s="50">
        <v>18</v>
      </c>
      <c r="X2" s="50">
        <v>19</v>
      </c>
      <c r="Y2" s="50">
        <v>20</v>
      </c>
    </row>
    <row r="3" spans="1:16384">
      <c r="F3" s="53"/>
    </row>
    <row r="4" spans="1:16384">
      <c r="F4" s="54"/>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row>
    <row r="5" spans="1:16384" s="56" customFormat="1">
      <c r="A5" s="56" t="s">
        <v>65</v>
      </c>
      <c r="F5" s="163">
        <f>'Sample Project'!D26</f>
        <v>35016.678662137827</v>
      </c>
      <c r="G5" s="93">
        <f>'Sample Project'!E26</f>
        <v>55731.2452601025</v>
      </c>
      <c r="H5" s="93">
        <f>'Sample Project'!F26</f>
        <v>59169.746557362145</v>
      </c>
      <c r="I5" s="93">
        <f>'Sample Project'!G26</f>
        <v>62711.402893539518</v>
      </c>
      <c r="J5" s="93">
        <f>'Sample Project'!H26</f>
        <v>66359.308919802221</v>
      </c>
      <c r="K5" s="93">
        <f>'Sample Project'!I26</f>
        <v>70116.65212685283</v>
      </c>
      <c r="L5" s="93">
        <f>'Sample Project'!J26</f>
        <v>73986.715630114952</v>
      </c>
      <c r="M5" s="93">
        <f>'Sample Project'!K26</f>
        <v>77972.881038474952</v>
      </c>
      <c r="N5" s="93">
        <f>'Sample Project'!L26</f>
        <v>82078.631409085763</v>
      </c>
      <c r="O5" s="93">
        <f>'Sample Project'!M26</f>
        <v>86307.554290814849</v>
      </c>
      <c r="P5" s="93">
        <f>'Sample Project'!N26</f>
        <v>90663.344858995872</v>
      </c>
      <c r="Q5" s="93">
        <f>'Sample Project'!O26</f>
        <v>95149.809144222294</v>
      </c>
      <c r="R5" s="93">
        <f>'Sample Project'!P26</f>
        <v>99770.867358005518</v>
      </c>
      <c r="S5" s="93">
        <f>'Sample Project'!Q26</f>
        <v>104530.55731820222</v>
      </c>
      <c r="T5" s="93">
        <f>'Sample Project'!R26</f>
        <v>2391855.303297325</v>
      </c>
      <c r="U5" s="93">
        <f>'Sample Project'!S26</f>
        <v>0</v>
      </c>
      <c r="V5" s="93">
        <f>'Sample Project'!T26</f>
        <v>0</v>
      </c>
      <c r="W5" s="93">
        <f>'Sample Project'!U26</f>
        <v>0</v>
      </c>
      <c r="X5" s="93">
        <f>'Sample Project'!V26</f>
        <v>0</v>
      </c>
      <c r="Y5" s="93">
        <f>'Sample Project'!W26</f>
        <v>0</v>
      </c>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3"/>
      <c r="EW5" s="93"/>
      <c r="EX5" s="93"/>
      <c r="EY5" s="93"/>
      <c r="EZ5" s="93"/>
      <c r="FA5" s="93"/>
      <c r="FB5" s="93"/>
      <c r="FC5" s="93"/>
      <c r="FD5" s="93"/>
      <c r="FE5" s="93"/>
      <c r="FF5" s="93"/>
      <c r="FG5" s="93"/>
      <c r="FH5" s="93"/>
      <c r="FI5" s="93"/>
      <c r="FJ5" s="93"/>
      <c r="FK5" s="93"/>
      <c r="FL5" s="93"/>
      <c r="FM5" s="93"/>
      <c r="FN5" s="93"/>
      <c r="FO5" s="93"/>
      <c r="FP5" s="93"/>
      <c r="FQ5" s="93"/>
      <c r="FR5" s="93"/>
      <c r="FS5" s="93"/>
      <c r="FT5" s="93"/>
      <c r="FU5" s="93"/>
      <c r="FV5" s="93"/>
      <c r="FW5" s="93"/>
      <c r="FX5" s="93"/>
      <c r="FY5" s="93"/>
      <c r="FZ5" s="93"/>
      <c r="GA5" s="93"/>
      <c r="GB5" s="93"/>
      <c r="GC5" s="93"/>
      <c r="GD5" s="93"/>
      <c r="GE5" s="93"/>
      <c r="GF5" s="93"/>
      <c r="GG5" s="93"/>
      <c r="GH5" s="93"/>
      <c r="GI5" s="93"/>
      <c r="GJ5" s="93"/>
      <c r="GK5" s="93"/>
      <c r="GL5" s="93"/>
      <c r="GM5" s="93"/>
      <c r="GN5" s="93"/>
      <c r="GO5" s="93"/>
      <c r="GP5" s="93"/>
      <c r="GQ5" s="93"/>
      <c r="GR5" s="93"/>
      <c r="GS5" s="93"/>
      <c r="GT5" s="93"/>
      <c r="GU5" s="93"/>
      <c r="GV5" s="93"/>
      <c r="GW5" s="93"/>
      <c r="GX5" s="93"/>
      <c r="GY5" s="93"/>
      <c r="GZ5" s="93"/>
      <c r="HA5" s="93"/>
      <c r="HB5" s="93"/>
      <c r="HC5" s="93"/>
      <c r="HD5" s="93"/>
      <c r="HE5" s="93"/>
      <c r="HF5" s="93"/>
      <c r="HG5" s="93"/>
      <c r="HH5" s="93"/>
      <c r="HI5" s="93"/>
      <c r="HJ5" s="93"/>
      <c r="HK5" s="93"/>
      <c r="HL5" s="93"/>
      <c r="HM5" s="93"/>
      <c r="HN5" s="93"/>
      <c r="HO5" s="93"/>
      <c r="HP5" s="93"/>
      <c r="HQ5" s="93"/>
      <c r="HR5" s="93"/>
      <c r="HS5" s="93"/>
      <c r="HT5" s="93"/>
      <c r="HU5" s="93"/>
      <c r="HV5" s="93"/>
      <c r="HW5" s="93"/>
      <c r="HX5" s="93"/>
      <c r="HY5" s="93"/>
      <c r="HZ5" s="93"/>
      <c r="IA5" s="93"/>
      <c r="IB5" s="93"/>
      <c r="IC5" s="93"/>
      <c r="ID5" s="93"/>
      <c r="IE5" s="93"/>
      <c r="IF5" s="93"/>
      <c r="IG5" s="93"/>
      <c r="IH5" s="93"/>
      <c r="II5" s="93"/>
      <c r="IJ5" s="93"/>
      <c r="IK5" s="93"/>
      <c r="IL5" s="58"/>
      <c r="IM5" s="58"/>
      <c r="IN5" s="58"/>
      <c r="IO5" s="58"/>
      <c r="IP5" s="58"/>
      <c r="IQ5" s="58"/>
      <c r="IR5" s="58"/>
      <c r="IS5" s="58"/>
      <c r="IT5" s="58"/>
      <c r="IU5" s="58"/>
      <c r="IV5" s="58"/>
      <c r="IW5" s="58"/>
      <c r="IX5" s="58"/>
      <c r="IY5" s="58"/>
      <c r="IZ5" s="58"/>
      <c r="JA5" s="58"/>
      <c r="JB5" s="58"/>
      <c r="JC5" s="58"/>
      <c r="JD5" s="58"/>
      <c r="JE5" s="58"/>
      <c r="JF5" s="58"/>
      <c r="JG5" s="58"/>
      <c r="JH5" s="58"/>
      <c r="JI5" s="58"/>
      <c r="JJ5" s="58"/>
      <c r="JK5" s="58"/>
      <c r="JL5" s="58"/>
      <c r="JM5" s="58"/>
      <c r="JN5" s="58"/>
      <c r="JO5" s="58"/>
      <c r="JP5" s="58"/>
      <c r="JQ5" s="58"/>
      <c r="JR5" s="58"/>
      <c r="JS5" s="58"/>
      <c r="JT5" s="58"/>
      <c r="JU5" s="58"/>
      <c r="JV5" s="58"/>
      <c r="JW5" s="58"/>
      <c r="JX5" s="58"/>
      <c r="JY5" s="58"/>
      <c r="JZ5" s="58"/>
      <c r="KA5" s="58"/>
      <c r="KB5" s="58"/>
      <c r="KC5" s="58"/>
      <c r="KD5" s="58"/>
      <c r="KE5" s="58"/>
      <c r="KF5" s="58"/>
      <c r="KG5" s="58"/>
      <c r="KH5" s="58"/>
      <c r="KI5" s="58"/>
      <c r="KJ5" s="58"/>
      <c r="KK5" s="58"/>
      <c r="KL5" s="58"/>
      <c r="KM5" s="58"/>
      <c r="KN5" s="58"/>
      <c r="KO5" s="58"/>
      <c r="KP5" s="58"/>
      <c r="KQ5" s="58"/>
      <c r="KR5" s="58"/>
      <c r="KS5" s="58"/>
      <c r="KT5" s="58"/>
      <c r="KU5" s="58"/>
      <c r="KV5" s="58"/>
      <c r="KW5" s="58"/>
      <c r="KX5" s="58"/>
      <c r="KY5" s="58"/>
      <c r="KZ5" s="58"/>
      <c r="LA5" s="58"/>
      <c r="LB5" s="58"/>
      <c r="LC5" s="58"/>
      <c r="LD5" s="58"/>
      <c r="LE5" s="58"/>
      <c r="LF5" s="58"/>
      <c r="LG5" s="58"/>
      <c r="LH5" s="58"/>
      <c r="LI5" s="58"/>
      <c r="LJ5" s="58"/>
      <c r="LK5" s="58"/>
      <c r="LL5" s="58"/>
      <c r="LM5" s="58"/>
      <c r="LN5" s="58"/>
      <c r="LO5" s="58"/>
      <c r="LP5" s="58"/>
      <c r="LQ5" s="58"/>
      <c r="LR5" s="58"/>
      <c r="LS5" s="58"/>
      <c r="LT5" s="58"/>
      <c r="LU5" s="58"/>
      <c r="LV5" s="58"/>
      <c r="LW5" s="58"/>
      <c r="LX5" s="58"/>
      <c r="LY5" s="58"/>
      <c r="LZ5" s="58"/>
      <c r="MA5" s="58"/>
      <c r="MB5" s="58"/>
      <c r="MC5" s="58"/>
      <c r="MD5" s="58"/>
      <c r="ME5" s="58"/>
      <c r="MF5" s="58"/>
      <c r="MG5" s="58"/>
      <c r="MH5" s="58"/>
      <c r="MI5" s="58"/>
      <c r="MJ5" s="58"/>
      <c r="MK5" s="58"/>
      <c r="ML5" s="58"/>
      <c r="MM5" s="58"/>
      <c r="MN5" s="58"/>
      <c r="MO5" s="58"/>
      <c r="MP5" s="58"/>
      <c r="MQ5" s="58"/>
      <c r="MR5" s="58"/>
      <c r="MS5" s="58"/>
      <c r="MT5" s="58"/>
      <c r="MU5" s="58"/>
      <c r="MV5" s="58"/>
      <c r="MW5" s="58"/>
      <c r="MX5" s="58"/>
      <c r="MY5" s="58"/>
      <c r="MZ5" s="58"/>
      <c r="NA5" s="58"/>
      <c r="NB5" s="58"/>
      <c r="NC5" s="58"/>
      <c r="ND5" s="58"/>
      <c r="NE5" s="58"/>
      <c r="NF5" s="58"/>
      <c r="NG5" s="58"/>
      <c r="NH5" s="58"/>
      <c r="NI5" s="58"/>
      <c r="NJ5" s="58"/>
      <c r="NK5" s="58"/>
      <c r="NL5" s="58"/>
      <c r="NM5" s="58"/>
      <c r="NN5" s="58"/>
      <c r="NO5" s="58"/>
      <c r="NP5" s="58"/>
      <c r="NQ5" s="58"/>
      <c r="NR5" s="58"/>
      <c r="NS5" s="58"/>
      <c r="NT5" s="58"/>
      <c r="NU5" s="58"/>
      <c r="NV5" s="58"/>
      <c r="NW5" s="58"/>
      <c r="NX5" s="58"/>
      <c r="NY5" s="58"/>
      <c r="NZ5" s="58"/>
      <c r="OA5" s="58"/>
      <c r="OB5" s="58"/>
      <c r="OC5" s="58"/>
      <c r="OD5" s="58"/>
      <c r="OE5" s="58"/>
      <c r="OF5" s="58"/>
      <c r="OG5" s="58"/>
      <c r="OH5" s="58"/>
      <c r="OI5" s="58"/>
      <c r="OJ5" s="58"/>
      <c r="OK5" s="58"/>
      <c r="OL5" s="58"/>
      <c r="OM5" s="58"/>
      <c r="ON5" s="58"/>
      <c r="OO5" s="58"/>
      <c r="OP5" s="58"/>
      <c r="OQ5" s="58"/>
      <c r="OR5" s="58"/>
      <c r="OS5" s="58"/>
      <c r="OT5" s="58"/>
      <c r="OU5" s="58"/>
      <c r="OV5" s="58"/>
      <c r="OW5" s="58"/>
      <c r="OX5" s="58"/>
      <c r="OY5" s="58"/>
      <c r="OZ5" s="58"/>
      <c r="PA5" s="58"/>
      <c r="PB5" s="58"/>
      <c r="PC5" s="58"/>
      <c r="PD5" s="58"/>
      <c r="PE5" s="58"/>
      <c r="PF5" s="58"/>
      <c r="PG5" s="58"/>
      <c r="PH5" s="58"/>
      <c r="PI5" s="58"/>
      <c r="PJ5" s="58"/>
      <c r="PK5" s="58"/>
      <c r="PL5" s="58"/>
      <c r="PM5" s="58"/>
      <c r="PN5" s="58"/>
      <c r="PO5" s="58"/>
      <c r="PP5" s="58"/>
      <c r="PQ5" s="58"/>
      <c r="PR5" s="58"/>
      <c r="PS5" s="58"/>
      <c r="PT5" s="58"/>
      <c r="PU5" s="58"/>
      <c r="PV5" s="58"/>
      <c r="PW5" s="58"/>
      <c r="PX5" s="58"/>
      <c r="PY5" s="58"/>
      <c r="PZ5" s="58"/>
      <c r="QA5" s="58"/>
      <c r="QB5" s="58"/>
      <c r="QC5" s="58"/>
      <c r="QD5" s="58"/>
      <c r="QE5" s="58"/>
      <c r="QF5" s="58"/>
      <c r="QG5" s="58"/>
      <c r="QH5" s="58"/>
      <c r="QI5" s="58"/>
      <c r="QJ5" s="58"/>
      <c r="QK5" s="58"/>
      <c r="QL5" s="58"/>
      <c r="QM5" s="58"/>
      <c r="QN5" s="58"/>
      <c r="QO5" s="58"/>
      <c r="QP5" s="58"/>
      <c r="QQ5" s="58"/>
      <c r="QR5" s="58"/>
      <c r="QS5" s="58"/>
      <c r="QT5" s="58"/>
      <c r="QU5" s="58"/>
      <c r="QV5" s="58"/>
      <c r="QW5" s="58"/>
      <c r="QX5" s="58"/>
      <c r="QY5" s="58"/>
      <c r="QZ5" s="58"/>
      <c r="RA5" s="58"/>
      <c r="RB5" s="58"/>
      <c r="RC5" s="58"/>
      <c r="RD5" s="58"/>
      <c r="RE5" s="58"/>
      <c r="RF5" s="58"/>
      <c r="RG5" s="58"/>
      <c r="RH5" s="58"/>
      <c r="RI5" s="58"/>
      <c r="RJ5" s="58"/>
      <c r="RK5" s="58"/>
      <c r="RL5" s="58"/>
      <c r="RM5" s="58"/>
      <c r="RN5" s="58"/>
      <c r="RO5" s="58"/>
      <c r="RP5" s="58"/>
      <c r="RQ5" s="58"/>
      <c r="RR5" s="58"/>
      <c r="RS5" s="58"/>
      <c r="RT5" s="58"/>
      <c r="RU5" s="58"/>
      <c r="RV5" s="58"/>
      <c r="RW5" s="58"/>
      <c r="RX5" s="58"/>
      <c r="RY5" s="58"/>
      <c r="RZ5" s="58"/>
      <c r="SA5" s="58"/>
      <c r="SB5" s="58"/>
      <c r="SC5" s="58"/>
      <c r="SD5" s="58"/>
      <c r="SE5" s="58"/>
      <c r="SF5" s="58"/>
      <c r="SG5" s="58"/>
      <c r="SH5" s="58"/>
      <c r="SI5" s="58"/>
      <c r="SJ5" s="58"/>
      <c r="SK5" s="58"/>
      <c r="SL5" s="58"/>
      <c r="SM5" s="58"/>
      <c r="SN5" s="58"/>
      <c r="SO5" s="58"/>
      <c r="SP5" s="58"/>
      <c r="SQ5" s="58"/>
      <c r="SR5" s="58"/>
      <c r="SS5" s="58"/>
      <c r="ST5" s="58"/>
      <c r="SU5" s="58"/>
      <c r="SV5" s="58"/>
      <c r="SW5" s="58"/>
      <c r="SX5" s="58"/>
      <c r="SY5" s="58"/>
      <c r="SZ5" s="58"/>
      <c r="TA5" s="58"/>
      <c r="TB5" s="58"/>
      <c r="TC5" s="58"/>
      <c r="TD5" s="58"/>
      <c r="TE5" s="58"/>
      <c r="TF5" s="58"/>
      <c r="TG5" s="58"/>
      <c r="TH5" s="58"/>
      <c r="TI5" s="58"/>
      <c r="TJ5" s="58"/>
      <c r="TK5" s="58"/>
      <c r="TL5" s="58"/>
      <c r="TM5" s="58"/>
      <c r="TN5" s="58"/>
      <c r="TO5" s="58"/>
      <c r="TP5" s="58"/>
      <c r="TQ5" s="58"/>
      <c r="TR5" s="58"/>
      <c r="TS5" s="58"/>
      <c r="TT5" s="58"/>
      <c r="TU5" s="58"/>
      <c r="TV5" s="58"/>
      <c r="TW5" s="58"/>
      <c r="TX5" s="58"/>
      <c r="TY5" s="58"/>
      <c r="TZ5" s="58"/>
      <c r="UA5" s="58"/>
      <c r="UB5" s="58"/>
      <c r="UC5" s="58"/>
      <c r="UD5" s="58"/>
      <c r="UE5" s="58"/>
      <c r="UF5" s="58"/>
      <c r="UG5" s="58"/>
      <c r="UH5" s="58"/>
      <c r="UI5" s="58"/>
      <c r="UJ5" s="58"/>
      <c r="UK5" s="58"/>
      <c r="UL5" s="58"/>
      <c r="UM5" s="58"/>
      <c r="UN5" s="58"/>
      <c r="UO5" s="58"/>
      <c r="UP5" s="58"/>
      <c r="UQ5" s="58"/>
      <c r="UR5" s="58"/>
      <c r="US5" s="58"/>
      <c r="UT5" s="58"/>
      <c r="UU5" s="58"/>
      <c r="UV5" s="58"/>
      <c r="UW5" s="58"/>
      <c r="UX5" s="58"/>
      <c r="UY5" s="58"/>
      <c r="UZ5" s="58"/>
      <c r="VA5" s="58"/>
      <c r="VB5" s="58"/>
      <c r="VC5" s="58"/>
      <c r="VD5" s="58"/>
      <c r="VE5" s="58"/>
      <c r="VF5" s="58"/>
      <c r="VG5" s="58"/>
      <c r="VH5" s="58"/>
      <c r="VI5" s="58"/>
      <c r="VJ5" s="58"/>
      <c r="VK5" s="58"/>
      <c r="VL5" s="58"/>
      <c r="VM5" s="58"/>
      <c r="VN5" s="58"/>
      <c r="VO5" s="58"/>
      <c r="VP5" s="58"/>
      <c r="VQ5" s="58"/>
      <c r="VR5" s="58"/>
      <c r="VS5" s="58"/>
      <c r="VT5" s="58"/>
      <c r="VU5" s="58"/>
      <c r="VV5" s="58"/>
      <c r="VW5" s="58"/>
      <c r="VX5" s="58"/>
      <c r="VY5" s="58"/>
      <c r="VZ5" s="58"/>
      <c r="WA5" s="58"/>
      <c r="WB5" s="58"/>
      <c r="WC5" s="58"/>
      <c r="WD5" s="58"/>
      <c r="WE5" s="58"/>
      <c r="WF5" s="58"/>
      <c r="WG5" s="58"/>
      <c r="WH5" s="58"/>
      <c r="WI5" s="58"/>
      <c r="WJ5" s="58"/>
      <c r="WK5" s="58"/>
      <c r="WL5" s="58"/>
      <c r="WM5" s="58"/>
      <c r="WN5" s="58"/>
      <c r="WO5" s="58"/>
      <c r="WP5" s="58"/>
      <c r="WQ5" s="58"/>
      <c r="WR5" s="58"/>
      <c r="WS5" s="58"/>
      <c r="WT5" s="58"/>
      <c r="WU5" s="58"/>
      <c r="WV5" s="58"/>
      <c r="WW5" s="58"/>
      <c r="WX5" s="58"/>
      <c r="WY5" s="58"/>
      <c r="WZ5" s="58"/>
      <c r="XA5" s="58"/>
      <c r="XB5" s="58"/>
      <c r="XC5" s="58"/>
      <c r="XD5" s="58"/>
      <c r="XE5" s="58"/>
      <c r="XF5" s="58"/>
      <c r="XG5" s="58"/>
      <c r="XH5" s="58"/>
      <c r="XI5" s="58"/>
      <c r="XJ5" s="58"/>
      <c r="XK5" s="58"/>
      <c r="XL5" s="58"/>
      <c r="XM5" s="58"/>
      <c r="XN5" s="58"/>
      <c r="XO5" s="58"/>
      <c r="XP5" s="58"/>
      <c r="XQ5" s="58"/>
      <c r="XR5" s="58"/>
      <c r="XS5" s="58"/>
      <c r="XT5" s="58"/>
      <c r="XU5" s="58"/>
      <c r="XV5" s="58"/>
      <c r="XW5" s="58"/>
      <c r="XX5" s="58"/>
      <c r="XY5" s="58"/>
      <c r="XZ5" s="58"/>
      <c r="YA5" s="58"/>
      <c r="YB5" s="58"/>
      <c r="YC5" s="58"/>
      <c r="YD5" s="58"/>
      <c r="YE5" s="58"/>
      <c r="YF5" s="58"/>
      <c r="YG5" s="58"/>
      <c r="YH5" s="58"/>
      <c r="YI5" s="58"/>
      <c r="YJ5" s="58"/>
      <c r="YK5" s="58"/>
      <c r="YL5" s="58"/>
      <c r="YM5" s="58"/>
      <c r="YN5" s="58"/>
      <c r="YO5" s="58"/>
      <c r="YP5" s="58"/>
      <c r="YQ5" s="58"/>
      <c r="YR5" s="58"/>
      <c r="YS5" s="58"/>
      <c r="YT5" s="58"/>
      <c r="YU5" s="58"/>
      <c r="YV5" s="58"/>
      <c r="YW5" s="58"/>
      <c r="YX5" s="58"/>
      <c r="YY5" s="58"/>
      <c r="YZ5" s="58"/>
      <c r="ZA5" s="58"/>
      <c r="ZB5" s="58"/>
      <c r="ZC5" s="58"/>
      <c r="ZD5" s="58"/>
      <c r="ZE5" s="58"/>
      <c r="ZF5" s="58"/>
      <c r="ZG5" s="58"/>
      <c r="ZH5" s="58"/>
      <c r="ZI5" s="58"/>
      <c r="ZJ5" s="58"/>
      <c r="ZK5" s="58"/>
      <c r="ZL5" s="58"/>
      <c r="ZM5" s="58"/>
      <c r="ZN5" s="58"/>
      <c r="ZO5" s="58"/>
      <c r="ZP5" s="58"/>
      <c r="ZQ5" s="58"/>
      <c r="ZR5" s="58"/>
      <c r="ZS5" s="58"/>
      <c r="ZT5" s="58"/>
      <c r="ZU5" s="58"/>
      <c r="ZV5" s="58"/>
      <c r="ZW5" s="58"/>
      <c r="ZX5" s="58"/>
      <c r="ZY5" s="58"/>
      <c r="ZZ5" s="58"/>
      <c r="AAA5" s="58"/>
      <c r="AAB5" s="58"/>
      <c r="AAC5" s="58"/>
      <c r="AAD5" s="58"/>
      <c r="AAE5" s="58"/>
      <c r="AAF5" s="58"/>
      <c r="AAG5" s="58"/>
      <c r="AAH5" s="58"/>
      <c r="AAI5" s="58"/>
      <c r="AAJ5" s="58"/>
      <c r="AAK5" s="58"/>
      <c r="AAL5" s="58"/>
      <c r="AAM5" s="58"/>
      <c r="AAN5" s="58"/>
      <c r="AAO5" s="58"/>
      <c r="AAP5" s="58"/>
      <c r="AAQ5" s="58"/>
      <c r="AAR5" s="58"/>
      <c r="AAS5" s="58"/>
      <c r="AAT5" s="58"/>
      <c r="AAU5" s="58"/>
      <c r="AAV5" s="58"/>
      <c r="AAW5" s="58"/>
      <c r="AAX5" s="58"/>
      <c r="AAY5" s="58"/>
      <c r="AAZ5" s="58"/>
      <c r="ABA5" s="58"/>
      <c r="ABB5" s="58"/>
      <c r="ABC5" s="58"/>
      <c r="ABD5" s="58"/>
      <c r="ABE5" s="58"/>
      <c r="ABF5" s="58"/>
      <c r="ABG5" s="58"/>
      <c r="ABH5" s="58"/>
      <c r="ABI5" s="58"/>
      <c r="ABJ5" s="58"/>
      <c r="ABK5" s="58"/>
      <c r="ABL5" s="58"/>
      <c r="ABM5" s="58"/>
      <c r="ABN5" s="58"/>
      <c r="ABO5" s="58"/>
      <c r="ABP5" s="58"/>
      <c r="ABQ5" s="58"/>
      <c r="ABR5" s="58"/>
      <c r="ABS5" s="58"/>
      <c r="ABT5" s="58"/>
      <c r="ABU5" s="58"/>
      <c r="ABV5" s="58"/>
      <c r="ABW5" s="58"/>
      <c r="ABX5" s="58"/>
      <c r="ABY5" s="58"/>
      <c r="ABZ5" s="58"/>
      <c r="ACA5" s="58"/>
      <c r="ACB5" s="58"/>
      <c r="ACC5" s="58"/>
      <c r="ACD5" s="58"/>
      <c r="ACE5" s="58"/>
      <c r="ACF5" s="58"/>
      <c r="ACG5" s="58"/>
      <c r="ACH5" s="58"/>
      <c r="ACI5" s="58"/>
      <c r="ACJ5" s="58"/>
      <c r="ACK5" s="58"/>
      <c r="ACL5" s="58"/>
      <c r="ACM5" s="58"/>
      <c r="ACN5" s="58"/>
      <c r="ACO5" s="58"/>
      <c r="ACP5" s="58"/>
      <c r="ACQ5" s="58"/>
      <c r="ACR5" s="58"/>
      <c r="ACS5" s="58"/>
      <c r="ACT5" s="58"/>
      <c r="ACU5" s="58"/>
      <c r="ACV5" s="58"/>
      <c r="ACW5" s="58"/>
      <c r="ACX5" s="58"/>
      <c r="ACY5" s="58"/>
      <c r="ACZ5" s="58"/>
      <c r="ADA5" s="58"/>
      <c r="ADB5" s="58"/>
      <c r="ADC5" s="58"/>
      <c r="ADD5" s="58"/>
      <c r="ADE5" s="58"/>
      <c r="ADF5" s="58"/>
      <c r="ADG5" s="58"/>
      <c r="ADH5" s="58"/>
      <c r="ADI5" s="58"/>
      <c r="ADJ5" s="58"/>
      <c r="ADK5" s="58"/>
      <c r="ADL5" s="58"/>
      <c r="ADM5" s="58"/>
      <c r="ADN5" s="58"/>
      <c r="ADO5" s="58"/>
      <c r="ADP5" s="58"/>
      <c r="ADQ5" s="58"/>
      <c r="ADR5" s="58"/>
      <c r="ADS5" s="58"/>
      <c r="ADT5" s="58"/>
      <c r="ADU5" s="58"/>
      <c r="ADV5" s="58"/>
      <c r="ADW5" s="58"/>
      <c r="ADX5" s="58"/>
      <c r="ADY5" s="58"/>
      <c r="ADZ5" s="58"/>
      <c r="AEA5" s="58"/>
      <c r="AEB5" s="58"/>
      <c r="AEC5" s="58"/>
      <c r="AED5" s="58"/>
      <c r="AEE5" s="58"/>
      <c r="AEF5" s="58"/>
      <c r="AEG5" s="58"/>
      <c r="AEH5" s="58"/>
      <c r="AEI5" s="58"/>
      <c r="AEJ5" s="58"/>
      <c r="AEK5" s="58"/>
      <c r="AEL5" s="58"/>
      <c r="AEM5" s="58"/>
      <c r="AEN5" s="58"/>
      <c r="AEO5" s="58"/>
      <c r="AEP5" s="58"/>
      <c r="AEQ5" s="58"/>
      <c r="AER5" s="58"/>
      <c r="AES5" s="58"/>
      <c r="AET5" s="58"/>
      <c r="AEU5" s="58"/>
      <c r="AEV5" s="58"/>
      <c r="AEW5" s="58"/>
      <c r="AEX5" s="58"/>
      <c r="AEY5" s="58"/>
      <c r="AEZ5" s="58"/>
      <c r="AFA5" s="58"/>
      <c r="AFB5" s="58"/>
      <c r="AFC5" s="58"/>
      <c r="AFD5" s="58"/>
      <c r="AFE5" s="58"/>
      <c r="AFF5" s="58"/>
      <c r="AFG5" s="58"/>
      <c r="AFH5" s="58"/>
      <c r="AFI5" s="58"/>
      <c r="AFJ5" s="58"/>
      <c r="AFK5" s="58"/>
      <c r="AFL5" s="58"/>
      <c r="AFM5" s="58"/>
      <c r="AFN5" s="58"/>
      <c r="AFO5" s="58"/>
      <c r="AFP5" s="58"/>
      <c r="AFQ5" s="58"/>
      <c r="AFR5" s="58"/>
      <c r="AFS5" s="58"/>
      <c r="AFT5" s="58"/>
      <c r="AFU5" s="58"/>
      <c r="AFV5" s="58"/>
      <c r="AFW5" s="58"/>
      <c r="AFX5" s="58"/>
      <c r="AFY5" s="58"/>
      <c r="AFZ5" s="58"/>
      <c r="AGA5" s="58"/>
      <c r="AGB5" s="58"/>
      <c r="AGC5" s="58"/>
      <c r="AGD5" s="58"/>
      <c r="AGE5" s="58"/>
      <c r="AGF5" s="58"/>
      <c r="AGG5" s="58"/>
      <c r="AGH5" s="58"/>
      <c r="AGI5" s="58"/>
      <c r="AGJ5" s="58"/>
      <c r="AGK5" s="58"/>
      <c r="AGL5" s="58"/>
      <c r="AGM5" s="58"/>
      <c r="AGN5" s="58"/>
      <c r="AGO5" s="58"/>
      <c r="AGP5" s="58"/>
      <c r="AGQ5" s="58"/>
      <c r="AGR5" s="58"/>
      <c r="AGS5" s="58"/>
      <c r="AGT5" s="58"/>
      <c r="AGU5" s="58"/>
      <c r="AGV5" s="58"/>
      <c r="AGW5" s="58"/>
      <c r="AGX5" s="58"/>
      <c r="AGY5" s="58"/>
      <c r="AGZ5" s="58"/>
      <c r="AHA5" s="58"/>
      <c r="AHB5" s="58"/>
      <c r="AHC5" s="58"/>
      <c r="AHD5" s="58"/>
      <c r="AHE5" s="58"/>
      <c r="AHF5" s="58"/>
      <c r="AHG5" s="58"/>
      <c r="AHH5" s="58"/>
      <c r="AHI5" s="58"/>
      <c r="AHJ5" s="58"/>
      <c r="AHK5" s="58"/>
      <c r="AHL5" s="58"/>
      <c r="AHM5" s="58"/>
      <c r="AHN5" s="58"/>
      <c r="AHO5" s="58"/>
      <c r="AHP5" s="58"/>
      <c r="AHQ5" s="58"/>
      <c r="AHR5" s="58"/>
      <c r="AHS5" s="58"/>
      <c r="AHT5" s="58"/>
      <c r="AHU5" s="58"/>
      <c r="AHV5" s="58"/>
      <c r="AHW5" s="58"/>
      <c r="AHX5" s="58"/>
      <c r="AHY5" s="58"/>
      <c r="AHZ5" s="58"/>
      <c r="AIA5" s="58"/>
      <c r="AIB5" s="58"/>
      <c r="AIC5" s="58"/>
      <c r="AID5" s="58"/>
      <c r="AIE5" s="58"/>
      <c r="AIF5" s="58"/>
      <c r="AIG5" s="58"/>
      <c r="AIH5" s="58"/>
      <c r="AII5" s="58"/>
      <c r="AIJ5" s="58"/>
      <c r="AIK5" s="58"/>
      <c r="AIL5" s="58"/>
      <c r="AIM5" s="58"/>
      <c r="AIN5" s="58"/>
      <c r="AIO5" s="58"/>
      <c r="AIP5" s="58"/>
      <c r="AIQ5" s="58"/>
      <c r="AIR5" s="58"/>
      <c r="AIS5" s="58"/>
      <c r="AIT5" s="58"/>
      <c r="AIU5" s="58"/>
      <c r="AIV5" s="58"/>
      <c r="AIW5" s="58"/>
      <c r="AIX5" s="58"/>
      <c r="AIY5" s="58"/>
      <c r="AIZ5" s="58"/>
      <c r="AJA5" s="58"/>
      <c r="AJB5" s="58"/>
      <c r="AJC5" s="58"/>
      <c r="AJD5" s="58"/>
      <c r="AJE5" s="58"/>
      <c r="AJF5" s="58"/>
      <c r="AJG5" s="58"/>
      <c r="AJH5" s="58"/>
      <c r="AJI5" s="58"/>
      <c r="AJJ5" s="58"/>
      <c r="AJK5" s="58"/>
      <c r="AJL5" s="58"/>
      <c r="AJM5" s="58"/>
      <c r="AJN5" s="58"/>
      <c r="AJO5" s="58"/>
      <c r="AJP5" s="58"/>
      <c r="AJQ5" s="58"/>
      <c r="AJR5" s="58"/>
      <c r="AJS5" s="58"/>
      <c r="AJT5" s="58"/>
      <c r="AJU5" s="58"/>
      <c r="AJV5" s="58"/>
      <c r="AJW5" s="58"/>
      <c r="AJX5" s="58"/>
      <c r="AJY5" s="58"/>
      <c r="AJZ5" s="58"/>
      <c r="AKA5" s="58"/>
      <c r="AKB5" s="58"/>
      <c r="AKC5" s="58"/>
      <c r="AKD5" s="58"/>
      <c r="AKE5" s="58"/>
      <c r="AKF5" s="58"/>
      <c r="AKG5" s="58"/>
      <c r="AKH5" s="58"/>
      <c r="AKI5" s="58"/>
      <c r="AKJ5" s="58"/>
      <c r="AKK5" s="58"/>
      <c r="AKL5" s="58"/>
      <c r="AKM5" s="58"/>
      <c r="AKN5" s="58"/>
      <c r="AKO5" s="58"/>
      <c r="AKP5" s="58"/>
      <c r="AKQ5" s="58"/>
      <c r="AKR5" s="58"/>
      <c r="AKS5" s="58"/>
      <c r="AKT5" s="58"/>
      <c r="AKU5" s="58"/>
      <c r="AKV5" s="58"/>
      <c r="AKW5" s="58"/>
      <c r="AKX5" s="58"/>
      <c r="AKY5" s="58"/>
      <c r="AKZ5" s="58"/>
      <c r="ALA5" s="58"/>
      <c r="ALB5" s="58"/>
      <c r="ALC5" s="58"/>
      <c r="ALD5" s="58"/>
      <c r="ALE5" s="58"/>
      <c r="ALF5" s="58"/>
      <c r="ALG5" s="58"/>
      <c r="ALH5" s="58"/>
      <c r="ALI5" s="58"/>
      <c r="ALJ5" s="58"/>
      <c r="ALK5" s="58"/>
      <c r="ALL5" s="58"/>
      <c r="ALM5" s="58"/>
      <c r="ALN5" s="58"/>
      <c r="ALO5" s="58"/>
      <c r="ALP5" s="58"/>
      <c r="ALQ5" s="58"/>
      <c r="ALR5" s="58"/>
      <c r="ALS5" s="58"/>
      <c r="ALT5" s="58"/>
      <c r="ALU5" s="58"/>
      <c r="ALV5" s="58"/>
      <c r="ALW5" s="58"/>
      <c r="ALX5" s="58"/>
      <c r="ALY5" s="58"/>
      <c r="ALZ5" s="58"/>
      <c r="AMA5" s="58"/>
      <c r="AMB5" s="58"/>
      <c r="AMC5" s="58"/>
      <c r="AMD5" s="58"/>
      <c r="AME5" s="58"/>
      <c r="AMF5" s="58"/>
      <c r="AMG5" s="58"/>
      <c r="AMH5" s="58"/>
      <c r="AMI5" s="58"/>
      <c r="AMJ5" s="58"/>
      <c r="AMK5" s="58"/>
      <c r="AML5" s="58"/>
      <c r="AMM5" s="58"/>
      <c r="AMN5" s="58"/>
      <c r="AMO5" s="58"/>
      <c r="AMP5" s="58"/>
      <c r="AMQ5" s="58"/>
      <c r="AMR5" s="58"/>
      <c r="AMS5" s="58"/>
      <c r="AMT5" s="58"/>
      <c r="AMU5" s="58"/>
      <c r="AMV5" s="58"/>
      <c r="AMW5" s="58"/>
      <c r="AMX5" s="58"/>
      <c r="AMY5" s="58"/>
      <c r="AMZ5" s="58"/>
      <c r="ANA5" s="58"/>
      <c r="ANB5" s="58"/>
      <c r="ANC5" s="58"/>
      <c r="AND5" s="58"/>
      <c r="ANE5" s="58"/>
      <c r="ANF5" s="58"/>
      <c r="ANG5" s="58"/>
      <c r="ANH5" s="58"/>
      <c r="ANI5" s="58"/>
      <c r="ANJ5" s="58"/>
      <c r="ANK5" s="58"/>
      <c r="ANL5" s="58"/>
      <c r="ANM5" s="58"/>
      <c r="ANN5" s="58"/>
      <c r="ANO5" s="58"/>
      <c r="ANP5" s="58"/>
      <c r="ANQ5" s="58"/>
      <c r="ANR5" s="58"/>
      <c r="ANS5" s="58"/>
      <c r="ANT5" s="58"/>
      <c r="ANU5" s="58"/>
      <c r="ANV5" s="58"/>
      <c r="ANW5" s="58"/>
      <c r="ANX5" s="58"/>
      <c r="ANY5" s="58"/>
      <c r="ANZ5" s="58"/>
      <c r="AOA5" s="58"/>
      <c r="AOB5" s="58"/>
      <c r="AOC5" s="58"/>
      <c r="AOD5" s="58"/>
      <c r="AOE5" s="58"/>
      <c r="AOF5" s="58"/>
      <c r="AOG5" s="58"/>
      <c r="AOH5" s="58"/>
      <c r="AOI5" s="58"/>
      <c r="AOJ5" s="58"/>
      <c r="AOK5" s="58"/>
      <c r="AOL5" s="58"/>
      <c r="AOM5" s="58"/>
      <c r="AON5" s="58"/>
      <c r="AOO5" s="58"/>
      <c r="AOP5" s="58"/>
      <c r="AOQ5" s="58"/>
      <c r="AOR5" s="58"/>
      <c r="AOS5" s="58"/>
      <c r="AOT5" s="58"/>
      <c r="AOU5" s="58"/>
      <c r="AOV5" s="58"/>
      <c r="AOW5" s="58"/>
      <c r="AOX5" s="58"/>
      <c r="AOY5" s="58"/>
      <c r="AOZ5" s="58"/>
      <c r="APA5" s="58"/>
      <c r="APB5" s="58"/>
      <c r="APC5" s="58"/>
      <c r="APD5" s="58"/>
      <c r="APE5" s="58"/>
      <c r="APF5" s="58"/>
      <c r="APG5" s="58"/>
      <c r="APH5" s="58"/>
      <c r="API5" s="58"/>
      <c r="APJ5" s="58"/>
      <c r="APK5" s="58"/>
      <c r="APL5" s="58"/>
      <c r="APM5" s="58"/>
      <c r="APN5" s="58"/>
      <c r="APO5" s="58"/>
      <c r="APP5" s="58"/>
      <c r="APQ5" s="58"/>
      <c r="APR5" s="58"/>
      <c r="APS5" s="58"/>
      <c r="APT5" s="58"/>
      <c r="APU5" s="58"/>
      <c r="APV5" s="58"/>
      <c r="APW5" s="58"/>
      <c r="APX5" s="58"/>
      <c r="APY5" s="58"/>
      <c r="APZ5" s="58"/>
      <c r="AQA5" s="58"/>
      <c r="AQB5" s="58"/>
      <c r="AQC5" s="58"/>
      <c r="AQD5" s="58"/>
      <c r="AQE5" s="58"/>
      <c r="AQF5" s="58"/>
      <c r="AQG5" s="58"/>
      <c r="AQH5" s="58"/>
      <c r="AQI5" s="58"/>
      <c r="AQJ5" s="58"/>
      <c r="AQK5" s="58"/>
      <c r="AQL5" s="58"/>
      <c r="AQM5" s="58"/>
      <c r="AQN5" s="58"/>
      <c r="AQO5" s="58"/>
      <c r="AQP5" s="58"/>
      <c r="AQQ5" s="58"/>
      <c r="AQR5" s="58"/>
      <c r="AQS5" s="58"/>
      <c r="AQT5" s="58"/>
      <c r="AQU5" s="58"/>
      <c r="AQV5" s="58"/>
      <c r="AQW5" s="58"/>
      <c r="AQX5" s="58"/>
      <c r="AQY5" s="58"/>
      <c r="AQZ5" s="58"/>
      <c r="ARA5" s="58"/>
      <c r="ARB5" s="58"/>
      <c r="ARC5" s="58"/>
      <c r="ARD5" s="58"/>
      <c r="ARE5" s="58"/>
      <c r="ARF5" s="58"/>
      <c r="ARG5" s="58"/>
      <c r="ARH5" s="58"/>
      <c r="ARI5" s="58"/>
      <c r="ARJ5" s="58"/>
      <c r="ARK5" s="58"/>
      <c r="ARL5" s="58"/>
      <c r="ARM5" s="58"/>
      <c r="ARN5" s="58"/>
      <c r="ARO5" s="58"/>
      <c r="ARP5" s="58"/>
      <c r="ARQ5" s="58"/>
      <c r="ARR5" s="58"/>
      <c r="ARS5" s="58"/>
      <c r="ART5" s="58"/>
      <c r="ARU5" s="58"/>
      <c r="ARV5" s="58"/>
      <c r="ARW5" s="58"/>
      <c r="ARX5" s="58"/>
      <c r="ARY5" s="58"/>
      <c r="ARZ5" s="58"/>
      <c r="ASA5" s="58"/>
      <c r="ASB5" s="58"/>
      <c r="ASC5" s="58"/>
      <c r="ASD5" s="58"/>
      <c r="ASE5" s="58"/>
      <c r="ASF5" s="58"/>
      <c r="ASG5" s="58"/>
      <c r="ASH5" s="58"/>
      <c r="ASI5" s="58"/>
      <c r="ASJ5" s="58"/>
      <c r="ASK5" s="58"/>
      <c r="ASL5" s="58"/>
      <c r="ASM5" s="58"/>
      <c r="ASN5" s="58"/>
      <c r="ASO5" s="58"/>
      <c r="ASP5" s="58"/>
      <c r="ASQ5" s="58"/>
      <c r="ASR5" s="58"/>
      <c r="ASS5" s="58"/>
      <c r="AST5" s="58"/>
      <c r="ASU5" s="58"/>
      <c r="ASV5" s="58"/>
      <c r="ASW5" s="58"/>
      <c r="ASX5" s="58"/>
      <c r="ASY5" s="58"/>
      <c r="ASZ5" s="58"/>
      <c r="ATA5" s="58"/>
      <c r="ATB5" s="58"/>
      <c r="ATC5" s="58"/>
      <c r="ATD5" s="58"/>
      <c r="ATE5" s="58"/>
      <c r="ATF5" s="58"/>
      <c r="ATG5" s="58"/>
      <c r="ATH5" s="58"/>
      <c r="ATI5" s="58"/>
      <c r="ATJ5" s="58"/>
      <c r="ATK5" s="58"/>
      <c r="ATL5" s="58"/>
      <c r="ATM5" s="58"/>
      <c r="ATN5" s="58"/>
      <c r="ATO5" s="58"/>
      <c r="ATP5" s="58"/>
      <c r="ATQ5" s="58"/>
      <c r="ATR5" s="58"/>
      <c r="ATS5" s="58"/>
      <c r="ATT5" s="58"/>
      <c r="ATU5" s="58"/>
      <c r="ATV5" s="58"/>
      <c r="ATW5" s="58"/>
      <c r="ATX5" s="58"/>
      <c r="ATY5" s="58"/>
      <c r="ATZ5" s="58"/>
      <c r="AUA5" s="58"/>
      <c r="AUB5" s="58"/>
      <c r="AUC5" s="58"/>
      <c r="AUD5" s="58"/>
      <c r="AUE5" s="58"/>
      <c r="AUF5" s="58"/>
      <c r="AUG5" s="58"/>
      <c r="AUH5" s="58"/>
      <c r="AUI5" s="58"/>
      <c r="AUJ5" s="58"/>
      <c r="AUK5" s="58"/>
      <c r="AUL5" s="58"/>
      <c r="AUM5" s="58"/>
      <c r="AUN5" s="58"/>
      <c r="AUO5" s="58"/>
      <c r="AUP5" s="58"/>
      <c r="AUQ5" s="58"/>
      <c r="AUR5" s="58"/>
      <c r="AUS5" s="58"/>
      <c r="AUT5" s="58"/>
      <c r="AUU5" s="58"/>
      <c r="AUV5" s="58"/>
      <c r="AUW5" s="58"/>
      <c r="AUX5" s="58"/>
      <c r="AUY5" s="58"/>
      <c r="AUZ5" s="58"/>
      <c r="AVA5" s="58"/>
      <c r="AVB5" s="58"/>
      <c r="AVC5" s="58"/>
      <c r="AVD5" s="58"/>
      <c r="AVE5" s="58"/>
      <c r="AVF5" s="58"/>
      <c r="AVG5" s="58"/>
      <c r="AVH5" s="58"/>
      <c r="AVI5" s="58"/>
      <c r="AVJ5" s="58"/>
      <c r="AVK5" s="58"/>
      <c r="AVL5" s="58"/>
      <c r="AVM5" s="58"/>
      <c r="AVN5" s="58"/>
      <c r="AVO5" s="58"/>
      <c r="AVP5" s="58"/>
      <c r="AVQ5" s="58"/>
      <c r="AVR5" s="58"/>
      <c r="AVS5" s="58"/>
      <c r="AVT5" s="58"/>
      <c r="AVU5" s="58"/>
      <c r="AVV5" s="58"/>
      <c r="AVW5" s="58"/>
      <c r="AVX5" s="58"/>
      <c r="AVY5" s="58"/>
      <c r="AVZ5" s="58"/>
      <c r="AWA5" s="58"/>
      <c r="AWB5" s="58"/>
      <c r="AWC5" s="58"/>
      <c r="AWD5" s="58"/>
      <c r="AWE5" s="58"/>
      <c r="AWF5" s="58"/>
      <c r="AWG5" s="58"/>
      <c r="AWH5" s="58"/>
      <c r="AWI5" s="58"/>
      <c r="AWJ5" s="58"/>
      <c r="AWK5" s="58"/>
      <c r="AWL5" s="58"/>
      <c r="AWM5" s="58"/>
      <c r="AWN5" s="58"/>
      <c r="AWO5" s="58"/>
      <c r="AWP5" s="58"/>
      <c r="AWQ5" s="58"/>
      <c r="AWR5" s="58"/>
      <c r="AWS5" s="58"/>
      <c r="AWT5" s="58"/>
      <c r="AWU5" s="58"/>
      <c r="AWV5" s="58"/>
      <c r="AWW5" s="58"/>
      <c r="AWX5" s="58"/>
      <c r="AWY5" s="58"/>
      <c r="AWZ5" s="58"/>
      <c r="AXA5" s="58"/>
      <c r="AXB5" s="58"/>
      <c r="AXC5" s="58"/>
      <c r="AXD5" s="58"/>
      <c r="AXE5" s="58"/>
      <c r="AXF5" s="58"/>
      <c r="AXG5" s="58"/>
      <c r="AXH5" s="58"/>
      <c r="AXI5" s="58"/>
      <c r="AXJ5" s="58"/>
      <c r="AXK5" s="58"/>
      <c r="AXL5" s="58"/>
      <c r="AXM5" s="58"/>
      <c r="AXN5" s="58"/>
      <c r="AXO5" s="58"/>
      <c r="AXP5" s="58"/>
      <c r="AXQ5" s="58"/>
      <c r="AXR5" s="58"/>
      <c r="AXS5" s="58"/>
      <c r="AXT5" s="58"/>
      <c r="AXU5" s="58"/>
      <c r="AXV5" s="58"/>
      <c r="AXW5" s="58"/>
      <c r="AXX5" s="58"/>
      <c r="AXY5" s="58"/>
      <c r="AXZ5" s="58"/>
      <c r="AYA5" s="58"/>
      <c r="AYB5" s="58"/>
      <c r="AYC5" s="58"/>
      <c r="AYD5" s="58"/>
      <c r="AYE5" s="58"/>
      <c r="AYF5" s="58"/>
      <c r="AYG5" s="58"/>
      <c r="AYH5" s="58"/>
      <c r="AYI5" s="58"/>
      <c r="AYJ5" s="58"/>
      <c r="AYK5" s="58"/>
      <c r="AYL5" s="58"/>
      <c r="AYM5" s="58"/>
      <c r="AYN5" s="58"/>
      <c r="AYO5" s="58"/>
      <c r="AYP5" s="58"/>
      <c r="AYQ5" s="58"/>
      <c r="AYR5" s="58"/>
      <c r="AYS5" s="58"/>
      <c r="AYT5" s="58"/>
      <c r="AYU5" s="58"/>
      <c r="AYV5" s="58"/>
      <c r="AYW5" s="58"/>
      <c r="AYX5" s="58"/>
      <c r="AYY5" s="58"/>
      <c r="AYZ5" s="58"/>
      <c r="AZA5" s="58"/>
      <c r="AZB5" s="58"/>
      <c r="AZC5" s="58"/>
      <c r="AZD5" s="58"/>
      <c r="AZE5" s="58"/>
      <c r="AZF5" s="58"/>
      <c r="AZG5" s="58"/>
      <c r="AZH5" s="58"/>
      <c r="AZI5" s="58"/>
      <c r="AZJ5" s="58"/>
      <c r="AZK5" s="58"/>
      <c r="AZL5" s="58"/>
      <c r="AZM5" s="58"/>
      <c r="AZN5" s="58"/>
      <c r="AZO5" s="58"/>
      <c r="AZP5" s="58"/>
      <c r="AZQ5" s="58"/>
      <c r="AZR5" s="58"/>
      <c r="AZS5" s="58"/>
      <c r="AZT5" s="58"/>
      <c r="AZU5" s="58"/>
      <c r="AZV5" s="58"/>
      <c r="AZW5" s="58"/>
      <c r="AZX5" s="58"/>
      <c r="AZY5" s="58"/>
      <c r="AZZ5" s="58"/>
      <c r="BAA5" s="58"/>
      <c r="BAB5" s="58"/>
      <c r="BAC5" s="58"/>
      <c r="BAD5" s="58"/>
      <c r="BAE5" s="58"/>
      <c r="BAF5" s="58"/>
      <c r="BAG5" s="58"/>
      <c r="BAH5" s="58"/>
      <c r="BAI5" s="58"/>
      <c r="BAJ5" s="58"/>
      <c r="BAK5" s="58"/>
      <c r="BAL5" s="58"/>
      <c r="BAM5" s="58"/>
      <c r="BAN5" s="58"/>
      <c r="BAO5" s="58"/>
      <c r="BAP5" s="58"/>
      <c r="BAQ5" s="58"/>
      <c r="BAR5" s="58"/>
      <c r="BAS5" s="58"/>
      <c r="BAT5" s="58"/>
      <c r="BAU5" s="58"/>
      <c r="BAV5" s="58"/>
      <c r="BAW5" s="58"/>
      <c r="BAX5" s="58"/>
      <c r="BAY5" s="58"/>
      <c r="BAZ5" s="58"/>
      <c r="BBA5" s="58"/>
      <c r="BBB5" s="58"/>
      <c r="BBC5" s="58"/>
      <c r="BBD5" s="58"/>
      <c r="BBE5" s="58"/>
      <c r="BBF5" s="58"/>
      <c r="BBG5" s="58"/>
      <c r="BBH5" s="58"/>
      <c r="BBI5" s="58"/>
      <c r="BBJ5" s="58"/>
      <c r="BBK5" s="58"/>
      <c r="BBL5" s="58"/>
      <c r="BBM5" s="58"/>
      <c r="BBN5" s="58"/>
      <c r="BBO5" s="58"/>
      <c r="BBP5" s="58"/>
      <c r="BBQ5" s="58"/>
      <c r="BBR5" s="58"/>
      <c r="BBS5" s="58"/>
      <c r="BBT5" s="58"/>
      <c r="BBU5" s="58"/>
      <c r="BBV5" s="58"/>
      <c r="BBW5" s="58"/>
      <c r="BBX5" s="58"/>
      <c r="BBY5" s="58"/>
      <c r="BBZ5" s="58"/>
      <c r="BCA5" s="58"/>
      <c r="BCB5" s="58"/>
      <c r="BCC5" s="58"/>
      <c r="BCD5" s="58"/>
      <c r="BCE5" s="58"/>
      <c r="BCF5" s="58"/>
      <c r="BCG5" s="58"/>
      <c r="BCH5" s="58"/>
      <c r="BCI5" s="58"/>
      <c r="BCJ5" s="58"/>
      <c r="BCK5" s="58"/>
      <c r="BCL5" s="58"/>
      <c r="BCM5" s="58"/>
      <c r="BCN5" s="58"/>
      <c r="BCO5" s="58"/>
      <c r="BCP5" s="58"/>
      <c r="BCQ5" s="58"/>
      <c r="BCR5" s="58"/>
      <c r="BCS5" s="58"/>
      <c r="BCT5" s="58"/>
      <c r="BCU5" s="58"/>
      <c r="BCV5" s="58"/>
      <c r="BCW5" s="58"/>
      <c r="BCX5" s="58"/>
      <c r="BCY5" s="58"/>
      <c r="BCZ5" s="58"/>
      <c r="BDA5" s="58"/>
      <c r="BDB5" s="58"/>
      <c r="BDC5" s="58"/>
      <c r="BDD5" s="58"/>
      <c r="BDE5" s="58"/>
      <c r="BDF5" s="58"/>
      <c r="BDG5" s="58"/>
      <c r="BDH5" s="58"/>
      <c r="BDI5" s="58"/>
      <c r="BDJ5" s="58"/>
      <c r="BDK5" s="58"/>
      <c r="BDL5" s="58"/>
      <c r="BDM5" s="58"/>
      <c r="BDN5" s="58"/>
      <c r="BDO5" s="58"/>
      <c r="BDP5" s="58"/>
      <c r="BDQ5" s="58"/>
      <c r="BDR5" s="58"/>
      <c r="BDS5" s="58"/>
      <c r="BDT5" s="58"/>
      <c r="BDU5" s="58"/>
      <c r="BDV5" s="58"/>
      <c r="BDW5" s="58"/>
      <c r="BDX5" s="58"/>
      <c r="BDY5" s="58"/>
      <c r="BDZ5" s="58"/>
      <c r="BEA5" s="58"/>
      <c r="BEB5" s="58"/>
      <c r="BEC5" s="58"/>
      <c r="BED5" s="58"/>
      <c r="BEE5" s="58"/>
      <c r="BEF5" s="58"/>
      <c r="BEG5" s="58"/>
      <c r="BEH5" s="58"/>
      <c r="BEI5" s="58"/>
      <c r="BEJ5" s="58"/>
      <c r="BEK5" s="58"/>
      <c r="BEL5" s="58"/>
      <c r="BEM5" s="58"/>
      <c r="BEN5" s="58"/>
      <c r="BEO5" s="58"/>
      <c r="BEP5" s="58"/>
      <c r="BEQ5" s="58"/>
      <c r="BER5" s="58"/>
      <c r="BES5" s="58"/>
      <c r="BET5" s="58"/>
      <c r="BEU5" s="58"/>
      <c r="BEV5" s="58"/>
      <c r="BEW5" s="58"/>
      <c r="BEX5" s="58"/>
      <c r="BEY5" s="58"/>
      <c r="BEZ5" s="58"/>
      <c r="BFA5" s="58"/>
      <c r="BFB5" s="58"/>
      <c r="BFC5" s="58"/>
      <c r="BFD5" s="58"/>
      <c r="BFE5" s="58"/>
      <c r="BFF5" s="58"/>
      <c r="BFG5" s="58"/>
      <c r="BFH5" s="58"/>
      <c r="BFI5" s="58"/>
      <c r="BFJ5" s="58"/>
      <c r="BFK5" s="58"/>
      <c r="BFL5" s="58"/>
      <c r="BFM5" s="58"/>
      <c r="BFN5" s="58"/>
      <c r="BFO5" s="58"/>
      <c r="BFP5" s="58"/>
      <c r="BFQ5" s="58"/>
      <c r="BFR5" s="58"/>
      <c r="BFS5" s="58"/>
      <c r="BFT5" s="58"/>
      <c r="BFU5" s="58"/>
      <c r="BFV5" s="58"/>
      <c r="BFW5" s="58"/>
      <c r="BFX5" s="58"/>
      <c r="BFY5" s="58"/>
      <c r="BFZ5" s="58"/>
      <c r="BGA5" s="58"/>
      <c r="BGB5" s="58"/>
      <c r="BGC5" s="58"/>
      <c r="BGD5" s="58"/>
      <c r="BGE5" s="58"/>
      <c r="BGF5" s="58"/>
      <c r="BGG5" s="58"/>
      <c r="BGH5" s="58"/>
      <c r="BGI5" s="58"/>
      <c r="BGJ5" s="58"/>
      <c r="BGK5" s="58"/>
      <c r="BGL5" s="58"/>
      <c r="BGM5" s="58"/>
      <c r="BGN5" s="58"/>
      <c r="BGO5" s="58"/>
      <c r="BGP5" s="58"/>
      <c r="BGQ5" s="58"/>
      <c r="BGR5" s="58"/>
      <c r="BGS5" s="58"/>
      <c r="BGT5" s="58"/>
      <c r="BGU5" s="58"/>
      <c r="BGV5" s="58"/>
      <c r="BGW5" s="58"/>
      <c r="BGX5" s="58"/>
      <c r="BGY5" s="58"/>
      <c r="BGZ5" s="58"/>
      <c r="BHA5" s="58"/>
      <c r="BHB5" s="58"/>
      <c r="BHC5" s="58"/>
      <c r="BHD5" s="58"/>
      <c r="BHE5" s="58"/>
      <c r="BHF5" s="58"/>
      <c r="BHG5" s="58"/>
      <c r="BHH5" s="58"/>
      <c r="BHI5" s="58"/>
      <c r="BHJ5" s="58"/>
      <c r="BHK5" s="58"/>
      <c r="BHL5" s="58"/>
      <c r="BHM5" s="58"/>
      <c r="BHN5" s="58"/>
      <c r="BHO5" s="58"/>
      <c r="BHP5" s="58"/>
      <c r="BHQ5" s="58"/>
      <c r="BHR5" s="58"/>
      <c r="BHS5" s="58"/>
      <c r="BHT5" s="58"/>
      <c r="BHU5" s="58"/>
      <c r="BHV5" s="58"/>
      <c r="BHW5" s="58"/>
      <c r="BHX5" s="58"/>
      <c r="BHY5" s="58"/>
      <c r="BHZ5" s="58"/>
      <c r="BIA5" s="58"/>
      <c r="BIB5" s="58"/>
      <c r="BIC5" s="58"/>
      <c r="BID5" s="58"/>
      <c r="BIE5" s="58"/>
      <c r="BIF5" s="58"/>
      <c r="BIG5" s="58"/>
      <c r="BIH5" s="58"/>
      <c r="BII5" s="58"/>
      <c r="BIJ5" s="58"/>
      <c r="BIK5" s="58"/>
      <c r="BIL5" s="58"/>
      <c r="BIM5" s="58"/>
      <c r="BIN5" s="58"/>
      <c r="BIO5" s="58"/>
      <c r="BIP5" s="58"/>
      <c r="BIQ5" s="58"/>
      <c r="BIR5" s="58"/>
      <c r="BIS5" s="58"/>
      <c r="BIT5" s="58"/>
      <c r="BIU5" s="58"/>
      <c r="BIV5" s="58"/>
      <c r="BIW5" s="58"/>
      <c r="BIX5" s="58"/>
      <c r="BIY5" s="58"/>
      <c r="BIZ5" s="58"/>
      <c r="BJA5" s="58"/>
      <c r="BJB5" s="58"/>
      <c r="BJC5" s="58"/>
      <c r="BJD5" s="58"/>
      <c r="BJE5" s="58"/>
      <c r="BJF5" s="58"/>
      <c r="BJG5" s="58"/>
      <c r="BJH5" s="58"/>
      <c r="BJI5" s="58"/>
      <c r="BJJ5" s="58"/>
      <c r="BJK5" s="58"/>
      <c r="BJL5" s="58"/>
      <c r="BJM5" s="58"/>
      <c r="BJN5" s="58"/>
      <c r="BJO5" s="58"/>
      <c r="BJP5" s="58"/>
      <c r="BJQ5" s="58"/>
      <c r="BJR5" s="58"/>
      <c r="BJS5" s="58"/>
      <c r="BJT5" s="58"/>
      <c r="BJU5" s="58"/>
      <c r="BJV5" s="58"/>
      <c r="BJW5" s="58"/>
      <c r="BJX5" s="58"/>
      <c r="BJY5" s="58"/>
      <c r="BJZ5" s="58"/>
      <c r="BKA5" s="58"/>
      <c r="BKB5" s="58"/>
      <c r="BKC5" s="58"/>
      <c r="BKD5" s="58"/>
      <c r="BKE5" s="58"/>
      <c r="BKF5" s="58"/>
      <c r="BKG5" s="58"/>
      <c r="BKH5" s="58"/>
      <c r="BKI5" s="58"/>
      <c r="BKJ5" s="58"/>
      <c r="BKK5" s="58"/>
      <c r="BKL5" s="58"/>
      <c r="BKM5" s="58"/>
      <c r="BKN5" s="58"/>
      <c r="BKO5" s="58"/>
      <c r="BKP5" s="58"/>
      <c r="BKQ5" s="58"/>
      <c r="BKR5" s="58"/>
      <c r="BKS5" s="58"/>
      <c r="BKT5" s="58"/>
      <c r="BKU5" s="58"/>
      <c r="BKV5" s="58"/>
      <c r="BKW5" s="58"/>
      <c r="BKX5" s="58"/>
      <c r="BKY5" s="58"/>
      <c r="BKZ5" s="58"/>
      <c r="BLA5" s="58"/>
      <c r="BLB5" s="58"/>
      <c r="BLC5" s="58"/>
      <c r="BLD5" s="58"/>
      <c r="BLE5" s="58"/>
      <c r="BLF5" s="58"/>
      <c r="BLG5" s="58"/>
      <c r="BLH5" s="58"/>
      <c r="BLI5" s="58"/>
      <c r="BLJ5" s="58"/>
      <c r="BLK5" s="58"/>
      <c r="BLL5" s="58"/>
      <c r="BLM5" s="58"/>
      <c r="BLN5" s="58"/>
      <c r="BLO5" s="58"/>
      <c r="BLP5" s="58"/>
      <c r="BLQ5" s="58"/>
      <c r="BLR5" s="58"/>
      <c r="BLS5" s="58"/>
      <c r="BLT5" s="58"/>
      <c r="BLU5" s="58"/>
      <c r="BLV5" s="58"/>
      <c r="BLW5" s="58"/>
      <c r="BLX5" s="58"/>
      <c r="BLY5" s="58"/>
      <c r="BLZ5" s="58"/>
      <c r="BMA5" s="58"/>
      <c r="BMB5" s="58"/>
      <c r="BMC5" s="58"/>
      <c r="BMD5" s="58"/>
      <c r="BME5" s="58"/>
      <c r="BMF5" s="58"/>
      <c r="BMG5" s="58"/>
      <c r="BMH5" s="58"/>
      <c r="BMI5" s="58"/>
      <c r="BMJ5" s="58"/>
      <c r="BMK5" s="58"/>
      <c r="BML5" s="58"/>
      <c r="BMM5" s="58"/>
      <c r="BMN5" s="58"/>
      <c r="BMO5" s="58"/>
      <c r="BMP5" s="58"/>
      <c r="BMQ5" s="58"/>
      <c r="BMR5" s="58"/>
      <c r="BMS5" s="58"/>
      <c r="BMT5" s="58"/>
      <c r="BMU5" s="58"/>
      <c r="BMV5" s="58"/>
      <c r="BMW5" s="58"/>
      <c r="BMX5" s="58"/>
      <c r="BMY5" s="58"/>
      <c r="BMZ5" s="58"/>
      <c r="BNA5" s="58"/>
      <c r="BNB5" s="58"/>
      <c r="BNC5" s="58"/>
      <c r="BND5" s="58"/>
      <c r="BNE5" s="58"/>
      <c r="BNF5" s="58"/>
      <c r="BNG5" s="58"/>
      <c r="BNH5" s="58"/>
      <c r="BNI5" s="58"/>
      <c r="BNJ5" s="58"/>
      <c r="BNK5" s="58"/>
      <c r="BNL5" s="58"/>
      <c r="BNM5" s="58"/>
      <c r="BNN5" s="58"/>
      <c r="BNO5" s="58"/>
      <c r="BNP5" s="58"/>
      <c r="BNQ5" s="58"/>
      <c r="BNR5" s="58"/>
      <c r="BNS5" s="58"/>
      <c r="BNT5" s="58"/>
      <c r="BNU5" s="58"/>
      <c r="BNV5" s="58"/>
      <c r="BNW5" s="58"/>
      <c r="BNX5" s="58"/>
      <c r="BNY5" s="58"/>
      <c r="BNZ5" s="58"/>
      <c r="BOA5" s="58"/>
      <c r="BOB5" s="58"/>
      <c r="BOC5" s="58"/>
      <c r="BOD5" s="58"/>
      <c r="BOE5" s="58"/>
      <c r="BOF5" s="58"/>
      <c r="BOG5" s="58"/>
      <c r="BOH5" s="58"/>
      <c r="BOI5" s="58"/>
      <c r="BOJ5" s="58"/>
      <c r="BOK5" s="58"/>
      <c r="BOL5" s="58"/>
      <c r="BOM5" s="58"/>
      <c r="BON5" s="58"/>
      <c r="BOO5" s="58"/>
      <c r="BOP5" s="58"/>
      <c r="BOQ5" s="58"/>
      <c r="BOR5" s="58"/>
      <c r="BOS5" s="58"/>
      <c r="BOT5" s="58"/>
      <c r="BOU5" s="58"/>
      <c r="BOV5" s="58"/>
      <c r="BOW5" s="58"/>
      <c r="BOX5" s="58"/>
      <c r="BOY5" s="58"/>
      <c r="BOZ5" s="58"/>
      <c r="BPA5" s="58"/>
      <c r="BPB5" s="58"/>
      <c r="BPC5" s="58"/>
      <c r="BPD5" s="58"/>
      <c r="BPE5" s="58"/>
      <c r="BPF5" s="58"/>
      <c r="BPG5" s="58"/>
      <c r="BPH5" s="58"/>
      <c r="BPI5" s="58"/>
      <c r="BPJ5" s="58"/>
      <c r="BPK5" s="58"/>
      <c r="BPL5" s="58"/>
      <c r="BPM5" s="58"/>
      <c r="BPN5" s="58"/>
      <c r="BPO5" s="58"/>
      <c r="BPP5" s="58"/>
      <c r="BPQ5" s="58"/>
      <c r="BPR5" s="58"/>
      <c r="BPS5" s="58"/>
      <c r="BPT5" s="58"/>
      <c r="BPU5" s="58"/>
      <c r="BPV5" s="58"/>
      <c r="BPW5" s="58"/>
      <c r="BPX5" s="58"/>
      <c r="BPY5" s="58"/>
      <c r="BPZ5" s="58"/>
      <c r="BQA5" s="58"/>
      <c r="BQB5" s="58"/>
      <c r="BQC5" s="58"/>
      <c r="BQD5" s="58"/>
      <c r="BQE5" s="58"/>
      <c r="BQF5" s="58"/>
      <c r="BQG5" s="58"/>
      <c r="BQH5" s="58"/>
      <c r="BQI5" s="58"/>
      <c r="BQJ5" s="58"/>
      <c r="BQK5" s="58"/>
      <c r="BQL5" s="58"/>
      <c r="BQM5" s="58"/>
      <c r="BQN5" s="58"/>
      <c r="BQO5" s="58"/>
      <c r="BQP5" s="58"/>
      <c r="BQQ5" s="58"/>
      <c r="BQR5" s="58"/>
      <c r="BQS5" s="58"/>
      <c r="BQT5" s="58"/>
      <c r="BQU5" s="58"/>
      <c r="BQV5" s="58"/>
      <c r="BQW5" s="58"/>
      <c r="BQX5" s="58"/>
      <c r="BQY5" s="58"/>
      <c r="BQZ5" s="58"/>
      <c r="BRA5" s="58"/>
      <c r="BRB5" s="58"/>
      <c r="BRC5" s="58"/>
      <c r="BRD5" s="58"/>
      <c r="BRE5" s="58"/>
      <c r="BRF5" s="58"/>
      <c r="BRG5" s="58"/>
      <c r="BRH5" s="58"/>
      <c r="BRI5" s="58"/>
      <c r="BRJ5" s="58"/>
      <c r="BRK5" s="58"/>
      <c r="BRL5" s="58"/>
      <c r="BRM5" s="58"/>
      <c r="BRN5" s="58"/>
      <c r="BRO5" s="58"/>
      <c r="BRP5" s="58"/>
      <c r="BRQ5" s="58"/>
      <c r="BRR5" s="58"/>
      <c r="BRS5" s="58"/>
      <c r="BRT5" s="58"/>
      <c r="BRU5" s="58"/>
      <c r="BRV5" s="58"/>
      <c r="BRW5" s="58"/>
      <c r="BRX5" s="58"/>
      <c r="BRY5" s="58"/>
      <c r="BRZ5" s="58"/>
      <c r="BSA5" s="58"/>
      <c r="BSB5" s="58"/>
      <c r="BSC5" s="58"/>
      <c r="BSD5" s="58"/>
      <c r="BSE5" s="58"/>
      <c r="BSF5" s="58"/>
      <c r="BSG5" s="58"/>
      <c r="BSH5" s="58"/>
      <c r="BSI5" s="58"/>
      <c r="BSJ5" s="58"/>
      <c r="BSK5" s="58"/>
      <c r="BSL5" s="58"/>
      <c r="BSM5" s="58"/>
      <c r="BSN5" s="58"/>
      <c r="BSO5" s="58"/>
      <c r="BSP5" s="58"/>
      <c r="BSQ5" s="58"/>
      <c r="BSR5" s="58"/>
      <c r="BSS5" s="58"/>
      <c r="BST5" s="58"/>
      <c r="BSU5" s="58"/>
      <c r="BSV5" s="58"/>
      <c r="BSW5" s="58"/>
      <c r="BSX5" s="58"/>
      <c r="BSY5" s="58"/>
      <c r="BSZ5" s="58"/>
      <c r="BTA5" s="58"/>
      <c r="BTB5" s="58"/>
      <c r="BTC5" s="58"/>
      <c r="BTD5" s="58"/>
      <c r="BTE5" s="58"/>
      <c r="BTF5" s="58"/>
      <c r="BTG5" s="58"/>
      <c r="BTH5" s="58"/>
      <c r="BTI5" s="58"/>
      <c r="BTJ5" s="58"/>
      <c r="BTK5" s="58"/>
      <c r="BTL5" s="58"/>
      <c r="BTM5" s="58"/>
      <c r="BTN5" s="58"/>
      <c r="BTO5" s="58"/>
      <c r="BTP5" s="58"/>
      <c r="BTQ5" s="58"/>
      <c r="BTR5" s="58"/>
      <c r="BTS5" s="58"/>
      <c r="BTT5" s="58"/>
      <c r="BTU5" s="58"/>
      <c r="BTV5" s="58"/>
      <c r="BTW5" s="58"/>
      <c r="BTX5" s="58"/>
      <c r="BTY5" s="58"/>
      <c r="BTZ5" s="58"/>
      <c r="BUA5" s="58"/>
      <c r="BUB5" s="58"/>
      <c r="BUC5" s="58"/>
      <c r="BUD5" s="58"/>
      <c r="BUE5" s="58"/>
      <c r="BUF5" s="58"/>
      <c r="BUG5" s="58"/>
      <c r="BUH5" s="58"/>
      <c r="BUI5" s="58"/>
      <c r="BUJ5" s="58"/>
      <c r="BUK5" s="58"/>
      <c r="BUL5" s="58"/>
      <c r="BUM5" s="58"/>
      <c r="BUN5" s="58"/>
      <c r="BUO5" s="58"/>
      <c r="BUP5" s="58"/>
      <c r="BUQ5" s="58"/>
      <c r="BUR5" s="58"/>
      <c r="BUS5" s="58"/>
      <c r="BUT5" s="58"/>
      <c r="BUU5" s="58"/>
      <c r="BUV5" s="58"/>
      <c r="BUW5" s="58"/>
      <c r="BUX5" s="58"/>
      <c r="BUY5" s="58"/>
      <c r="BUZ5" s="58"/>
      <c r="BVA5" s="58"/>
      <c r="BVB5" s="58"/>
      <c r="BVC5" s="58"/>
      <c r="BVD5" s="58"/>
      <c r="BVE5" s="58"/>
      <c r="BVF5" s="58"/>
      <c r="BVG5" s="58"/>
      <c r="BVH5" s="58"/>
      <c r="BVI5" s="58"/>
      <c r="BVJ5" s="58"/>
      <c r="BVK5" s="58"/>
      <c r="BVL5" s="58"/>
      <c r="BVM5" s="58"/>
      <c r="BVN5" s="58"/>
      <c r="BVO5" s="58"/>
      <c r="BVP5" s="58"/>
      <c r="BVQ5" s="58"/>
      <c r="BVR5" s="58"/>
      <c r="BVS5" s="58"/>
      <c r="BVT5" s="58"/>
      <c r="BVU5" s="58"/>
      <c r="BVV5" s="58"/>
      <c r="BVW5" s="58"/>
      <c r="BVX5" s="58"/>
      <c r="BVY5" s="58"/>
      <c r="BVZ5" s="58"/>
      <c r="BWA5" s="58"/>
      <c r="BWB5" s="58"/>
      <c r="BWC5" s="58"/>
      <c r="BWD5" s="58"/>
      <c r="BWE5" s="58"/>
      <c r="BWF5" s="58"/>
      <c r="BWG5" s="58"/>
      <c r="BWH5" s="58"/>
      <c r="BWI5" s="58"/>
      <c r="BWJ5" s="58"/>
      <c r="BWK5" s="58"/>
      <c r="BWL5" s="58"/>
      <c r="BWM5" s="58"/>
      <c r="BWN5" s="58"/>
      <c r="BWO5" s="58"/>
      <c r="BWP5" s="58"/>
      <c r="BWQ5" s="58"/>
      <c r="BWR5" s="58"/>
      <c r="BWS5" s="58"/>
      <c r="BWT5" s="58"/>
      <c r="BWU5" s="58"/>
      <c r="BWV5" s="58"/>
      <c r="BWW5" s="58"/>
      <c r="BWX5" s="58"/>
      <c r="BWY5" s="58"/>
      <c r="BWZ5" s="58"/>
      <c r="BXA5" s="58"/>
      <c r="BXB5" s="58"/>
      <c r="BXC5" s="58"/>
      <c r="BXD5" s="58"/>
      <c r="BXE5" s="58"/>
      <c r="BXF5" s="58"/>
      <c r="BXG5" s="58"/>
      <c r="BXH5" s="58"/>
      <c r="BXI5" s="58"/>
      <c r="BXJ5" s="58"/>
      <c r="BXK5" s="58"/>
      <c r="BXL5" s="58"/>
      <c r="BXM5" s="58"/>
      <c r="BXN5" s="58"/>
      <c r="BXO5" s="58"/>
      <c r="BXP5" s="58"/>
      <c r="BXQ5" s="58"/>
      <c r="BXR5" s="58"/>
      <c r="BXS5" s="58"/>
      <c r="BXT5" s="58"/>
      <c r="BXU5" s="58"/>
      <c r="BXV5" s="58"/>
      <c r="BXW5" s="58"/>
      <c r="BXX5" s="58"/>
      <c r="BXY5" s="58"/>
      <c r="BXZ5" s="58"/>
      <c r="BYA5" s="58"/>
      <c r="BYB5" s="58"/>
      <c r="BYC5" s="58"/>
      <c r="BYD5" s="58"/>
      <c r="BYE5" s="58"/>
      <c r="BYF5" s="58"/>
      <c r="BYG5" s="58"/>
      <c r="BYH5" s="58"/>
      <c r="BYI5" s="58"/>
      <c r="BYJ5" s="58"/>
      <c r="BYK5" s="58"/>
      <c r="BYL5" s="58"/>
      <c r="BYM5" s="58"/>
      <c r="BYN5" s="58"/>
      <c r="BYO5" s="58"/>
      <c r="BYP5" s="58"/>
      <c r="BYQ5" s="58"/>
      <c r="BYR5" s="58"/>
      <c r="BYS5" s="58"/>
      <c r="BYT5" s="58"/>
      <c r="BYU5" s="58"/>
      <c r="BYV5" s="58"/>
      <c r="BYW5" s="58"/>
      <c r="BYX5" s="58"/>
      <c r="BYY5" s="58"/>
      <c r="BYZ5" s="58"/>
      <c r="BZA5" s="58"/>
      <c r="BZB5" s="58"/>
      <c r="BZC5" s="58"/>
      <c r="BZD5" s="58"/>
      <c r="BZE5" s="58"/>
      <c r="BZF5" s="58"/>
      <c r="BZG5" s="58"/>
      <c r="BZH5" s="58"/>
      <c r="BZI5" s="58"/>
      <c r="BZJ5" s="58"/>
      <c r="BZK5" s="58"/>
      <c r="BZL5" s="58"/>
      <c r="BZM5" s="58"/>
      <c r="BZN5" s="58"/>
      <c r="BZO5" s="58"/>
      <c r="BZP5" s="58"/>
      <c r="BZQ5" s="58"/>
      <c r="BZR5" s="58"/>
      <c r="BZS5" s="58"/>
      <c r="BZT5" s="58"/>
      <c r="BZU5" s="58"/>
      <c r="BZV5" s="58"/>
      <c r="BZW5" s="58"/>
      <c r="BZX5" s="58"/>
      <c r="BZY5" s="58"/>
      <c r="BZZ5" s="58"/>
      <c r="CAA5" s="58"/>
      <c r="CAB5" s="58"/>
      <c r="CAC5" s="58"/>
      <c r="CAD5" s="58"/>
      <c r="CAE5" s="58"/>
      <c r="CAF5" s="58"/>
      <c r="CAG5" s="58"/>
      <c r="CAH5" s="58"/>
      <c r="CAI5" s="58"/>
      <c r="CAJ5" s="58"/>
      <c r="CAK5" s="58"/>
      <c r="CAL5" s="58"/>
      <c r="CAM5" s="58"/>
      <c r="CAN5" s="58"/>
      <c r="CAO5" s="58"/>
      <c r="CAP5" s="58"/>
      <c r="CAQ5" s="58"/>
      <c r="CAR5" s="58"/>
      <c r="CAS5" s="58"/>
      <c r="CAT5" s="58"/>
      <c r="CAU5" s="58"/>
      <c r="CAV5" s="58"/>
      <c r="CAW5" s="58"/>
      <c r="CAX5" s="58"/>
      <c r="CAY5" s="58"/>
      <c r="CAZ5" s="58"/>
      <c r="CBA5" s="58"/>
      <c r="CBB5" s="58"/>
      <c r="CBC5" s="58"/>
      <c r="CBD5" s="58"/>
      <c r="CBE5" s="58"/>
      <c r="CBF5" s="58"/>
      <c r="CBG5" s="58"/>
      <c r="CBH5" s="58"/>
      <c r="CBI5" s="58"/>
      <c r="CBJ5" s="58"/>
      <c r="CBK5" s="58"/>
      <c r="CBL5" s="58"/>
      <c r="CBM5" s="58"/>
      <c r="CBN5" s="58"/>
      <c r="CBO5" s="58"/>
      <c r="CBP5" s="58"/>
      <c r="CBQ5" s="58"/>
      <c r="CBR5" s="58"/>
      <c r="CBS5" s="58"/>
      <c r="CBT5" s="58"/>
      <c r="CBU5" s="58"/>
      <c r="CBV5" s="58"/>
      <c r="CBW5" s="58"/>
      <c r="CBX5" s="58"/>
      <c r="CBY5" s="58"/>
      <c r="CBZ5" s="58"/>
      <c r="CCA5" s="58"/>
      <c r="CCB5" s="58"/>
      <c r="CCC5" s="58"/>
      <c r="CCD5" s="58"/>
      <c r="CCE5" s="58"/>
      <c r="CCF5" s="58"/>
      <c r="CCG5" s="58"/>
      <c r="CCH5" s="58"/>
      <c r="CCI5" s="58"/>
      <c r="CCJ5" s="58"/>
      <c r="CCK5" s="58"/>
      <c r="CCL5" s="58"/>
      <c r="CCM5" s="58"/>
      <c r="CCN5" s="58"/>
      <c r="CCO5" s="58"/>
      <c r="CCP5" s="58"/>
      <c r="CCQ5" s="58"/>
      <c r="CCR5" s="58"/>
      <c r="CCS5" s="58"/>
      <c r="CCT5" s="58"/>
      <c r="CCU5" s="58"/>
      <c r="CCV5" s="58"/>
      <c r="CCW5" s="58"/>
      <c r="CCX5" s="58"/>
      <c r="CCY5" s="58"/>
      <c r="CCZ5" s="58"/>
      <c r="CDA5" s="58"/>
      <c r="CDB5" s="58"/>
      <c r="CDC5" s="58"/>
      <c r="CDD5" s="58"/>
      <c r="CDE5" s="58"/>
      <c r="CDF5" s="58"/>
      <c r="CDG5" s="58"/>
      <c r="CDH5" s="58"/>
      <c r="CDI5" s="58"/>
      <c r="CDJ5" s="58"/>
      <c r="CDK5" s="58"/>
      <c r="CDL5" s="58"/>
      <c r="CDM5" s="58"/>
      <c r="CDN5" s="58"/>
      <c r="CDO5" s="58"/>
      <c r="CDP5" s="58"/>
      <c r="CDQ5" s="58"/>
      <c r="CDR5" s="58"/>
      <c r="CDS5" s="58"/>
      <c r="CDT5" s="58"/>
      <c r="CDU5" s="58"/>
      <c r="CDV5" s="58"/>
      <c r="CDW5" s="58"/>
      <c r="CDX5" s="58"/>
      <c r="CDY5" s="58"/>
      <c r="CDZ5" s="58"/>
      <c r="CEA5" s="58"/>
      <c r="CEB5" s="58"/>
      <c r="CEC5" s="58"/>
      <c r="CED5" s="58"/>
      <c r="CEE5" s="58"/>
      <c r="CEF5" s="58"/>
      <c r="CEG5" s="58"/>
      <c r="CEH5" s="58"/>
      <c r="CEI5" s="58"/>
      <c r="CEJ5" s="58"/>
      <c r="CEK5" s="58"/>
      <c r="CEL5" s="58"/>
      <c r="CEM5" s="58"/>
      <c r="CEN5" s="58"/>
      <c r="CEO5" s="58"/>
      <c r="CEP5" s="58"/>
      <c r="CEQ5" s="58"/>
      <c r="CER5" s="58"/>
      <c r="CES5" s="58"/>
      <c r="CET5" s="58"/>
      <c r="CEU5" s="58"/>
      <c r="CEV5" s="58"/>
      <c r="CEW5" s="58"/>
      <c r="CEX5" s="58"/>
      <c r="CEY5" s="58"/>
      <c r="CEZ5" s="58"/>
      <c r="CFA5" s="58"/>
      <c r="CFB5" s="58"/>
      <c r="CFC5" s="58"/>
      <c r="CFD5" s="58"/>
      <c r="CFE5" s="58"/>
      <c r="CFF5" s="58"/>
      <c r="CFG5" s="58"/>
      <c r="CFH5" s="58"/>
      <c r="CFI5" s="58"/>
      <c r="CFJ5" s="58"/>
      <c r="CFK5" s="58"/>
      <c r="CFL5" s="58"/>
      <c r="CFM5" s="58"/>
      <c r="CFN5" s="58"/>
      <c r="CFO5" s="58"/>
      <c r="CFP5" s="58"/>
      <c r="CFQ5" s="58"/>
      <c r="CFR5" s="58"/>
      <c r="CFS5" s="58"/>
      <c r="CFT5" s="58"/>
      <c r="CFU5" s="58"/>
      <c r="CFV5" s="58"/>
      <c r="CFW5" s="58"/>
      <c r="CFX5" s="58"/>
      <c r="CFY5" s="58"/>
      <c r="CFZ5" s="58"/>
      <c r="CGA5" s="58"/>
      <c r="CGB5" s="58"/>
      <c r="CGC5" s="58"/>
      <c r="CGD5" s="58"/>
      <c r="CGE5" s="58"/>
      <c r="CGF5" s="58"/>
      <c r="CGG5" s="58"/>
      <c r="CGH5" s="58"/>
      <c r="CGI5" s="58"/>
      <c r="CGJ5" s="58"/>
      <c r="CGK5" s="58"/>
      <c r="CGL5" s="58"/>
      <c r="CGM5" s="58"/>
      <c r="CGN5" s="58"/>
      <c r="CGO5" s="58"/>
      <c r="CGP5" s="58"/>
      <c r="CGQ5" s="58"/>
      <c r="CGR5" s="58"/>
      <c r="CGS5" s="58"/>
      <c r="CGT5" s="58"/>
      <c r="CGU5" s="58"/>
      <c r="CGV5" s="58"/>
      <c r="CGW5" s="58"/>
      <c r="CGX5" s="58"/>
      <c r="CGY5" s="58"/>
      <c r="CGZ5" s="58"/>
      <c r="CHA5" s="58"/>
      <c r="CHB5" s="58"/>
      <c r="CHC5" s="58"/>
      <c r="CHD5" s="58"/>
      <c r="CHE5" s="58"/>
      <c r="CHF5" s="58"/>
      <c r="CHG5" s="58"/>
      <c r="CHH5" s="58"/>
      <c r="CHI5" s="58"/>
      <c r="CHJ5" s="58"/>
      <c r="CHK5" s="58"/>
      <c r="CHL5" s="58"/>
      <c r="CHM5" s="58"/>
      <c r="CHN5" s="58"/>
      <c r="CHO5" s="58"/>
      <c r="CHP5" s="58"/>
      <c r="CHQ5" s="58"/>
      <c r="CHR5" s="58"/>
      <c r="CHS5" s="58"/>
      <c r="CHT5" s="58"/>
      <c r="CHU5" s="58"/>
      <c r="CHV5" s="58"/>
      <c r="CHW5" s="58"/>
      <c r="CHX5" s="58"/>
      <c r="CHY5" s="58"/>
      <c r="CHZ5" s="58"/>
      <c r="CIA5" s="58"/>
      <c r="CIB5" s="58"/>
      <c r="CIC5" s="58"/>
      <c r="CID5" s="58"/>
      <c r="CIE5" s="58"/>
      <c r="CIF5" s="58"/>
      <c r="CIG5" s="58"/>
      <c r="CIH5" s="58"/>
      <c r="CII5" s="58"/>
      <c r="CIJ5" s="58"/>
      <c r="CIK5" s="58"/>
      <c r="CIL5" s="58"/>
      <c r="CIM5" s="58"/>
      <c r="CIN5" s="58"/>
      <c r="CIO5" s="58"/>
      <c r="CIP5" s="58"/>
      <c r="CIQ5" s="58"/>
      <c r="CIR5" s="58"/>
      <c r="CIS5" s="58"/>
      <c r="CIT5" s="58"/>
      <c r="CIU5" s="58"/>
      <c r="CIV5" s="58"/>
      <c r="CIW5" s="58"/>
      <c r="CIX5" s="58"/>
      <c r="CIY5" s="58"/>
      <c r="CIZ5" s="58"/>
      <c r="CJA5" s="58"/>
      <c r="CJB5" s="58"/>
      <c r="CJC5" s="58"/>
      <c r="CJD5" s="58"/>
      <c r="CJE5" s="58"/>
      <c r="CJF5" s="58"/>
      <c r="CJG5" s="58"/>
      <c r="CJH5" s="58"/>
      <c r="CJI5" s="58"/>
      <c r="CJJ5" s="58"/>
      <c r="CJK5" s="58"/>
      <c r="CJL5" s="58"/>
      <c r="CJM5" s="58"/>
      <c r="CJN5" s="58"/>
      <c r="CJO5" s="58"/>
      <c r="CJP5" s="58"/>
      <c r="CJQ5" s="58"/>
      <c r="CJR5" s="58"/>
      <c r="CJS5" s="58"/>
      <c r="CJT5" s="58"/>
      <c r="CJU5" s="58"/>
      <c r="CJV5" s="58"/>
      <c r="CJW5" s="58"/>
      <c r="CJX5" s="58"/>
      <c r="CJY5" s="58"/>
      <c r="CJZ5" s="58"/>
      <c r="CKA5" s="58"/>
      <c r="CKB5" s="58"/>
      <c r="CKC5" s="58"/>
      <c r="CKD5" s="58"/>
      <c r="CKE5" s="58"/>
      <c r="CKF5" s="58"/>
      <c r="CKG5" s="58"/>
      <c r="CKH5" s="58"/>
      <c r="CKI5" s="58"/>
      <c r="CKJ5" s="58"/>
      <c r="CKK5" s="58"/>
      <c r="CKL5" s="58"/>
      <c r="CKM5" s="58"/>
      <c r="CKN5" s="58"/>
      <c r="CKO5" s="58"/>
      <c r="CKP5" s="58"/>
      <c r="CKQ5" s="58"/>
      <c r="CKR5" s="58"/>
      <c r="CKS5" s="58"/>
      <c r="CKT5" s="58"/>
      <c r="CKU5" s="58"/>
      <c r="CKV5" s="58"/>
      <c r="CKW5" s="58"/>
      <c r="CKX5" s="58"/>
      <c r="CKY5" s="58"/>
      <c r="CKZ5" s="58"/>
      <c r="CLA5" s="58"/>
      <c r="CLB5" s="58"/>
      <c r="CLC5" s="58"/>
      <c r="CLD5" s="58"/>
      <c r="CLE5" s="58"/>
      <c r="CLF5" s="58"/>
      <c r="CLG5" s="58"/>
      <c r="CLH5" s="58"/>
      <c r="CLI5" s="58"/>
      <c r="CLJ5" s="58"/>
      <c r="CLK5" s="58"/>
      <c r="CLL5" s="58"/>
      <c r="CLM5" s="58"/>
      <c r="CLN5" s="58"/>
      <c r="CLO5" s="58"/>
      <c r="CLP5" s="58"/>
      <c r="CLQ5" s="58"/>
      <c r="CLR5" s="58"/>
      <c r="CLS5" s="58"/>
      <c r="CLT5" s="58"/>
      <c r="CLU5" s="58"/>
      <c r="CLV5" s="58"/>
      <c r="CLW5" s="58"/>
      <c r="CLX5" s="58"/>
      <c r="CLY5" s="58"/>
      <c r="CLZ5" s="58"/>
      <c r="CMA5" s="58"/>
      <c r="CMB5" s="58"/>
      <c r="CMC5" s="58"/>
      <c r="CMD5" s="58"/>
      <c r="CME5" s="58"/>
      <c r="CMF5" s="58"/>
      <c r="CMG5" s="58"/>
      <c r="CMH5" s="58"/>
      <c r="CMI5" s="58"/>
      <c r="CMJ5" s="58"/>
      <c r="CMK5" s="58"/>
      <c r="CML5" s="58"/>
      <c r="CMM5" s="58"/>
      <c r="CMN5" s="58"/>
      <c r="CMO5" s="58"/>
      <c r="CMP5" s="58"/>
      <c r="CMQ5" s="58"/>
      <c r="CMR5" s="58"/>
      <c r="CMS5" s="58"/>
      <c r="CMT5" s="58"/>
      <c r="CMU5" s="58"/>
      <c r="CMV5" s="58"/>
      <c r="CMW5" s="58"/>
      <c r="CMX5" s="58"/>
      <c r="CMY5" s="58"/>
      <c r="CMZ5" s="58"/>
      <c r="CNA5" s="58"/>
      <c r="CNB5" s="58"/>
      <c r="CNC5" s="58"/>
      <c r="CND5" s="58"/>
      <c r="CNE5" s="58"/>
      <c r="CNF5" s="58"/>
      <c r="CNG5" s="58"/>
      <c r="CNH5" s="58"/>
      <c r="CNI5" s="58"/>
      <c r="CNJ5" s="58"/>
      <c r="CNK5" s="58"/>
      <c r="CNL5" s="58"/>
      <c r="CNM5" s="58"/>
      <c r="CNN5" s="58"/>
      <c r="CNO5" s="58"/>
      <c r="CNP5" s="58"/>
      <c r="CNQ5" s="58"/>
      <c r="CNR5" s="58"/>
      <c r="CNS5" s="58"/>
      <c r="CNT5" s="58"/>
      <c r="CNU5" s="58"/>
      <c r="CNV5" s="58"/>
      <c r="CNW5" s="58"/>
      <c r="CNX5" s="58"/>
      <c r="CNY5" s="58"/>
      <c r="CNZ5" s="58"/>
      <c r="COA5" s="58"/>
      <c r="COB5" s="58"/>
      <c r="COC5" s="58"/>
      <c r="COD5" s="58"/>
      <c r="COE5" s="58"/>
      <c r="COF5" s="58"/>
      <c r="COG5" s="58"/>
      <c r="COH5" s="58"/>
      <c r="COI5" s="58"/>
      <c r="COJ5" s="58"/>
      <c r="COK5" s="58"/>
      <c r="COL5" s="58"/>
      <c r="COM5" s="58"/>
      <c r="CON5" s="58"/>
      <c r="COO5" s="58"/>
      <c r="COP5" s="58"/>
      <c r="COQ5" s="58"/>
      <c r="COR5" s="58"/>
      <c r="COS5" s="58"/>
      <c r="COT5" s="58"/>
      <c r="COU5" s="58"/>
      <c r="COV5" s="58"/>
      <c r="COW5" s="58"/>
      <c r="COX5" s="58"/>
      <c r="COY5" s="58"/>
      <c r="COZ5" s="58"/>
      <c r="CPA5" s="58"/>
      <c r="CPB5" s="58"/>
      <c r="CPC5" s="58"/>
      <c r="CPD5" s="58"/>
      <c r="CPE5" s="58"/>
      <c r="CPF5" s="58"/>
      <c r="CPG5" s="58"/>
      <c r="CPH5" s="58"/>
      <c r="CPI5" s="58"/>
      <c r="CPJ5" s="58"/>
      <c r="CPK5" s="58"/>
      <c r="CPL5" s="58"/>
      <c r="CPM5" s="58"/>
      <c r="CPN5" s="58"/>
      <c r="CPO5" s="58"/>
      <c r="CPP5" s="58"/>
      <c r="CPQ5" s="58"/>
      <c r="CPR5" s="58"/>
      <c r="CPS5" s="58"/>
      <c r="CPT5" s="58"/>
      <c r="CPU5" s="58"/>
      <c r="CPV5" s="58"/>
      <c r="CPW5" s="58"/>
      <c r="CPX5" s="58"/>
      <c r="CPY5" s="58"/>
      <c r="CPZ5" s="58"/>
      <c r="CQA5" s="58"/>
      <c r="CQB5" s="58"/>
      <c r="CQC5" s="58"/>
      <c r="CQD5" s="58"/>
      <c r="CQE5" s="58"/>
      <c r="CQF5" s="58"/>
      <c r="CQG5" s="58"/>
      <c r="CQH5" s="58"/>
      <c r="CQI5" s="58"/>
      <c r="CQJ5" s="58"/>
      <c r="CQK5" s="58"/>
      <c r="CQL5" s="58"/>
      <c r="CQM5" s="58"/>
      <c r="CQN5" s="58"/>
      <c r="CQO5" s="58"/>
      <c r="CQP5" s="58"/>
      <c r="CQQ5" s="58"/>
      <c r="CQR5" s="58"/>
      <c r="CQS5" s="58"/>
      <c r="CQT5" s="58"/>
      <c r="CQU5" s="58"/>
      <c r="CQV5" s="58"/>
      <c r="CQW5" s="58"/>
      <c r="CQX5" s="58"/>
      <c r="CQY5" s="58"/>
      <c r="CQZ5" s="58"/>
      <c r="CRA5" s="58"/>
      <c r="CRB5" s="58"/>
      <c r="CRC5" s="58"/>
      <c r="CRD5" s="58"/>
      <c r="CRE5" s="58"/>
      <c r="CRF5" s="58"/>
      <c r="CRG5" s="58"/>
      <c r="CRH5" s="58"/>
      <c r="CRI5" s="58"/>
      <c r="CRJ5" s="58"/>
      <c r="CRK5" s="58"/>
      <c r="CRL5" s="58"/>
      <c r="CRM5" s="58"/>
      <c r="CRN5" s="58"/>
      <c r="CRO5" s="58"/>
      <c r="CRP5" s="58"/>
      <c r="CRQ5" s="58"/>
      <c r="CRR5" s="58"/>
      <c r="CRS5" s="58"/>
      <c r="CRT5" s="58"/>
      <c r="CRU5" s="58"/>
      <c r="CRV5" s="58"/>
      <c r="CRW5" s="58"/>
      <c r="CRX5" s="58"/>
      <c r="CRY5" s="58"/>
      <c r="CRZ5" s="58"/>
      <c r="CSA5" s="58"/>
      <c r="CSB5" s="58"/>
      <c r="CSC5" s="58"/>
      <c r="CSD5" s="58"/>
      <c r="CSE5" s="58"/>
      <c r="CSF5" s="58"/>
      <c r="CSG5" s="58"/>
      <c r="CSH5" s="58"/>
      <c r="CSI5" s="58"/>
      <c r="CSJ5" s="58"/>
      <c r="CSK5" s="58"/>
      <c r="CSL5" s="58"/>
      <c r="CSM5" s="58"/>
      <c r="CSN5" s="58"/>
      <c r="CSO5" s="58"/>
      <c r="CSP5" s="58"/>
      <c r="CSQ5" s="58"/>
      <c r="CSR5" s="58"/>
      <c r="CSS5" s="58"/>
      <c r="CST5" s="58"/>
      <c r="CSU5" s="58"/>
      <c r="CSV5" s="58"/>
      <c r="CSW5" s="58"/>
      <c r="CSX5" s="58"/>
      <c r="CSY5" s="58"/>
      <c r="CSZ5" s="58"/>
      <c r="CTA5" s="58"/>
      <c r="CTB5" s="58"/>
      <c r="CTC5" s="58"/>
      <c r="CTD5" s="58"/>
      <c r="CTE5" s="58"/>
      <c r="CTF5" s="58"/>
      <c r="CTG5" s="58"/>
      <c r="CTH5" s="58"/>
      <c r="CTI5" s="58"/>
      <c r="CTJ5" s="58"/>
      <c r="CTK5" s="58"/>
      <c r="CTL5" s="58"/>
      <c r="CTM5" s="58"/>
      <c r="CTN5" s="58"/>
      <c r="CTO5" s="58"/>
      <c r="CTP5" s="58"/>
      <c r="CTQ5" s="58"/>
      <c r="CTR5" s="58"/>
      <c r="CTS5" s="58"/>
      <c r="CTT5" s="58"/>
      <c r="CTU5" s="58"/>
      <c r="CTV5" s="58"/>
      <c r="CTW5" s="58"/>
      <c r="CTX5" s="58"/>
      <c r="CTY5" s="58"/>
      <c r="CTZ5" s="58"/>
      <c r="CUA5" s="58"/>
      <c r="CUB5" s="58"/>
      <c r="CUC5" s="58"/>
      <c r="CUD5" s="58"/>
      <c r="CUE5" s="58"/>
      <c r="CUF5" s="58"/>
      <c r="CUG5" s="58"/>
      <c r="CUH5" s="58"/>
      <c r="CUI5" s="58"/>
      <c r="CUJ5" s="58"/>
      <c r="CUK5" s="58"/>
      <c r="CUL5" s="58"/>
      <c r="CUM5" s="58"/>
      <c r="CUN5" s="58"/>
      <c r="CUO5" s="58"/>
      <c r="CUP5" s="58"/>
      <c r="CUQ5" s="58"/>
      <c r="CUR5" s="58"/>
      <c r="CUS5" s="58"/>
      <c r="CUT5" s="58"/>
      <c r="CUU5" s="58"/>
      <c r="CUV5" s="58"/>
      <c r="CUW5" s="58"/>
      <c r="CUX5" s="58"/>
      <c r="CUY5" s="58"/>
      <c r="CUZ5" s="58"/>
      <c r="CVA5" s="58"/>
      <c r="CVB5" s="58"/>
      <c r="CVC5" s="58"/>
      <c r="CVD5" s="58"/>
      <c r="CVE5" s="58"/>
      <c r="CVF5" s="58"/>
      <c r="CVG5" s="58"/>
      <c r="CVH5" s="58"/>
      <c r="CVI5" s="58"/>
      <c r="CVJ5" s="58"/>
      <c r="CVK5" s="58"/>
      <c r="CVL5" s="58"/>
      <c r="CVM5" s="58"/>
      <c r="CVN5" s="58"/>
      <c r="CVO5" s="58"/>
      <c r="CVP5" s="58"/>
      <c r="CVQ5" s="58"/>
      <c r="CVR5" s="58"/>
      <c r="CVS5" s="58"/>
      <c r="CVT5" s="58"/>
      <c r="CVU5" s="58"/>
      <c r="CVV5" s="58"/>
      <c r="CVW5" s="58"/>
      <c r="CVX5" s="58"/>
      <c r="CVY5" s="58"/>
      <c r="CVZ5" s="58"/>
      <c r="CWA5" s="58"/>
      <c r="CWB5" s="58"/>
      <c r="CWC5" s="58"/>
      <c r="CWD5" s="58"/>
      <c r="CWE5" s="58"/>
      <c r="CWF5" s="58"/>
      <c r="CWG5" s="58"/>
      <c r="CWH5" s="58"/>
      <c r="CWI5" s="58"/>
      <c r="CWJ5" s="58"/>
      <c r="CWK5" s="58"/>
      <c r="CWL5" s="58"/>
      <c r="CWM5" s="58"/>
      <c r="CWN5" s="58"/>
      <c r="CWO5" s="58"/>
      <c r="CWP5" s="58"/>
      <c r="CWQ5" s="58"/>
      <c r="CWR5" s="58"/>
      <c r="CWS5" s="58"/>
      <c r="CWT5" s="58"/>
      <c r="CWU5" s="58"/>
      <c r="CWV5" s="58"/>
      <c r="CWW5" s="58"/>
      <c r="CWX5" s="58"/>
      <c r="CWY5" s="58"/>
      <c r="CWZ5" s="58"/>
      <c r="CXA5" s="58"/>
      <c r="CXB5" s="58"/>
      <c r="CXC5" s="58"/>
      <c r="CXD5" s="58"/>
      <c r="CXE5" s="58"/>
      <c r="CXF5" s="58"/>
      <c r="CXG5" s="58"/>
      <c r="CXH5" s="58"/>
      <c r="CXI5" s="58"/>
      <c r="CXJ5" s="58"/>
      <c r="CXK5" s="58"/>
      <c r="CXL5" s="58"/>
      <c r="CXM5" s="58"/>
      <c r="CXN5" s="58"/>
      <c r="CXO5" s="58"/>
      <c r="CXP5" s="58"/>
      <c r="CXQ5" s="58"/>
      <c r="CXR5" s="58"/>
      <c r="CXS5" s="58"/>
      <c r="CXT5" s="58"/>
      <c r="CXU5" s="58"/>
      <c r="CXV5" s="58"/>
      <c r="CXW5" s="58"/>
      <c r="CXX5" s="58"/>
      <c r="CXY5" s="58"/>
      <c r="CXZ5" s="58"/>
      <c r="CYA5" s="58"/>
      <c r="CYB5" s="58"/>
      <c r="CYC5" s="58"/>
      <c r="CYD5" s="58"/>
      <c r="CYE5" s="58"/>
      <c r="CYF5" s="58"/>
      <c r="CYG5" s="58"/>
      <c r="CYH5" s="58"/>
      <c r="CYI5" s="58"/>
      <c r="CYJ5" s="58"/>
      <c r="CYK5" s="58"/>
      <c r="CYL5" s="58"/>
      <c r="CYM5" s="58"/>
      <c r="CYN5" s="58"/>
      <c r="CYO5" s="58"/>
      <c r="CYP5" s="58"/>
      <c r="CYQ5" s="58"/>
      <c r="CYR5" s="58"/>
      <c r="CYS5" s="58"/>
      <c r="CYT5" s="58"/>
      <c r="CYU5" s="58"/>
      <c r="CYV5" s="58"/>
      <c r="CYW5" s="58"/>
      <c r="CYX5" s="58"/>
      <c r="CYY5" s="58"/>
      <c r="CYZ5" s="58"/>
      <c r="CZA5" s="58"/>
      <c r="CZB5" s="58"/>
      <c r="CZC5" s="58"/>
      <c r="CZD5" s="58"/>
      <c r="CZE5" s="58"/>
      <c r="CZF5" s="58"/>
      <c r="CZG5" s="58"/>
      <c r="CZH5" s="58"/>
      <c r="CZI5" s="58"/>
      <c r="CZJ5" s="58"/>
      <c r="CZK5" s="58"/>
      <c r="CZL5" s="58"/>
      <c r="CZM5" s="58"/>
      <c r="CZN5" s="58"/>
      <c r="CZO5" s="58"/>
      <c r="CZP5" s="58"/>
      <c r="CZQ5" s="58"/>
      <c r="CZR5" s="58"/>
      <c r="CZS5" s="58"/>
      <c r="CZT5" s="58"/>
      <c r="CZU5" s="58"/>
      <c r="CZV5" s="58"/>
      <c r="CZW5" s="58"/>
      <c r="CZX5" s="58"/>
      <c r="CZY5" s="58"/>
      <c r="CZZ5" s="58"/>
      <c r="DAA5" s="58"/>
      <c r="DAB5" s="58"/>
      <c r="DAC5" s="58"/>
      <c r="DAD5" s="58"/>
      <c r="DAE5" s="58"/>
      <c r="DAF5" s="58"/>
      <c r="DAG5" s="58"/>
      <c r="DAH5" s="58"/>
      <c r="DAI5" s="58"/>
      <c r="DAJ5" s="58"/>
      <c r="DAK5" s="58"/>
      <c r="DAL5" s="58"/>
      <c r="DAM5" s="58"/>
      <c r="DAN5" s="58"/>
      <c r="DAO5" s="58"/>
      <c r="DAP5" s="58"/>
      <c r="DAQ5" s="58"/>
      <c r="DAR5" s="58"/>
      <c r="DAS5" s="58"/>
      <c r="DAT5" s="58"/>
      <c r="DAU5" s="58"/>
      <c r="DAV5" s="58"/>
      <c r="DAW5" s="58"/>
      <c r="DAX5" s="58"/>
      <c r="DAY5" s="58"/>
      <c r="DAZ5" s="58"/>
      <c r="DBA5" s="58"/>
      <c r="DBB5" s="58"/>
      <c r="DBC5" s="58"/>
      <c r="DBD5" s="58"/>
      <c r="DBE5" s="58"/>
      <c r="DBF5" s="58"/>
      <c r="DBG5" s="58"/>
      <c r="DBH5" s="58"/>
      <c r="DBI5" s="58"/>
      <c r="DBJ5" s="58"/>
      <c r="DBK5" s="58"/>
      <c r="DBL5" s="58"/>
      <c r="DBM5" s="58"/>
      <c r="DBN5" s="58"/>
      <c r="DBO5" s="58"/>
      <c r="DBP5" s="58"/>
      <c r="DBQ5" s="58"/>
      <c r="DBR5" s="58"/>
      <c r="DBS5" s="58"/>
      <c r="DBT5" s="58"/>
      <c r="DBU5" s="58"/>
      <c r="DBV5" s="58"/>
      <c r="DBW5" s="58"/>
      <c r="DBX5" s="58"/>
      <c r="DBY5" s="58"/>
      <c r="DBZ5" s="58"/>
      <c r="DCA5" s="58"/>
      <c r="DCB5" s="58"/>
      <c r="DCC5" s="58"/>
      <c r="DCD5" s="58"/>
      <c r="DCE5" s="58"/>
      <c r="DCF5" s="58"/>
      <c r="DCG5" s="58"/>
      <c r="DCH5" s="58"/>
      <c r="DCI5" s="58"/>
      <c r="DCJ5" s="58"/>
      <c r="DCK5" s="58"/>
      <c r="DCL5" s="58"/>
      <c r="DCM5" s="58"/>
      <c r="DCN5" s="58"/>
      <c r="DCO5" s="58"/>
      <c r="DCP5" s="58"/>
      <c r="DCQ5" s="58"/>
      <c r="DCR5" s="58"/>
      <c r="DCS5" s="58"/>
      <c r="DCT5" s="58"/>
      <c r="DCU5" s="58"/>
      <c r="DCV5" s="58"/>
      <c r="DCW5" s="58"/>
      <c r="DCX5" s="58"/>
      <c r="DCY5" s="58"/>
      <c r="DCZ5" s="58"/>
      <c r="DDA5" s="58"/>
      <c r="DDB5" s="58"/>
      <c r="DDC5" s="58"/>
      <c r="DDD5" s="58"/>
      <c r="DDE5" s="58"/>
      <c r="DDF5" s="58"/>
      <c r="DDG5" s="58"/>
      <c r="DDH5" s="58"/>
      <c r="DDI5" s="58"/>
      <c r="DDJ5" s="58"/>
      <c r="DDK5" s="58"/>
      <c r="DDL5" s="58"/>
      <c r="DDM5" s="58"/>
      <c r="DDN5" s="58"/>
      <c r="DDO5" s="58"/>
      <c r="DDP5" s="58"/>
      <c r="DDQ5" s="58"/>
      <c r="DDR5" s="58"/>
      <c r="DDS5" s="58"/>
      <c r="DDT5" s="58"/>
      <c r="DDU5" s="58"/>
      <c r="DDV5" s="58"/>
      <c r="DDW5" s="58"/>
      <c r="DDX5" s="58"/>
      <c r="DDY5" s="58"/>
      <c r="DDZ5" s="58"/>
      <c r="DEA5" s="58"/>
      <c r="DEB5" s="58"/>
      <c r="DEC5" s="58"/>
      <c r="DED5" s="58"/>
      <c r="DEE5" s="58"/>
      <c r="DEF5" s="58"/>
      <c r="DEG5" s="58"/>
      <c r="DEH5" s="58"/>
      <c r="DEI5" s="58"/>
      <c r="DEJ5" s="58"/>
      <c r="DEK5" s="58"/>
      <c r="DEL5" s="58"/>
      <c r="DEM5" s="58"/>
      <c r="DEN5" s="58"/>
      <c r="DEO5" s="58"/>
      <c r="DEP5" s="58"/>
      <c r="DEQ5" s="58"/>
      <c r="DER5" s="58"/>
      <c r="DES5" s="58"/>
      <c r="DET5" s="58"/>
      <c r="DEU5" s="58"/>
      <c r="DEV5" s="58"/>
      <c r="DEW5" s="58"/>
      <c r="DEX5" s="58"/>
      <c r="DEY5" s="58"/>
      <c r="DEZ5" s="58"/>
      <c r="DFA5" s="58"/>
      <c r="DFB5" s="58"/>
      <c r="DFC5" s="58"/>
      <c r="DFD5" s="58"/>
      <c r="DFE5" s="58"/>
      <c r="DFF5" s="58"/>
      <c r="DFG5" s="58"/>
      <c r="DFH5" s="58"/>
      <c r="DFI5" s="58"/>
      <c r="DFJ5" s="58"/>
      <c r="DFK5" s="58"/>
      <c r="DFL5" s="58"/>
      <c r="DFM5" s="58"/>
      <c r="DFN5" s="58"/>
      <c r="DFO5" s="58"/>
      <c r="DFP5" s="58"/>
      <c r="DFQ5" s="58"/>
      <c r="DFR5" s="58"/>
      <c r="DFS5" s="58"/>
      <c r="DFT5" s="58"/>
      <c r="DFU5" s="58"/>
      <c r="DFV5" s="58"/>
      <c r="DFW5" s="58"/>
      <c r="DFX5" s="58"/>
      <c r="DFY5" s="58"/>
      <c r="DFZ5" s="58"/>
      <c r="DGA5" s="58"/>
      <c r="DGB5" s="58"/>
      <c r="DGC5" s="58"/>
      <c r="DGD5" s="58"/>
      <c r="DGE5" s="58"/>
      <c r="DGF5" s="58"/>
      <c r="DGG5" s="58"/>
      <c r="DGH5" s="58"/>
      <c r="DGI5" s="58"/>
      <c r="DGJ5" s="58"/>
      <c r="DGK5" s="58"/>
      <c r="DGL5" s="58"/>
      <c r="DGM5" s="58"/>
      <c r="DGN5" s="58"/>
      <c r="DGO5" s="58"/>
      <c r="DGP5" s="58"/>
      <c r="DGQ5" s="58"/>
      <c r="DGR5" s="58"/>
      <c r="DGS5" s="58"/>
      <c r="DGT5" s="58"/>
      <c r="DGU5" s="58"/>
      <c r="DGV5" s="58"/>
      <c r="DGW5" s="58"/>
      <c r="DGX5" s="58"/>
      <c r="DGY5" s="58"/>
      <c r="DGZ5" s="58"/>
      <c r="DHA5" s="58"/>
      <c r="DHB5" s="58"/>
      <c r="DHC5" s="58"/>
      <c r="DHD5" s="58"/>
      <c r="DHE5" s="58"/>
      <c r="DHF5" s="58"/>
      <c r="DHG5" s="58"/>
      <c r="DHH5" s="58"/>
      <c r="DHI5" s="58"/>
      <c r="DHJ5" s="58"/>
      <c r="DHK5" s="58"/>
      <c r="DHL5" s="58"/>
      <c r="DHM5" s="58"/>
      <c r="DHN5" s="58"/>
      <c r="DHO5" s="58"/>
      <c r="DHP5" s="58"/>
      <c r="DHQ5" s="58"/>
      <c r="DHR5" s="58"/>
      <c r="DHS5" s="58"/>
      <c r="DHT5" s="58"/>
      <c r="DHU5" s="58"/>
      <c r="DHV5" s="58"/>
      <c r="DHW5" s="58"/>
      <c r="DHX5" s="58"/>
      <c r="DHY5" s="58"/>
      <c r="DHZ5" s="58"/>
      <c r="DIA5" s="58"/>
      <c r="DIB5" s="58"/>
      <c r="DIC5" s="58"/>
      <c r="DID5" s="58"/>
      <c r="DIE5" s="58"/>
      <c r="DIF5" s="58"/>
      <c r="DIG5" s="58"/>
      <c r="DIH5" s="58"/>
      <c r="DII5" s="58"/>
      <c r="DIJ5" s="58"/>
      <c r="DIK5" s="58"/>
      <c r="DIL5" s="58"/>
      <c r="DIM5" s="58"/>
      <c r="DIN5" s="58"/>
      <c r="DIO5" s="58"/>
      <c r="DIP5" s="58"/>
      <c r="DIQ5" s="58"/>
      <c r="DIR5" s="58"/>
      <c r="DIS5" s="58"/>
      <c r="DIT5" s="58"/>
      <c r="DIU5" s="58"/>
      <c r="DIV5" s="58"/>
      <c r="DIW5" s="58"/>
      <c r="DIX5" s="58"/>
      <c r="DIY5" s="58"/>
      <c r="DIZ5" s="58"/>
      <c r="DJA5" s="58"/>
      <c r="DJB5" s="58"/>
      <c r="DJC5" s="58"/>
      <c r="DJD5" s="58"/>
      <c r="DJE5" s="58"/>
      <c r="DJF5" s="58"/>
      <c r="DJG5" s="58"/>
      <c r="DJH5" s="58"/>
      <c r="DJI5" s="58"/>
      <c r="DJJ5" s="58"/>
      <c r="DJK5" s="58"/>
      <c r="DJL5" s="58"/>
      <c r="DJM5" s="58"/>
      <c r="DJN5" s="58"/>
      <c r="DJO5" s="58"/>
      <c r="DJP5" s="58"/>
      <c r="DJQ5" s="58"/>
      <c r="DJR5" s="58"/>
      <c r="DJS5" s="58"/>
      <c r="DJT5" s="58"/>
      <c r="DJU5" s="58"/>
      <c r="DJV5" s="58"/>
      <c r="DJW5" s="58"/>
      <c r="DJX5" s="58"/>
      <c r="DJY5" s="58"/>
      <c r="DJZ5" s="58"/>
      <c r="DKA5" s="58"/>
      <c r="DKB5" s="58"/>
      <c r="DKC5" s="58"/>
      <c r="DKD5" s="58"/>
      <c r="DKE5" s="58"/>
      <c r="DKF5" s="58"/>
      <c r="DKG5" s="58"/>
      <c r="DKH5" s="58"/>
      <c r="DKI5" s="58"/>
      <c r="DKJ5" s="58"/>
      <c r="DKK5" s="58"/>
      <c r="DKL5" s="58"/>
      <c r="DKM5" s="58"/>
      <c r="DKN5" s="58"/>
      <c r="DKO5" s="58"/>
      <c r="DKP5" s="58"/>
      <c r="DKQ5" s="58"/>
      <c r="DKR5" s="58"/>
      <c r="DKS5" s="58"/>
      <c r="DKT5" s="58"/>
      <c r="DKU5" s="58"/>
      <c r="DKV5" s="58"/>
      <c r="DKW5" s="58"/>
      <c r="DKX5" s="58"/>
      <c r="DKY5" s="58"/>
      <c r="DKZ5" s="58"/>
      <c r="DLA5" s="58"/>
      <c r="DLB5" s="58"/>
      <c r="DLC5" s="58"/>
      <c r="DLD5" s="58"/>
      <c r="DLE5" s="58"/>
      <c r="DLF5" s="58"/>
      <c r="DLG5" s="58"/>
      <c r="DLH5" s="58"/>
      <c r="DLI5" s="58"/>
      <c r="DLJ5" s="58"/>
      <c r="DLK5" s="58"/>
      <c r="DLL5" s="58"/>
      <c r="DLM5" s="58"/>
      <c r="DLN5" s="58"/>
      <c r="DLO5" s="58"/>
      <c r="DLP5" s="58"/>
      <c r="DLQ5" s="58"/>
      <c r="DLR5" s="58"/>
      <c r="DLS5" s="58"/>
      <c r="DLT5" s="58"/>
      <c r="DLU5" s="58"/>
      <c r="DLV5" s="58"/>
      <c r="DLW5" s="58"/>
      <c r="DLX5" s="58"/>
      <c r="DLY5" s="58"/>
      <c r="DLZ5" s="58"/>
      <c r="DMA5" s="58"/>
      <c r="DMB5" s="58"/>
      <c r="DMC5" s="58"/>
      <c r="DMD5" s="58"/>
      <c r="DME5" s="58"/>
      <c r="DMF5" s="58"/>
      <c r="DMG5" s="58"/>
      <c r="DMH5" s="58"/>
      <c r="DMI5" s="58"/>
      <c r="DMJ5" s="58"/>
      <c r="DMK5" s="58"/>
      <c r="DML5" s="58"/>
      <c r="DMM5" s="58"/>
      <c r="DMN5" s="58"/>
      <c r="DMO5" s="58"/>
      <c r="DMP5" s="58"/>
      <c r="DMQ5" s="58"/>
      <c r="DMR5" s="58"/>
      <c r="DMS5" s="58"/>
      <c r="DMT5" s="58"/>
      <c r="DMU5" s="58"/>
      <c r="DMV5" s="58"/>
      <c r="DMW5" s="58"/>
      <c r="DMX5" s="58"/>
      <c r="DMY5" s="58"/>
      <c r="DMZ5" s="58"/>
      <c r="DNA5" s="58"/>
      <c r="DNB5" s="58"/>
      <c r="DNC5" s="58"/>
      <c r="DND5" s="58"/>
      <c r="DNE5" s="58"/>
      <c r="DNF5" s="58"/>
      <c r="DNG5" s="58"/>
      <c r="DNH5" s="58"/>
      <c r="DNI5" s="58"/>
      <c r="DNJ5" s="58"/>
      <c r="DNK5" s="58"/>
      <c r="DNL5" s="58"/>
      <c r="DNM5" s="58"/>
      <c r="DNN5" s="58"/>
      <c r="DNO5" s="58"/>
      <c r="DNP5" s="58"/>
      <c r="DNQ5" s="58"/>
      <c r="DNR5" s="58"/>
      <c r="DNS5" s="58"/>
      <c r="DNT5" s="58"/>
      <c r="DNU5" s="58"/>
      <c r="DNV5" s="58"/>
      <c r="DNW5" s="58"/>
      <c r="DNX5" s="58"/>
      <c r="DNY5" s="58"/>
      <c r="DNZ5" s="58"/>
      <c r="DOA5" s="58"/>
      <c r="DOB5" s="58"/>
      <c r="DOC5" s="58"/>
      <c r="DOD5" s="58"/>
      <c r="DOE5" s="58"/>
      <c r="DOF5" s="58"/>
      <c r="DOG5" s="58"/>
      <c r="DOH5" s="58"/>
      <c r="DOI5" s="58"/>
      <c r="DOJ5" s="58"/>
      <c r="DOK5" s="58"/>
      <c r="DOL5" s="58"/>
      <c r="DOM5" s="58"/>
      <c r="DON5" s="58"/>
      <c r="DOO5" s="58"/>
      <c r="DOP5" s="58"/>
      <c r="DOQ5" s="58"/>
      <c r="DOR5" s="58"/>
      <c r="DOS5" s="58"/>
      <c r="DOT5" s="58"/>
      <c r="DOU5" s="58"/>
      <c r="DOV5" s="58"/>
      <c r="DOW5" s="58"/>
      <c r="DOX5" s="58"/>
      <c r="DOY5" s="58"/>
      <c r="DOZ5" s="58"/>
      <c r="DPA5" s="58"/>
      <c r="DPB5" s="58"/>
      <c r="DPC5" s="58"/>
      <c r="DPD5" s="58"/>
      <c r="DPE5" s="58"/>
      <c r="DPF5" s="58"/>
      <c r="DPG5" s="58"/>
      <c r="DPH5" s="58"/>
      <c r="DPI5" s="58"/>
      <c r="DPJ5" s="58"/>
      <c r="DPK5" s="58"/>
      <c r="DPL5" s="58"/>
      <c r="DPM5" s="58"/>
      <c r="DPN5" s="58"/>
      <c r="DPO5" s="58"/>
      <c r="DPP5" s="58"/>
      <c r="DPQ5" s="58"/>
      <c r="DPR5" s="58"/>
      <c r="DPS5" s="58"/>
      <c r="DPT5" s="58"/>
      <c r="DPU5" s="58"/>
      <c r="DPV5" s="58"/>
      <c r="DPW5" s="58"/>
      <c r="DPX5" s="58"/>
      <c r="DPY5" s="58"/>
      <c r="DPZ5" s="58"/>
      <c r="DQA5" s="58"/>
      <c r="DQB5" s="58"/>
      <c r="DQC5" s="58"/>
      <c r="DQD5" s="58"/>
      <c r="DQE5" s="58"/>
      <c r="DQF5" s="58"/>
      <c r="DQG5" s="58"/>
      <c r="DQH5" s="58"/>
      <c r="DQI5" s="58"/>
      <c r="DQJ5" s="58"/>
      <c r="DQK5" s="58"/>
      <c r="DQL5" s="58"/>
      <c r="DQM5" s="58"/>
      <c r="DQN5" s="58"/>
      <c r="DQO5" s="58"/>
      <c r="DQP5" s="58"/>
      <c r="DQQ5" s="58"/>
      <c r="DQR5" s="58"/>
      <c r="DQS5" s="58"/>
      <c r="DQT5" s="58"/>
      <c r="DQU5" s="58"/>
      <c r="DQV5" s="58"/>
      <c r="DQW5" s="58"/>
      <c r="DQX5" s="58"/>
      <c r="DQY5" s="58"/>
      <c r="DQZ5" s="58"/>
      <c r="DRA5" s="58"/>
      <c r="DRB5" s="58"/>
      <c r="DRC5" s="58"/>
      <c r="DRD5" s="58"/>
      <c r="DRE5" s="58"/>
      <c r="DRF5" s="58"/>
      <c r="DRG5" s="58"/>
      <c r="DRH5" s="58"/>
      <c r="DRI5" s="58"/>
      <c r="DRJ5" s="58"/>
      <c r="DRK5" s="58"/>
      <c r="DRL5" s="58"/>
      <c r="DRM5" s="58"/>
      <c r="DRN5" s="58"/>
      <c r="DRO5" s="58"/>
      <c r="DRP5" s="58"/>
      <c r="DRQ5" s="58"/>
      <c r="DRR5" s="58"/>
      <c r="DRS5" s="58"/>
      <c r="DRT5" s="58"/>
      <c r="DRU5" s="58"/>
      <c r="DRV5" s="58"/>
      <c r="DRW5" s="58"/>
      <c r="DRX5" s="58"/>
      <c r="DRY5" s="58"/>
      <c r="DRZ5" s="58"/>
      <c r="DSA5" s="58"/>
      <c r="DSB5" s="58"/>
      <c r="DSC5" s="58"/>
      <c r="DSD5" s="58"/>
      <c r="DSE5" s="58"/>
      <c r="DSF5" s="58"/>
      <c r="DSG5" s="58"/>
      <c r="DSH5" s="58"/>
      <c r="DSI5" s="58"/>
      <c r="DSJ5" s="58"/>
      <c r="DSK5" s="58"/>
      <c r="DSL5" s="58"/>
      <c r="DSM5" s="58"/>
      <c r="DSN5" s="58"/>
      <c r="DSO5" s="58"/>
      <c r="DSP5" s="58"/>
      <c r="DSQ5" s="58"/>
      <c r="DSR5" s="58"/>
      <c r="DSS5" s="58"/>
      <c r="DST5" s="58"/>
      <c r="DSU5" s="58"/>
      <c r="DSV5" s="58"/>
      <c r="DSW5" s="58"/>
      <c r="DSX5" s="58"/>
      <c r="DSY5" s="58"/>
      <c r="DSZ5" s="58"/>
      <c r="DTA5" s="58"/>
      <c r="DTB5" s="58"/>
      <c r="DTC5" s="58"/>
      <c r="DTD5" s="58"/>
      <c r="DTE5" s="58"/>
      <c r="DTF5" s="58"/>
      <c r="DTG5" s="58"/>
      <c r="DTH5" s="58"/>
      <c r="DTI5" s="58"/>
      <c r="DTJ5" s="58"/>
      <c r="DTK5" s="58"/>
      <c r="DTL5" s="58"/>
      <c r="DTM5" s="58"/>
      <c r="DTN5" s="58"/>
      <c r="DTO5" s="58"/>
      <c r="DTP5" s="58"/>
      <c r="DTQ5" s="58"/>
      <c r="DTR5" s="58"/>
      <c r="DTS5" s="58"/>
      <c r="DTT5" s="58"/>
      <c r="DTU5" s="58"/>
      <c r="DTV5" s="58"/>
      <c r="DTW5" s="58"/>
      <c r="DTX5" s="58"/>
      <c r="DTY5" s="58"/>
      <c r="DTZ5" s="58"/>
      <c r="DUA5" s="58"/>
      <c r="DUB5" s="58"/>
      <c r="DUC5" s="58"/>
      <c r="DUD5" s="58"/>
      <c r="DUE5" s="58"/>
      <c r="DUF5" s="58"/>
      <c r="DUG5" s="58"/>
      <c r="DUH5" s="58"/>
      <c r="DUI5" s="58"/>
      <c r="DUJ5" s="58"/>
      <c r="DUK5" s="58"/>
      <c r="DUL5" s="58"/>
      <c r="DUM5" s="58"/>
      <c r="DUN5" s="58"/>
      <c r="DUO5" s="58"/>
      <c r="DUP5" s="58"/>
      <c r="DUQ5" s="58"/>
      <c r="DUR5" s="58"/>
      <c r="DUS5" s="58"/>
      <c r="DUT5" s="58"/>
      <c r="DUU5" s="58"/>
      <c r="DUV5" s="58"/>
      <c r="DUW5" s="58"/>
      <c r="DUX5" s="58"/>
      <c r="DUY5" s="58"/>
      <c r="DUZ5" s="58"/>
      <c r="DVA5" s="58"/>
      <c r="DVB5" s="58"/>
      <c r="DVC5" s="58"/>
      <c r="DVD5" s="58"/>
      <c r="DVE5" s="58"/>
      <c r="DVF5" s="58"/>
      <c r="DVG5" s="58"/>
      <c r="DVH5" s="58"/>
      <c r="DVI5" s="58"/>
      <c r="DVJ5" s="58"/>
      <c r="DVK5" s="58"/>
      <c r="DVL5" s="58"/>
      <c r="DVM5" s="58"/>
      <c r="DVN5" s="58"/>
      <c r="DVO5" s="58"/>
      <c r="DVP5" s="58"/>
      <c r="DVQ5" s="58"/>
      <c r="DVR5" s="58"/>
      <c r="DVS5" s="58"/>
      <c r="DVT5" s="58"/>
      <c r="DVU5" s="58"/>
      <c r="DVV5" s="58"/>
      <c r="DVW5" s="58"/>
      <c r="DVX5" s="58"/>
      <c r="DVY5" s="58"/>
      <c r="DVZ5" s="58"/>
      <c r="DWA5" s="58"/>
      <c r="DWB5" s="58"/>
      <c r="DWC5" s="58"/>
      <c r="DWD5" s="58"/>
      <c r="DWE5" s="58"/>
      <c r="DWF5" s="58"/>
      <c r="DWG5" s="58"/>
      <c r="DWH5" s="58"/>
      <c r="DWI5" s="58"/>
      <c r="DWJ5" s="58"/>
      <c r="DWK5" s="58"/>
      <c r="DWL5" s="58"/>
      <c r="DWM5" s="58"/>
      <c r="DWN5" s="58"/>
      <c r="DWO5" s="58"/>
      <c r="DWP5" s="58"/>
      <c r="DWQ5" s="58"/>
      <c r="DWR5" s="58"/>
      <c r="DWS5" s="58"/>
      <c r="DWT5" s="58"/>
      <c r="DWU5" s="58"/>
      <c r="DWV5" s="58"/>
      <c r="DWW5" s="58"/>
      <c r="DWX5" s="58"/>
      <c r="DWY5" s="58"/>
      <c r="DWZ5" s="58"/>
      <c r="DXA5" s="58"/>
      <c r="DXB5" s="58"/>
      <c r="DXC5" s="58"/>
      <c r="DXD5" s="58"/>
      <c r="DXE5" s="58"/>
      <c r="DXF5" s="58"/>
      <c r="DXG5" s="58"/>
      <c r="DXH5" s="58"/>
      <c r="DXI5" s="58"/>
      <c r="DXJ5" s="58"/>
      <c r="DXK5" s="58"/>
      <c r="DXL5" s="58"/>
      <c r="DXM5" s="58"/>
      <c r="DXN5" s="58"/>
      <c r="DXO5" s="58"/>
      <c r="DXP5" s="58"/>
      <c r="DXQ5" s="58"/>
      <c r="DXR5" s="58"/>
      <c r="DXS5" s="58"/>
      <c r="DXT5" s="58"/>
      <c r="DXU5" s="58"/>
      <c r="DXV5" s="58"/>
      <c r="DXW5" s="58"/>
      <c r="DXX5" s="58"/>
      <c r="DXY5" s="58"/>
      <c r="DXZ5" s="58"/>
      <c r="DYA5" s="58"/>
      <c r="DYB5" s="58"/>
      <c r="DYC5" s="58"/>
      <c r="DYD5" s="58"/>
      <c r="DYE5" s="58"/>
      <c r="DYF5" s="58"/>
      <c r="DYG5" s="58"/>
      <c r="DYH5" s="58"/>
      <c r="DYI5" s="58"/>
      <c r="DYJ5" s="58"/>
      <c r="DYK5" s="58"/>
      <c r="DYL5" s="58"/>
      <c r="DYM5" s="58"/>
      <c r="DYN5" s="58"/>
      <c r="DYO5" s="58"/>
      <c r="DYP5" s="58"/>
      <c r="DYQ5" s="58"/>
      <c r="DYR5" s="58"/>
      <c r="DYS5" s="58"/>
      <c r="DYT5" s="58"/>
      <c r="DYU5" s="58"/>
      <c r="DYV5" s="58"/>
      <c r="DYW5" s="58"/>
      <c r="DYX5" s="58"/>
      <c r="DYY5" s="58"/>
      <c r="DYZ5" s="58"/>
      <c r="DZA5" s="58"/>
      <c r="DZB5" s="58"/>
      <c r="DZC5" s="58"/>
      <c r="DZD5" s="58"/>
      <c r="DZE5" s="58"/>
      <c r="DZF5" s="58"/>
      <c r="DZG5" s="58"/>
      <c r="DZH5" s="58"/>
      <c r="DZI5" s="58"/>
      <c r="DZJ5" s="58"/>
      <c r="DZK5" s="58"/>
      <c r="DZL5" s="58"/>
      <c r="DZM5" s="58"/>
      <c r="DZN5" s="58"/>
      <c r="DZO5" s="58"/>
      <c r="DZP5" s="58"/>
      <c r="DZQ5" s="58"/>
      <c r="DZR5" s="58"/>
      <c r="DZS5" s="58"/>
      <c r="DZT5" s="58"/>
      <c r="DZU5" s="58"/>
      <c r="DZV5" s="58"/>
      <c r="DZW5" s="58"/>
      <c r="DZX5" s="58"/>
      <c r="DZY5" s="58"/>
      <c r="DZZ5" s="58"/>
      <c r="EAA5" s="58"/>
      <c r="EAB5" s="58"/>
      <c r="EAC5" s="58"/>
      <c r="EAD5" s="58"/>
      <c r="EAE5" s="58"/>
      <c r="EAF5" s="58"/>
      <c r="EAG5" s="58"/>
      <c r="EAH5" s="58"/>
      <c r="EAI5" s="58"/>
      <c r="EAJ5" s="58"/>
      <c r="EAK5" s="58"/>
      <c r="EAL5" s="58"/>
      <c r="EAM5" s="58"/>
      <c r="EAN5" s="58"/>
      <c r="EAO5" s="58"/>
      <c r="EAP5" s="58"/>
      <c r="EAQ5" s="58"/>
      <c r="EAR5" s="58"/>
      <c r="EAS5" s="58"/>
      <c r="EAT5" s="58"/>
      <c r="EAU5" s="58"/>
      <c r="EAV5" s="58"/>
      <c r="EAW5" s="58"/>
      <c r="EAX5" s="58"/>
      <c r="EAY5" s="58"/>
      <c r="EAZ5" s="58"/>
      <c r="EBA5" s="58"/>
      <c r="EBB5" s="58"/>
      <c r="EBC5" s="58"/>
      <c r="EBD5" s="58"/>
      <c r="EBE5" s="58"/>
      <c r="EBF5" s="58"/>
      <c r="EBG5" s="58"/>
      <c r="EBH5" s="58"/>
      <c r="EBI5" s="58"/>
      <c r="EBJ5" s="58"/>
      <c r="EBK5" s="58"/>
      <c r="EBL5" s="58"/>
      <c r="EBM5" s="58"/>
      <c r="EBN5" s="58"/>
      <c r="EBO5" s="58"/>
      <c r="EBP5" s="58"/>
      <c r="EBQ5" s="58"/>
      <c r="EBR5" s="58"/>
      <c r="EBS5" s="58"/>
      <c r="EBT5" s="58"/>
      <c r="EBU5" s="58"/>
      <c r="EBV5" s="58"/>
      <c r="EBW5" s="58"/>
      <c r="EBX5" s="58"/>
      <c r="EBY5" s="58"/>
      <c r="EBZ5" s="58"/>
      <c r="ECA5" s="58"/>
      <c r="ECB5" s="58"/>
      <c r="ECC5" s="58"/>
      <c r="ECD5" s="58"/>
      <c r="ECE5" s="58"/>
      <c r="ECF5" s="58"/>
      <c r="ECG5" s="58"/>
      <c r="ECH5" s="58"/>
      <c r="ECI5" s="58"/>
      <c r="ECJ5" s="58"/>
      <c r="ECK5" s="58"/>
      <c r="ECL5" s="58"/>
      <c r="ECM5" s="58"/>
      <c r="ECN5" s="58"/>
      <c r="ECO5" s="58"/>
      <c r="ECP5" s="58"/>
      <c r="ECQ5" s="58"/>
      <c r="ECR5" s="58"/>
      <c r="ECS5" s="58"/>
      <c r="ECT5" s="58"/>
      <c r="ECU5" s="58"/>
      <c r="ECV5" s="58"/>
      <c r="ECW5" s="58"/>
      <c r="ECX5" s="58"/>
      <c r="ECY5" s="58"/>
      <c r="ECZ5" s="58"/>
      <c r="EDA5" s="58"/>
      <c r="EDB5" s="58"/>
      <c r="EDC5" s="58"/>
      <c r="EDD5" s="58"/>
      <c r="EDE5" s="58"/>
      <c r="EDF5" s="58"/>
      <c r="EDG5" s="58"/>
      <c r="EDH5" s="58"/>
      <c r="EDI5" s="58"/>
      <c r="EDJ5" s="58"/>
      <c r="EDK5" s="58"/>
      <c r="EDL5" s="58"/>
      <c r="EDM5" s="58"/>
      <c r="EDN5" s="58"/>
      <c r="EDO5" s="58"/>
      <c r="EDP5" s="58"/>
      <c r="EDQ5" s="58"/>
      <c r="EDR5" s="58"/>
      <c r="EDS5" s="58"/>
      <c r="EDT5" s="58"/>
      <c r="EDU5" s="58"/>
      <c r="EDV5" s="58"/>
      <c r="EDW5" s="58"/>
      <c r="EDX5" s="58"/>
      <c r="EDY5" s="58"/>
      <c r="EDZ5" s="58"/>
      <c r="EEA5" s="58"/>
      <c r="EEB5" s="58"/>
      <c r="EEC5" s="58"/>
      <c r="EED5" s="58"/>
      <c r="EEE5" s="58"/>
      <c r="EEF5" s="58"/>
      <c r="EEG5" s="58"/>
      <c r="EEH5" s="58"/>
      <c r="EEI5" s="58"/>
      <c r="EEJ5" s="58"/>
      <c r="EEK5" s="58"/>
      <c r="EEL5" s="58"/>
      <c r="EEM5" s="58"/>
      <c r="EEN5" s="58"/>
      <c r="EEO5" s="58"/>
      <c r="EEP5" s="58"/>
      <c r="EEQ5" s="58"/>
      <c r="EER5" s="58"/>
      <c r="EES5" s="58"/>
      <c r="EET5" s="58"/>
      <c r="EEU5" s="58"/>
      <c r="EEV5" s="58"/>
      <c r="EEW5" s="58"/>
      <c r="EEX5" s="58"/>
      <c r="EEY5" s="58"/>
      <c r="EEZ5" s="58"/>
      <c r="EFA5" s="58"/>
      <c r="EFB5" s="58"/>
      <c r="EFC5" s="58"/>
      <c r="EFD5" s="58"/>
      <c r="EFE5" s="58"/>
      <c r="EFF5" s="58"/>
      <c r="EFG5" s="58"/>
      <c r="EFH5" s="58"/>
      <c r="EFI5" s="58"/>
      <c r="EFJ5" s="58"/>
      <c r="EFK5" s="58"/>
      <c r="EFL5" s="58"/>
      <c r="EFM5" s="58"/>
      <c r="EFN5" s="58"/>
      <c r="EFO5" s="58"/>
      <c r="EFP5" s="58"/>
      <c r="EFQ5" s="58"/>
      <c r="EFR5" s="58"/>
      <c r="EFS5" s="58"/>
      <c r="EFT5" s="58"/>
      <c r="EFU5" s="58"/>
      <c r="EFV5" s="58"/>
      <c r="EFW5" s="58"/>
      <c r="EFX5" s="58"/>
      <c r="EFY5" s="58"/>
      <c r="EFZ5" s="58"/>
      <c r="EGA5" s="58"/>
      <c r="EGB5" s="58"/>
      <c r="EGC5" s="58"/>
      <c r="EGD5" s="58"/>
      <c r="EGE5" s="58"/>
      <c r="EGF5" s="58"/>
      <c r="EGG5" s="58"/>
      <c r="EGH5" s="58"/>
      <c r="EGI5" s="58"/>
      <c r="EGJ5" s="58"/>
      <c r="EGK5" s="58"/>
      <c r="EGL5" s="58"/>
      <c r="EGM5" s="58"/>
      <c r="EGN5" s="58"/>
      <c r="EGO5" s="58"/>
      <c r="EGP5" s="58"/>
      <c r="EGQ5" s="58"/>
      <c r="EGR5" s="58"/>
      <c r="EGS5" s="58"/>
      <c r="EGT5" s="58"/>
      <c r="EGU5" s="58"/>
      <c r="EGV5" s="58"/>
      <c r="EGW5" s="58"/>
      <c r="EGX5" s="58"/>
      <c r="EGY5" s="58"/>
      <c r="EGZ5" s="58"/>
      <c r="EHA5" s="58"/>
      <c r="EHB5" s="58"/>
      <c r="EHC5" s="58"/>
      <c r="EHD5" s="58"/>
      <c r="EHE5" s="58"/>
      <c r="EHF5" s="58"/>
      <c r="EHG5" s="58"/>
      <c r="EHH5" s="58"/>
      <c r="EHI5" s="58"/>
      <c r="EHJ5" s="58"/>
      <c r="EHK5" s="58"/>
      <c r="EHL5" s="58"/>
      <c r="EHM5" s="58"/>
      <c r="EHN5" s="58"/>
      <c r="EHO5" s="58"/>
      <c r="EHP5" s="58"/>
      <c r="EHQ5" s="58"/>
      <c r="EHR5" s="58"/>
      <c r="EHS5" s="58"/>
      <c r="EHT5" s="58"/>
      <c r="EHU5" s="58"/>
      <c r="EHV5" s="58"/>
      <c r="EHW5" s="58"/>
      <c r="EHX5" s="58"/>
      <c r="EHY5" s="58"/>
      <c r="EHZ5" s="58"/>
      <c r="EIA5" s="58"/>
      <c r="EIB5" s="58"/>
      <c r="EIC5" s="58"/>
      <c r="EID5" s="58"/>
      <c r="EIE5" s="58"/>
      <c r="EIF5" s="58"/>
      <c r="EIG5" s="58"/>
      <c r="EIH5" s="58"/>
      <c r="EII5" s="58"/>
      <c r="EIJ5" s="58"/>
      <c r="EIK5" s="58"/>
      <c r="EIL5" s="58"/>
      <c r="EIM5" s="58"/>
      <c r="EIN5" s="58"/>
      <c r="EIO5" s="58"/>
      <c r="EIP5" s="58"/>
      <c r="EIQ5" s="58"/>
      <c r="EIR5" s="58"/>
      <c r="EIS5" s="58"/>
      <c r="EIT5" s="58"/>
      <c r="EIU5" s="58"/>
      <c r="EIV5" s="58"/>
      <c r="EIW5" s="58"/>
      <c r="EIX5" s="58"/>
      <c r="EIY5" s="58"/>
      <c r="EIZ5" s="58"/>
      <c r="EJA5" s="58"/>
      <c r="EJB5" s="58"/>
      <c r="EJC5" s="58"/>
      <c r="EJD5" s="58"/>
      <c r="EJE5" s="58"/>
      <c r="EJF5" s="58"/>
      <c r="EJG5" s="58"/>
      <c r="EJH5" s="58"/>
      <c r="EJI5" s="58"/>
      <c r="EJJ5" s="58"/>
      <c r="EJK5" s="58"/>
      <c r="EJL5" s="58"/>
      <c r="EJM5" s="58"/>
      <c r="EJN5" s="58"/>
      <c r="EJO5" s="58"/>
      <c r="EJP5" s="58"/>
      <c r="EJQ5" s="58"/>
      <c r="EJR5" s="58"/>
      <c r="EJS5" s="58"/>
      <c r="EJT5" s="58"/>
      <c r="EJU5" s="58"/>
      <c r="EJV5" s="58"/>
      <c r="EJW5" s="58"/>
      <c r="EJX5" s="58"/>
      <c r="EJY5" s="58"/>
      <c r="EJZ5" s="58"/>
      <c r="EKA5" s="58"/>
      <c r="EKB5" s="58"/>
      <c r="EKC5" s="58"/>
      <c r="EKD5" s="58"/>
      <c r="EKE5" s="58"/>
      <c r="EKF5" s="58"/>
      <c r="EKG5" s="58"/>
      <c r="EKH5" s="58"/>
      <c r="EKI5" s="58"/>
      <c r="EKJ5" s="58"/>
      <c r="EKK5" s="58"/>
      <c r="EKL5" s="58"/>
      <c r="EKM5" s="58"/>
      <c r="EKN5" s="58"/>
      <c r="EKO5" s="58"/>
      <c r="EKP5" s="58"/>
      <c r="EKQ5" s="58"/>
      <c r="EKR5" s="58"/>
      <c r="EKS5" s="58"/>
      <c r="EKT5" s="58"/>
      <c r="EKU5" s="58"/>
      <c r="EKV5" s="58"/>
      <c r="EKW5" s="58"/>
      <c r="EKX5" s="58"/>
      <c r="EKY5" s="58"/>
      <c r="EKZ5" s="58"/>
      <c r="ELA5" s="58"/>
      <c r="ELB5" s="58"/>
      <c r="ELC5" s="58"/>
      <c r="ELD5" s="58"/>
      <c r="ELE5" s="58"/>
      <c r="ELF5" s="58"/>
      <c r="ELG5" s="58"/>
      <c r="ELH5" s="58"/>
      <c r="ELI5" s="58"/>
      <c r="ELJ5" s="58"/>
      <c r="ELK5" s="58"/>
      <c r="ELL5" s="58"/>
      <c r="ELM5" s="58"/>
      <c r="ELN5" s="58"/>
      <c r="ELO5" s="58"/>
      <c r="ELP5" s="58"/>
      <c r="ELQ5" s="58"/>
      <c r="ELR5" s="58"/>
      <c r="ELS5" s="58"/>
      <c r="ELT5" s="58"/>
      <c r="ELU5" s="58"/>
      <c r="ELV5" s="58"/>
      <c r="ELW5" s="58"/>
      <c r="ELX5" s="58"/>
      <c r="ELY5" s="58"/>
      <c r="ELZ5" s="58"/>
      <c r="EMA5" s="58"/>
      <c r="EMB5" s="58"/>
      <c r="EMC5" s="58"/>
      <c r="EMD5" s="58"/>
      <c r="EME5" s="58"/>
      <c r="EMF5" s="58"/>
      <c r="EMG5" s="58"/>
      <c r="EMH5" s="58"/>
      <c r="EMI5" s="58"/>
      <c r="EMJ5" s="58"/>
      <c r="EMK5" s="58"/>
      <c r="EML5" s="58"/>
      <c r="EMM5" s="58"/>
      <c r="EMN5" s="58"/>
      <c r="EMO5" s="58"/>
      <c r="EMP5" s="58"/>
      <c r="EMQ5" s="58"/>
      <c r="EMR5" s="58"/>
      <c r="EMS5" s="58"/>
      <c r="EMT5" s="58"/>
      <c r="EMU5" s="58"/>
      <c r="EMV5" s="58"/>
      <c r="EMW5" s="58"/>
      <c r="EMX5" s="58"/>
      <c r="EMY5" s="58"/>
      <c r="EMZ5" s="58"/>
      <c r="ENA5" s="58"/>
      <c r="ENB5" s="58"/>
      <c r="ENC5" s="58"/>
      <c r="END5" s="58"/>
      <c r="ENE5" s="58"/>
      <c r="ENF5" s="58"/>
      <c r="ENG5" s="58"/>
      <c r="ENH5" s="58"/>
      <c r="ENI5" s="58"/>
      <c r="ENJ5" s="58"/>
      <c r="ENK5" s="58"/>
      <c r="ENL5" s="58"/>
      <c r="ENM5" s="58"/>
      <c r="ENN5" s="58"/>
      <c r="ENO5" s="58"/>
      <c r="ENP5" s="58"/>
      <c r="ENQ5" s="58"/>
      <c r="ENR5" s="58"/>
      <c r="ENS5" s="58"/>
      <c r="ENT5" s="58"/>
      <c r="ENU5" s="58"/>
      <c r="ENV5" s="58"/>
      <c r="ENW5" s="58"/>
      <c r="ENX5" s="58"/>
      <c r="ENY5" s="58"/>
      <c r="ENZ5" s="58"/>
      <c r="EOA5" s="58"/>
      <c r="EOB5" s="58"/>
      <c r="EOC5" s="58"/>
      <c r="EOD5" s="58"/>
      <c r="EOE5" s="58"/>
      <c r="EOF5" s="58"/>
      <c r="EOG5" s="58"/>
      <c r="EOH5" s="58"/>
      <c r="EOI5" s="58"/>
      <c r="EOJ5" s="58"/>
      <c r="EOK5" s="58"/>
      <c r="EOL5" s="58"/>
      <c r="EOM5" s="58"/>
      <c r="EON5" s="58"/>
      <c r="EOO5" s="58"/>
      <c r="EOP5" s="58"/>
      <c r="EOQ5" s="58"/>
      <c r="EOR5" s="58"/>
      <c r="EOS5" s="58"/>
      <c r="EOT5" s="58"/>
      <c r="EOU5" s="58"/>
      <c r="EOV5" s="58"/>
      <c r="EOW5" s="58"/>
      <c r="EOX5" s="58"/>
      <c r="EOY5" s="58"/>
      <c r="EOZ5" s="58"/>
      <c r="EPA5" s="58"/>
      <c r="EPB5" s="58"/>
      <c r="EPC5" s="58"/>
      <c r="EPD5" s="58"/>
      <c r="EPE5" s="58"/>
      <c r="EPF5" s="58"/>
      <c r="EPG5" s="58"/>
      <c r="EPH5" s="58"/>
      <c r="EPI5" s="58"/>
      <c r="EPJ5" s="58"/>
      <c r="EPK5" s="58"/>
      <c r="EPL5" s="58"/>
      <c r="EPM5" s="58"/>
      <c r="EPN5" s="58"/>
      <c r="EPO5" s="58"/>
      <c r="EPP5" s="58"/>
      <c r="EPQ5" s="58"/>
      <c r="EPR5" s="58"/>
      <c r="EPS5" s="58"/>
      <c r="EPT5" s="58"/>
      <c r="EPU5" s="58"/>
      <c r="EPV5" s="58"/>
      <c r="EPW5" s="58"/>
      <c r="EPX5" s="58"/>
      <c r="EPY5" s="58"/>
      <c r="EPZ5" s="58"/>
      <c r="EQA5" s="58"/>
      <c r="EQB5" s="58"/>
      <c r="EQC5" s="58"/>
      <c r="EQD5" s="58"/>
      <c r="EQE5" s="58"/>
      <c r="EQF5" s="58"/>
      <c r="EQG5" s="58"/>
      <c r="EQH5" s="58"/>
      <c r="EQI5" s="58"/>
      <c r="EQJ5" s="58"/>
      <c r="EQK5" s="58"/>
      <c r="EQL5" s="58"/>
      <c r="EQM5" s="58"/>
      <c r="EQN5" s="58"/>
      <c r="EQO5" s="58"/>
      <c r="EQP5" s="58"/>
      <c r="EQQ5" s="58"/>
      <c r="EQR5" s="58"/>
      <c r="EQS5" s="58"/>
      <c r="EQT5" s="58"/>
      <c r="EQU5" s="58"/>
      <c r="EQV5" s="58"/>
      <c r="EQW5" s="58"/>
      <c r="EQX5" s="58"/>
      <c r="EQY5" s="58"/>
      <c r="EQZ5" s="58"/>
      <c r="ERA5" s="58"/>
      <c r="ERB5" s="58"/>
      <c r="ERC5" s="58"/>
      <c r="ERD5" s="58"/>
      <c r="ERE5" s="58"/>
      <c r="ERF5" s="58"/>
      <c r="ERG5" s="58"/>
      <c r="ERH5" s="58"/>
      <c r="ERI5" s="58"/>
      <c r="ERJ5" s="58"/>
      <c r="ERK5" s="58"/>
      <c r="ERL5" s="58"/>
      <c r="ERM5" s="58"/>
      <c r="ERN5" s="58"/>
      <c r="ERO5" s="58"/>
      <c r="ERP5" s="58"/>
      <c r="ERQ5" s="58"/>
      <c r="ERR5" s="58"/>
      <c r="ERS5" s="58"/>
      <c r="ERT5" s="58"/>
      <c r="ERU5" s="58"/>
      <c r="ERV5" s="58"/>
      <c r="ERW5" s="58"/>
      <c r="ERX5" s="58"/>
      <c r="ERY5" s="58"/>
      <c r="ERZ5" s="58"/>
      <c r="ESA5" s="58"/>
      <c r="ESB5" s="58"/>
      <c r="ESC5" s="58"/>
      <c r="ESD5" s="58"/>
      <c r="ESE5" s="58"/>
      <c r="ESF5" s="58"/>
      <c r="ESG5" s="58"/>
      <c r="ESH5" s="58"/>
      <c r="ESI5" s="58"/>
      <c r="ESJ5" s="58"/>
      <c r="ESK5" s="58"/>
      <c r="ESL5" s="58"/>
      <c r="ESM5" s="58"/>
      <c r="ESN5" s="58"/>
      <c r="ESO5" s="58"/>
      <c r="ESP5" s="58"/>
      <c r="ESQ5" s="58"/>
      <c r="ESR5" s="58"/>
      <c r="ESS5" s="58"/>
      <c r="EST5" s="58"/>
      <c r="ESU5" s="58"/>
      <c r="ESV5" s="58"/>
      <c r="ESW5" s="58"/>
      <c r="ESX5" s="58"/>
      <c r="ESY5" s="58"/>
      <c r="ESZ5" s="58"/>
      <c r="ETA5" s="58"/>
      <c r="ETB5" s="58"/>
      <c r="ETC5" s="58"/>
      <c r="ETD5" s="58"/>
      <c r="ETE5" s="58"/>
      <c r="ETF5" s="58"/>
      <c r="ETG5" s="58"/>
      <c r="ETH5" s="58"/>
      <c r="ETI5" s="58"/>
      <c r="ETJ5" s="58"/>
      <c r="ETK5" s="58"/>
      <c r="ETL5" s="58"/>
      <c r="ETM5" s="58"/>
      <c r="ETN5" s="58"/>
      <c r="ETO5" s="58"/>
      <c r="ETP5" s="58"/>
      <c r="ETQ5" s="58"/>
      <c r="ETR5" s="58"/>
      <c r="ETS5" s="58"/>
      <c r="ETT5" s="58"/>
      <c r="ETU5" s="58"/>
      <c r="ETV5" s="58"/>
      <c r="ETW5" s="58"/>
      <c r="ETX5" s="58"/>
      <c r="ETY5" s="58"/>
      <c r="ETZ5" s="58"/>
      <c r="EUA5" s="58"/>
      <c r="EUB5" s="58"/>
      <c r="EUC5" s="58"/>
      <c r="EUD5" s="58"/>
      <c r="EUE5" s="58"/>
      <c r="EUF5" s="58"/>
      <c r="EUG5" s="58"/>
      <c r="EUH5" s="58"/>
      <c r="EUI5" s="58"/>
      <c r="EUJ5" s="58"/>
      <c r="EUK5" s="58"/>
      <c r="EUL5" s="58"/>
      <c r="EUM5" s="58"/>
      <c r="EUN5" s="58"/>
      <c r="EUO5" s="58"/>
      <c r="EUP5" s="58"/>
      <c r="EUQ5" s="58"/>
      <c r="EUR5" s="58"/>
      <c r="EUS5" s="58"/>
      <c r="EUT5" s="58"/>
      <c r="EUU5" s="58"/>
      <c r="EUV5" s="58"/>
      <c r="EUW5" s="58"/>
      <c r="EUX5" s="58"/>
      <c r="EUY5" s="58"/>
      <c r="EUZ5" s="58"/>
      <c r="EVA5" s="58"/>
      <c r="EVB5" s="58"/>
      <c r="EVC5" s="58"/>
      <c r="EVD5" s="58"/>
      <c r="EVE5" s="58"/>
      <c r="EVF5" s="58"/>
      <c r="EVG5" s="58"/>
      <c r="EVH5" s="58"/>
      <c r="EVI5" s="58"/>
      <c r="EVJ5" s="58"/>
      <c r="EVK5" s="58"/>
      <c r="EVL5" s="58"/>
      <c r="EVM5" s="58"/>
      <c r="EVN5" s="58"/>
      <c r="EVO5" s="58"/>
      <c r="EVP5" s="58"/>
      <c r="EVQ5" s="58"/>
      <c r="EVR5" s="58"/>
      <c r="EVS5" s="58"/>
      <c r="EVT5" s="58"/>
      <c r="EVU5" s="58"/>
      <c r="EVV5" s="58"/>
      <c r="EVW5" s="58"/>
      <c r="EVX5" s="58"/>
      <c r="EVY5" s="58"/>
      <c r="EVZ5" s="58"/>
      <c r="EWA5" s="58"/>
      <c r="EWB5" s="58"/>
      <c r="EWC5" s="58"/>
      <c r="EWD5" s="58"/>
      <c r="EWE5" s="58"/>
      <c r="EWF5" s="58"/>
      <c r="EWG5" s="58"/>
      <c r="EWH5" s="58"/>
      <c r="EWI5" s="58"/>
      <c r="EWJ5" s="58"/>
      <c r="EWK5" s="58"/>
      <c r="EWL5" s="58"/>
      <c r="EWM5" s="58"/>
      <c r="EWN5" s="58"/>
      <c r="EWO5" s="58"/>
      <c r="EWP5" s="58"/>
      <c r="EWQ5" s="58"/>
      <c r="EWR5" s="58"/>
      <c r="EWS5" s="58"/>
      <c r="EWT5" s="58"/>
      <c r="EWU5" s="58"/>
      <c r="EWV5" s="58"/>
      <c r="EWW5" s="58"/>
      <c r="EWX5" s="58"/>
      <c r="EWY5" s="58"/>
      <c r="EWZ5" s="58"/>
      <c r="EXA5" s="58"/>
      <c r="EXB5" s="58"/>
      <c r="EXC5" s="58"/>
      <c r="EXD5" s="58"/>
      <c r="EXE5" s="58"/>
      <c r="EXF5" s="58"/>
      <c r="EXG5" s="58"/>
      <c r="EXH5" s="58"/>
      <c r="EXI5" s="58"/>
      <c r="EXJ5" s="58"/>
      <c r="EXK5" s="58"/>
      <c r="EXL5" s="58"/>
      <c r="EXM5" s="58"/>
      <c r="EXN5" s="58"/>
      <c r="EXO5" s="58"/>
      <c r="EXP5" s="58"/>
      <c r="EXQ5" s="58"/>
      <c r="EXR5" s="58"/>
      <c r="EXS5" s="58"/>
      <c r="EXT5" s="58"/>
      <c r="EXU5" s="58"/>
      <c r="EXV5" s="58"/>
      <c r="EXW5" s="58"/>
      <c r="EXX5" s="58"/>
      <c r="EXY5" s="58"/>
      <c r="EXZ5" s="58"/>
      <c r="EYA5" s="58"/>
      <c r="EYB5" s="58"/>
      <c r="EYC5" s="58"/>
      <c r="EYD5" s="58"/>
      <c r="EYE5" s="58"/>
      <c r="EYF5" s="58"/>
      <c r="EYG5" s="58"/>
      <c r="EYH5" s="58"/>
      <c r="EYI5" s="58"/>
      <c r="EYJ5" s="58"/>
      <c r="EYK5" s="58"/>
      <c r="EYL5" s="58"/>
      <c r="EYM5" s="58"/>
      <c r="EYN5" s="58"/>
      <c r="EYO5" s="58"/>
      <c r="EYP5" s="58"/>
      <c r="EYQ5" s="58"/>
      <c r="EYR5" s="58"/>
      <c r="EYS5" s="58"/>
      <c r="EYT5" s="58"/>
      <c r="EYU5" s="58"/>
      <c r="EYV5" s="58"/>
      <c r="EYW5" s="58"/>
      <c r="EYX5" s="58"/>
      <c r="EYY5" s="58"/>
      <c r="EYZ5" s="58"/>
      <c r="EZA5" s="58"/>
      <c r="EZB5" s="58"/>
      <c r="EZC5" s="58"/>
      <c r="EZD5" s="58"/>
      <c r="EZE5" s="58"/>
      <c r="EZF5" s="58"/>
      <c r="EZG5" s="58"/>
      <c r="EZH5" s="58"/>
      <c r="EZI5" s="58"/>
      <c r="EZJ5" s="58"/>
      <c r="EZK5" s="58"/>
      <c r="EZL5" s="58"/>
      <c r="EZM5" s="58"/>
      <c r="EZN5" s="58"/>
      <c r="EZO5" s="58"/>
      <c r="EZP5" s="58"/>
      <c r="EZQ5" s="58"/>
      <c r="EZR5" s="58"/>
      <c r="EZS5" s="58"/>
      <c r="EZT5" s="58"/>
      <c r="EZU5" s="58"/>
      <c r="EZV5" s="58"/>
      <c r="EZW5" s="58"/>
      <c r="EZX5" s="58"/>
      <c r="EZY5" s="58"/>
      <c r="EZZ5" s="58"/>
      <c r="FAA5" s="58"/>
      <c r="FAB5" s="58"/>
      <c r="FAC5" s="58"/>
      <c r="FAD5" s="58"/>
      <c r="FAE5" s="58"/>
      <c r="FAF5" s="58"/>
      <c r="FAG5" s="58"/>
      <c r="FAH5" s="58"/>
      <c r="FAI5" s="58"/>
      <c r="FAJ5" s="58"/>
      <c r="FAK5" s="58"/>
      <c r="FAL5" s="58"/>
      <c r="FAM5" s="58"/>
      <c r="FAN5" s="58"/>
      <c r="FAO5" s="58"/>
      <c r="FAP5" s="58"/>
      <c r="FAQ5" s="58"/>
      <c r="FAR5" s="58"/>
      <c r="FAS5" s="58"/>
      <c r="FAT5" s="58"/>
      <c r="FAU5" s="58"/>
      <c r="FAV5" s="58"/>
      <c r="FAW5" s="58"/>
      <c r="FAX5" s="58"/>
      <c r="FAY5" s="58"/>
      <c r="FAZ5" s="58"/>
      <c r="FBA5" s="58"/>
      <c r="FBB5" s="58"/>
      <c r="FBC5" s="58"/>
      <c r="FBD5" s="58"/>
      <c r="FBE5" s="58"/>
      <c r="FBF5" s="58"/>
      <c r="FBG5" s="58"/>
      <c r="FBH5" s="58"/>
      <c r="FBI5" s="58"/>
      <c r="FBJ5" s="58"/>
      <c r="FBK5" s="58"/>
      <c r="FBL5" s="58"/>
      <c r="FBM5" s="58"/>
      <c r="FBN5" s="58"/>
      <c r="FBO5" s="58"/>
      <c r="FBP5" s="58"/>
      <c r="FBQ5" s="58"/>
      <c r="FBR5" s="58"/>
      <c r="FBS5" s="58"/>
      <c r="FBT5" s="58"/>
      <c r="FBU5" s="58"/>
      <c r="FBV5" s="58"/>
      <c r="FBW5" s="58"/>
      <c r="FBX5" s="58"/>
      <c r="FBY5" s="58"/>
      <c r="FBZ5" s="58"/>
      <c r="FCA5" s="58"/>
      <c r="FCB5" s="58"/>
      <c r="FCC5" s="58"/>
      <c r="FCD5" s="58"/>
      <c r="FCE5" s="58"/>
      <c r="FCF5" s="58"/>
      <c r="FCG5" s="58"/>
      <c r="FCH5" s="58"/>
      <c r="FCI5" s="58"/>
      <c r="FCJ5" s="58"/>
      <c r="FCK5" s="58"/>
      <c r="FCL5" s="58"/>
      <c r="FCM5" s="58"/>
      <c r="FCN5" s="58"/>
      <c r="FCO5" s="58"/>
      <c r="FCP5" s="58"/>
      <c r="FCQ5" s="58"/>
      <c r="FCR5" s="58"/>
      <c r="FCS5" s="58"/>
      <c r="FCT5" s="58"/>
      <c r="FCU5" s="58"/>
      <c r="FCV5" s="58"/>
      <c r="FCW5" s="58"/>
      <c r="FCX5" s="58"/>
      <c r="FCY5" s="58"/>
      <c r="FCZ5" s="58"/>
      <c r="FDA5" s="58"/>
      <c r="FDB5" s="58"/>
      <c r="FDC5" s="58"/>
      <c r="FDD5" s="58"/>
      <c r="FDE5" s="58"/>
      <c r="FDF5" s="58"/>
      <c r="FDG5" s="58"/>
      <c r="FDH5" s="58"/>
      <c r="FDI5" s="58"/>
      <c r="FDJ5" s="58"/>
      <c r="FDK5" s="58"/>
      <c r="FDL5" s="58"/>
      <c r="FDM5" s="58"/>
      <c r="FDN5" s="58"/>
      <c r="FDO5" s="58"/>
      <c r="FDP5" s="58"/>
      <c r="FDQ5" s="58"/>
      <c r="FDR5" s="58"/>
      <c r="FDS5" s="58"/>
      <c r="FDT5" s="58"/>
      <c r="FDU5" s="58"/>
      <c r="FDV5" s="58"/>
      <c r="FDW5" s="58"/>
      <c r="FDX5" s="58"/>
      <c r="FDY5" s="58"/>
      <c r="FDZ5" s="58"/>
      <c r="FEA5" s="58"/>
      <c r="FEB5" s="58"/>
      <c r="FEC5" s="58"/>
      <c r="FED5" s="58"/>
      <c r="FEE5" s="58"/>
      <c r="FEF5" s="58"/>
      <c r="FEG5" s="58"/>
      <c r="FEH5" s="58"/>
      <c r="FEI5" s="58"/>
      <c r="FEJ5" s="58"/>
      <c r="FEK5" s="58"/>
      <c r="FEL5" s="58"/>
      <c r="FEM5" s="58"/>
      <c r="FEN5" s="58"/>
      <c r="FEO5" s="58"/>
      <c r="FEP5" s="58"/>
      <c r="FEQ5" s="58"/>
      <c r="FER5" s="58"/>
      <c r="FES5" s="58"/>
      <c r="FET5" s="58"/>
      <c r="FEU5" s="58"/>
      <c r="FEV5" s="58"/>
      <c r="FEW5" s="58"/>
      <c r="FEX5" s="58"/>
      <c r="FEY5" s="58"/>
      <c r="FEZ5" s="58"/>
      <c r="FFA5" s="58"/>
      <c r="FFB5" s="58"/>
      <c r="FFC5" s="58"/>
      <c r="FFD5" s="58"/>
      <c r="FFE5" s="58"/>
      <c r="FFF5" s="58"/>
      <c r="FFG5" s="58"/>
      <c r="FFH5" s="58"/>
      <c r="FFI5" s="58"/>
      <c r="FFJ5" s="58"/>
      <c r="FFK5" s="58"/>
      <c r="FFL5" s="58"/>
      <c r="FFM5" s="58"/>
      <c r="FFN5" s="58"/>
      <c r="FFO5" s="58"/>
      <c r="FFP5" s="58"/>
      <c r="FFQ5" s="58"/>
      <c r="FFR5" s="58"/>
      <c r="FFS5" s="58"/>
      <c r="FFT5" s="58"/>
      <c r="FFU5" s="58"/>
      <c r="FFV5" s="58"/>
      <c r="FFW5" s="58"/>
      <c r="FFX5" s="58"/>
      <c r="FFY5" s="58"/>
      <c r="FFZ5" s="58"/>
      <c r="FGA5" s="58"/>
      <c r="FGB5" s="58"/>
      <c r="FGC5" s="58"/>
      <c r="FGD5" s="58"/>
      <c r="FGE5" s="58"/>
      <c r="FGF5" s="58"/>
      <c r="FGG5" s="58"/>
      <c r="FGH5" s="58"/>
      <c r="FGI5" s="58"/>
      <c r="FGJ5" s="58"/>
      <c r="FGK5" s="58"/>
      <c r="FGL5" s="58"/>
      <c r="FGM5" s="58"/>
      <c r="FGN5" s="58"/>
      <c r="FGO5" s="58"/>
      <c r="FGP5" s="58"/>
      <c r="FGQ5" s="58"/>
      <c r="FGR5" s="58"/>
      <c r="FGS5" s="58"/>
      <c r="FGT5" s="58"/>
      <c r="FGU5" s="58"/>
      <c r="FGV5" s="58"/>
      <c r="FGW5" s="58"/>
      <c r="FGX5" s="58"/>
      <c r="FGY5" s="58"/>
      <c r="FGZ5" s="58"/>
      <c r="FHA5" s="58"/>
      <c r="FHB5" s="58"/>
      <c r="FHC5" s="58"/>
      <c r="FHD5" s="58"/>
      <c r="FHE5" s="58"/>
      <c r="FHF5" s="58"/>
      <c r="FHG5" s="58"/>
      <c r="FHH5" s="58"/>
      <c r="FHI5" s="58"/>
      <c r="FHJ5" s="58"/>
      <c r="FHK5" s="58"/>
      <c r="FHL5" s="58"/>
      <c r="FHM5" s="58"/>
      <c r="FHN5" s="58"/>
      <c r="FHO5" s="58"/>
      <c r="FHP5" s="58"/>
      <c r="FHQ5" s="58"/>
      <c r="FHR5" s="58"/>
      <c r="FHS5" s="58"/>
      <c r="FHT5" s="58"/>
      <c r="FHU5" s="58"/>
      <c r="FHV5" s="58"/>
      <c r="FHW5" s="58"/>
      <c r="FHX5" s="58"/>
      <c r="FHY5" s="58"/>
      <c r="FHZ5" s="58"/>
      <c r="FIA5" s="58"/>
      <c r="FIB5" s="58"/>
      <c r="FIC5" s="58"/>
      <c r="FID5" s="58"/>
      <c r="FIE5" s="58"/>
      <c r="FIF5" s="58"/>
      <c r="FIG5" s="58"/>
      <c r="FIH5" s="58"/>
      <c r="FII5" s="58"/>
      <c r="FIJ5" s="58"/>
      <c r="FIK5" s="58"/>
      <c r="FIL5" s="58"/>
      <c r="FIM5" s="58"/>
      <c r="FIN5" s="58"/>
      <c r="FIO5" s="58"/>
      <c r="FIP5" s="58"/>
      <c r="FIQ5" s="58"/>
      <c r="FIR5" s="58"/>
      <c r="FIS5" s="58"/>
      <c r="FIT5" s="58"/>
      <c r="FIU5" s="58"/>
      <c r="FIV5" s="58"/>
      <c r="FIW5" s="58"/>
      <c r="FIX5" s="58"/>
      <c r="FIY5" s="58"/>
      <c r="FIZ5" s="58"/>
      <c r="FJA5" s="58"/>
      <c r="FJB5" s="58"/>
      <c r="FJC5" s="58"/>
      <c r="FJD5" s="58"/>
      <c r="FJE5" s="58"/>
      <c r="FJF5" s="58"/>
      <c r="FJG5" s="58"/>
      <c r="FJH5" s="58"/>
      <c r="FJI5" s="58"/>
      <c r="FJJ5" s="58"/>
      <c r="FJK5" s="58"/>
      <c r="FJL5" s="58"/>
      <c r="FJM5" s="58"/>
      <c r="FJN5" s="58"/>
      <c r="FJO5" s="58"/>
      <c r="FJP5" s="58"/>
      <c r="FJQ5" s="58"/>
      <c r="FJR5" s="58"/>
      <c r="FJS5" s="58"/>
      <c r="FJT5" s="58"/>
      <c r="FJU5" s="58"/>
      <c r="FJV5" s="58"/>
      <c r="FJW5" s="58"/>
      <c r="FJX5" s="58"/>
      <c r="FJY5" s="58"/>
      <c r="FJZ5" s="58"/>
      <c r="FKA5" s="58"/>
      <c r="FKB5" s="58"/>
      <c r="FKC5" s="58"/>
      <c r="FKD5" s="58"/>
      <c r="FKE5" s="58"/>
      <c r="FKF5" s="58"/>
      <c r="FKG5" s="58"/>
      <c r="FKH5" s="58"/>
      <c r="FKI5" s="58"/>
      <c r="FKJ5" s="58"/>
      <c r="FKK5" s="58"/>
      <c r="FKL5" s="58"/>
      <c r="FKM5" s="58"/>
      <c r="FKN5" s="58"/>
      <c r="FKO5" s="58"/>
      <c r="FKP5" s="58"/>
      <c r="FKQ5" s="58"/>
      <c r="FKR5" s="58"/>
      <c r="FKS5" s="58"/>
      <c r="FKT5" s="58"/>
      <c r="FKU5" s="58"/>
      <c r="FKV5" s="58"/>
      <c r="FKW5" s="58"/>
      <c r="FKX5" s="58"/>
      <c r="FKY5" s="58"/>
      <c r="FKZ5" s="58"/>
      <c r="FLA5" s="58"/>
      <c r="FLB5" s="58"/>
      <c r="FLC5" s="58"/>
      <c r="FLD5" s="58"/>
      <c r="FLE5" s="58"/>
      <c r="FLF5" s="58"/>
      <c r="FLG5" s="58"/>
      <c r="FLH5" s="58"/>
      <c r="FLI5" s="58"/>
      <c r="FLJ5" s="58"/>
      <c r="FLK5" s="58"/>
      <c r="FLL5" s="58"/>
      <c r="FLM5" s="58"/>
      <c r="FLN5" s="58"/>
      <c r="FLO5" s="58"/>
      <c r="FLP5" s="58"/>
      <c r="FLQ5" s="58"/>
      <c r="FLR5" s="58"/>
      <c r="FLS5" s="58"/>
      <c r="FLT5" s="58"/>
      <c r="FLU5" s="58"/>
      <c r="FLV5" s="58"/>
      <c r="FLW5" s="58"/>
      <c r="FLX5" s="58"/>
      <c r="FLY5" s="58"/>
      <c r="FLZ5" s="58"/>
      <c r="FMA5" s="58"/>
      <c r="FMB5" s="58"/>
      <c r="FMC5" s="58"/>
      <c r="FMD5" s="58"/>
      <c r="FME5" s="58"/>
      <c r="FMF5" s="58"/>
      <c r="FMG5" s="58"/>
      <c r="FMH5" s="58"/>
      <c r="FMI5" s="58"/>
      <c r="FMJ5" s="58"/>
      <c r="FMK5" s="58"/>
      <c r="FML5" s="58"/>
      <c r="FMM5" s="58"/>
      <c r="FMN5" s="58"/>
      <c r="FMO5" s="58"/>
      <c r="FMP5" s="58"/>
      <c r="FMQ5" s="58"/>
      <c r="FMR5" s="58"/>
      <c r="FMS5" s="58"/>
      <c r="FMT5" s="58"/>
      <c r="FMU5" s="58"/>
      <c r="FMV5" s="58"/>
      <c r="FMW5" s="58"/>
      <c r="FMX5" s="58"/>
      <c r="FMY5" s="58"/>
      <c r="FMZ5" s="58"/>
      <c r="FNA5" s="58"/>
      <c r="FNB5" s="58"/>
      <c r="FNC5" s="58"/>
      <c r="FND5" s="58"/>
      <c r="FNE5" s="58"/>
      <c r="FNF5" s="58"/>
      <c r="FNG5" s="58"/>
      <c r="FNH5" s="58"/>
      <c r="FNI5" s="58"/>
      <c r="FNJ5" s="58"/>
      <c r="FNK5" s="58"/>
      <c r="FNL5" s="58"/>
      <c r="FNM5" s="58"/>
      <c r="FNN5" s="58"/>
      <c r="FNO5" s="58"/>
      <c r="FNP5" s="58"/>
      <c r="FNQ5" s="58"/>
      <c r="FNR5" s="58"/>
      <c r="FNS5" s="58"/>
      <c r="FNT5" s="58"/>
      <c r="FNU5" s="58"/>
      <c r="FNV5" s="58"/>
      <c r="FNW5" s="58"/>
      <c r="FNX5" s="58"/>
      <c r="FNY5" s="58"/>
      <c r="FNZ5" s="58"/>
      <c r="FOA5" s="58"/>
      <c r="FOB5" s="58"/>
      <c r="FOC5" s="58"/>
      <c r="FOD5" s="58"/>
      <c r="FOE5" s="58"/>
      <c r="FOF5" s="58"/>
      <c r="FOG5" s="58"/>
      <c r="FOH5" s="58"/>
      <c r="FOI5" s="58"/>
      <c r="FOJ5" s="58"/>
      <c r="FOK5" s="58"/>
      <c r="FOL5" s="58"/>
      <c r="FOM5" s="58"/>
      <c r="FON5" s="58"/>
      <c r="FOO5" s="58"/>
      <c r="FOP5" s="58"/>
      <c r="FOQ5" s="58"/>
      <c r="FOR5" s="58"/>
      <c r="FOS5" s="58"/>
      <c r="FOT5" s="58"/>
      <c r="FOU5" s="58"/>
      <c r="FOV5" s="58"/>
      <c r="FOW5" s="58"/>
      <c r="FOX5" s="58"/>
      <c r="FOY5" s="58"/>
      <c r="FOZ5" s="58"/>
      <c r="FPA5" s="58"/>
      <c r="FPB5" s="58"/>
      <c r="FPC5" s="58"/>
      <c r="FPD5" s="58"/>
      <c r="FPE5" s="58"/>
      <c r="FPF5" s="58"/>
      <c r="FPG5" s="58"/>
      <c r="FPH5" s="58"/>
      <c r="FPI5" s="58"/>
      <c r="FPJ5" s="58"/>
      <c r="FPK5" s="58"/>
      <c r="FPL5" s="58"/>
      <c r="FPM5" s="58"/>
      <c r="FPN5" s="58"/>
      <c r="FPO5" s="58"/>
      <c r="FPP5" s="58"/>
      <c r="FPQ5" s="58"/>
      <c r="FPR5" s="58"/>
      <c r="FPS5" s="58"/>
      <c r="FPT5" s="58"/>
      <c r="FPU5" s="58"/>
      <c r="FPV5" s="58"/>
      <c r="FPW5" s="58"/>
      <c r="FPX5" s="58"/>
      <c r="FPY5" s="58"/>
      <c r="FPZ5" s="58"/>
      <c r="FQA5" s="58"/>
      <c r="FQB5" s="58"/>
      <c r="FQC5" s="58"/>
      <c r="FQD5" s="58"/>
      <c r="FQE5" s="58"/>
      <c r="FQF5" s="58"/>
      <c r="FQG5" s="58"/>
      <c r="FQH5" s="58"/>
      <c r="FQI5" s="58"/>
      <c r="FQJ5" s="58"/>
      <c r="FQK5" s="58"/>
      <c r="FQL5" s="58"/>
      <c r="FQM5" s="58"/>
      <c r="FQN5" s="58"/>
      <c r="FQO5" s="58"/>
      <c r="FQP5" s="58"/>
      <c r="FQQ5" s="58"/>
      <c r="FQR5" s="58"/>
      <c r="FQS5" s="58"/>
      <c r="FQT5" s="58"/>
      <c r="FQU5" s="58"/>
      <c r="FQV5" s="58"/>
      <c r="FQW5" s="58"/>
      <c r="FQX5" s="58"/>
      <c r="FQY5" s="58"/>
      <c r="FQZ5" s="58"/>
      <c r="FRA5" s="58"/>
      <c r="FRB5" s="58"/>
      <c r="FRC5" s="58"/>
      <c r="FRD5" s="58"/>
      <c r="FRE5" s="58"/>
      <c r="FRF5" s="58"/>
      <c r="FRG5" s="58"/>
      <c r="FRH5" s="58"/>
      <c r="FRI5" s="58"/>
      <c r="FRJ5" s="58"/>
      <c r="FRK5" s="58"/>
      <c r="FRL5" s="58"/>
      <c r="FRM5" s="58"/>
      <c r="FRN5" s="58"/>
      <c r="FRO5" s="58"/>
      <c r="FRP5" s="58"/>
      <c r="FRQ5" s="58"/>
      <c r="FRR5" s="58"/>
      <c r="FRS5" s="58"/>
      <c r="FRT5" s="58"/>
      <c r="FRU5" s="58"/>
      <c r="FRV5" s="58"/>
      <c r="FRW5" s="58"/>
      <c r="FRX5" s="58"/>
      <c r="FRY5" s="58"/>
      <c r="FRZ5" s="58"/>
      <c r="FSA5" s="58"/>
      <c r="FSB5" s="58"/>
      <c r="FSC5" s="58"/>
      <c r="FSD5" s="58"/>
      <c r="FSE5" s="58"/>
      <c r="FSF5" s="58"/>
      <c r="FSG5" s="58"/>
      <c r="FSH5" s="58"/>
      <c r="FSI5" s="58"/>
      <c r="FSJ5" s="58"/>
      <c r="FSK5" s="58"/>
      <c r="FSL5" s="58"/>
      <c r="FSM5" s="58"/>
      <c r="FSN5" s="58"/>
      <c r="FSO5" s="58"/>
      <c r="FSP5" s="58"/>
      <c r="FSQ5" s="58"/>
      <c r="FSR5" s="58"/>
      <c r="FSS5" s="58"/>
      <c r="FST5" s="58"/>
      <c r="FSU5" s="58"/>
      <c r="FSV5" s="58"/>
      <c r="FSW5" s="58"/>
      <c r="FSX5" s="58"/>
      <c r="FSY5" s="58"/>
      <c r="FSZ5" s="58"/>
      <c r="FTA5" s="58"/>
      <c r="FTB5" s="58"/>
      <c r="FTC5" s="58"/>
      <c r="FTD5" s="58"/>
      <c r="FTE5" s="58"/>
      <c r="FTF5" s="58"/>
      <c r="FTG5" s="58"/>
      <c r="FTH5" s="58"/>
      <c r="FTI5" s="58"/>
      <c r="FTJ5" s="58"/>
      <c r="FTK5" s="58"/>
      <c r="FTL5" s="58"/>
      <c r="FTM5" s="58"/>
      <c r="FTN5" s="58"/>
      <c r="FTO5" s="58"/>
      <c r="FTP5" s="58"/>
      <c r="FTQ5" s="58"/>
      <c r="FTR5" s="58"/>
      <c r="FTS5" s="58"/>
      <c r="FTT5" s="58"/>
      <c r="FTU5" s="58"/>
      <c r="FTV5" s="58"/>
      <c r="FTW5" s="58"/>
      <c r="FTX5" s="58"/>
      <c r="FTY5" s="58"/>
      <c r="FTZ5" s="58"/>
      <c r="FUA5" s="58"/>
      <c r="FUB5" s="58"/>
      <c r="FUC5" s="58"/>
      <c r="FUD5" s="58"/>
      <c r="FUE5" s="58"/>
      <c r="FUF5" s="58"/>
      <c r="FUG5" s="58"/>
      <c r="FUH5" s="58"/>
      <c r="FUI5" s="58"/>
      <c r="FUJ5" s="58"/>
      <c r="FUK5" s="58"/>
      <c r="FUL5" s="58"/>
      <c r="FUM5" s="58"/>
      <c r="FUN5" s="58"/>
      <c r="FUO5" s="58"/>
      <c r="FUP5" s="58"/>
      <c r="FUQ5" s="58"/>
      <c r="FUR5" s="58"/>
      <c r="FUS5" s="58"/>
      <c r="FUT5" s="58"/>
      <c r="FUU5" s="58"/>
      <c r="FUV5" s="58"/>
      <c r="FUW5" s="58"/>
      <c r="FUX5" s="58"/>
      <c r="FUY5" s="58"/>
      <c r="FUZ5" s="58"/>
      <c r="FVA5" s="58"/>
      <c r="FVB5" s="58"/>
      <c r="FVC5" s="58"/>
      <c r="FVD5" s="58"/>
      <c r="FVE5" s="58"/>
      <c r="FVF5" s="58"/>
      <c r="FVG5" s="58"/>
      <c r="FVH5" s="58"/>
      <c r="FVI5" s="58"/>
      <c r="FVJ5" s="58"/>
      <c r="FVK5" s="58"/>
      <c r="FVL5" s="58"/>
      <c r="FVM5" s="58"/>
      <c r="FVN5" s="58"/>
      <c r="FVO5" s="58"/>
      <c r="FVP5" s="58"/>
      <c r="FVQ5" s="58"/>
      <c r="FVR5" s="58"/>
      <c r="FVS5" s="58"/>
      <c r="FVT5" s="58"/>
      <c r="FVU5" s="58"/>
      <c r="FVV5" s="58"/>
      <c r="FVW5" s="58"/>
      <c r="FVX5" s="58"/>
      <c r="FVY5" s="58"/>
      <c r="FVZ5" s="58"/>
      <c r="FWA5" s="58"/>
      <c r="FWB5" s="58"/>
      <c r="FWC5" s="58"/>
      <c r="FWD5" s="58"/>
      <c r="FWE5" s="58"/>
      <c r="FWF5" s="58"/>
      <c r="FWG5" s="58"/>
      <c r="FWH5" s="58"/>
      <c r="FWI5" s="58"/>
      <c r="FWJ5" s="58"/>
      <c r="FWK5" s="58"/>
      <c r="FWL5" s="58"/>
      <c r="FWM5" s="58"/>
      <c r="FWN5" s="58"/>
      <c r="FWO5" s="58"/>
      <c r="FWP5" s="58"/>
      <c r="FWQ5" s="58"/>
      <c r="FWR5" s="58"/>
      <c r="FWS5" s="58"/>
      <c r="FWT5" s="58"/>
      <c r="FWU5" s="58"/>
      <c r="FWV5" s="58"/>
      <c r="FWW5" s="58"/>
      <c r="FWX5" s="58"/>
      <c r="FWY5" s="58"/>
      <c r="FWZ5" s="58"/>
      <c r="FXA5" s="58"/>
      <c r="FXB5" s="58"/>
      <c r="FXC5" s="58"/>
      <c r="FXD5" s="58"/>
      <c r="FXE5" s="58"/>
      <c r="FXF5" s="58"/>
      <c r="FXG5" s="58"/>
      <c r="FXH5" s="58"/>
      <c r="FXI5" s="58"/>
      <c r="FXJ5" s="58"/>
      <c r="FXK5" s="58"/>
      <c r="FXL5" s="58"/>
      <c r="FXM5" s="58"/>
      <c r="FXN5" s="58"/>
      <c r="FXO5" s="58"/>
      <c r="FXP5" s="58"/>
      <c r="FXQ5" s="58"/>
      <c r="FXR5" s="58"/>
      <c r="FXS5" s="58"/>
      <c r="FXT5" s="58"/>
      <c r="FXU5" s="58"/>
      <c r="FXV5" s="58"/>
      <c r="FXW5" s="58"/>
      <c r="FXX5" s="58"/>
      <c r="FXY5" s="58"/>
      <c r="FXZ5" s="58"/>
      <c r="FYA5" s="58"/>
      <c r="FYB5" s="58"/>
      <c r="FYC5" s="58"/>
      <c r="FYD5" s="58"/>
      <c r="FYE5" s="58"/>
      <c r="FYF5" s="58"/>
      <c r="FYG5" s="58"/>
      <c r="FYH5" s="58"/>
      <c r="FYI5" s="58"/>
      <c r="FYJ5" s="58"/>
      <c r="FYK5" s="58"/>
      <c r="FYL5" s="58"/>
      <c r="FYM5" s="58"/>
      <c r="FYN5" s="58"/>
      <c r="FYO5" s="58"/>
      <c r="FYP5" s="58"/>
      <c r="FYQ5" s="58"/>
      <c r="FYR5" s="58"/>
      <c r="FYS5" s="58"/>
      <c r="FYT5" s="58"/>
      <c r="FYU5" s="58"/>
      <c r="FYV5" s="58"/>
      <c r="FYW5" s="58"/>
      <c r="FYX5" s="58"/>
      <c r="FYY5" s="58"/>
      <c r="FYZ5" s="58"/>
      <c r="FZA5" s="58"/>
      <c r="FZB5" s="58"/>
      <c r="FZC5" s="58"/>
      <c r="FZD5" s="58"/>
      <c r="FZE5" s="58"/>
      <c r="FZF5" s="58"/>
      <c r="FZG5" s="58"/>
      <c r="FZH5" s="58"/>
      <c r="FZI5" s="58"/>
      <c r="FZJ5" s="58"/>
      <c r="FZK5" s="58"/>
      <c r="FZL5" s="58"/>
      <c r="FZM5" s="58"/>
      <c r="FZN5" s="58"/>
      <c r="FZO5" s="58"/>
      <c r="FZP5" s="58"/>
      <c r="FZQ5" s="58"/>
      <c r="FZR5" s="58"/>
      <c r="FZS5" s="58"/>
      <c r="FZT5" s="58"/>
      <c r="FZU5" s="58"/>
      <c r="FZV5" s="58"/>
      <c r="FZW5" s="58"/>
      <c r="FZX5" s="58"/>
      <c r="FZY5" s="58"/>
      <c r="FZZ5" s="58"/>
      <c r="GAA5" s="58"/>
      <c r="GAB5" s="58"/>
      <c r="GAC5" s="58"/>
      <c r="GAD5" s="58"/>
      <c r="GAE5" s="58"/>
      <c r="GAF5" s="58"/>
      <c r="GAG5" s="58"/>
      <c r="GAH5" s="58"/>
      <c r="GAI5" s="58"/>
      <c r="GAJ5" s="58"/>
      <c r="GAK5" s="58"/>
      <c r="GAL5" s="58"/>
      <c r="GAM5" s="58"/>
      <c r="GAN5" s="58"/>
      <c r="GAO5" s="58"/>
      <c r="GAP5" s="58"/>
      <c r="GAQ5" s="58"/>
      <c r="GAR5" s="58"/>
      <c r="GAS5" s="58"/>
      <c r="GAT5" s="58"/>
      <c r="GAU5" s="58"/>
      <c r="GAV5" s="58"/>
      <c r="GAW5" s="58"/>
      <c r="GAX5" s="58"/>
      <c r="GAY5" s="58"/>
      <c r="GAZ5" s="58"/>
      <c r="GBA5" s="58"/>
      <c r="GBB5" s="58"/>
      <c r="GBC5" s="58"/>
      <c r="GBD5" s="58"/>
      <c r="GBE5" s="58"/>
      <c r="GBF5" s="58"/>
      <c r="GBG5" s="58"/>
      <c r="GBH5" s="58"/>
      <c r="GBI5" s="58"/>
      <c r="GBJ5" s="58"/>
      <c r="GBK5" s="58"/>
      <c r="GBL5" s="58"/>
      <c r="GBM5" s="58"/>
      <c r="GBN5" s="58"/>
      <c r="GBO5" s="58"/>
      <c r="GBP5" s="58"/>
      <c r="GBQ5" s="58"/>
      <c r="GBR5" s="58"/>
      <c r="GBS5" s="58"/>
      <c r="GBT5" s="58"/>
      <c r="GBU5" s="58"/>
      <c r="GBV5" s="58"/>
      <c r="GBW5" s="58"/>
      <c r="GBX5" s="58"/>
      <c r="GBY5" s="58"/>
      <c r="GBZ5" s="58"/>
      <c r="GCA5" s="58"/>
      <c r="GCB5" s="58"/>
      <c r="GCC5" s="58"/>
      <c r="GCD5" s="58"/>
      <c r="GCE5" s="58"/>
      <c r="GCF5" s="58"/>
      <c r="GCG5" s="58"/>
      <c r="GCH5" s="58"/>
      <c r="GCI5" s="58"/>
      <c r="GCJ5" s="58"/>
      <c r="GCK5" s="58"/>
      <c r="GCL5" s="58"/>
      <c r="GCM5" s="58"/>
      <c r="GCN5" s="58"/>
      <c r="GCO5" s="58"/>
      <c r="GCP5" s="58"/>
      <c r="GCQ5" s="58"/>
      <c r="GCR5" s="58"/>
      <c r="GCS5" s="58"/>
      <c r="GCT5" s="58"/>
      <c r="GCU5" s="58"/>
      <c r="GCV5" s="58"/>
      <c r="GCW5" s="58"/>
      <c r="GCX5" s="58"/>
      <c r="GCY5" s="58"/>
      <c r="GCZ5" s="58"/>
      <c r="GDA5" s="58"/>
      <c r="GDB5" s="58"/>
      <c r="GDC5" s="58"/>
      <c r="GDD5" s="58"/>
      <c r="GDE5" s="58"/>
      <c r="GDF5" s="58"/>
      <c r="GDG5" s="58"/>
      <c r="GDH5" s="58"/>
      <c r="GDI5" s="58"/>
      <c r="GDJ5" s="58"/>
      <c r="GDK5" s="58"/>
      <c r="GDL5" s="58"/>
      <c r="GDM5" s="58"/>
      <c r="GDN5" s="58"/>
      <c r="GDO5" s="58"/>
      <c r="GDP5" s="58"/>
      <c r="GDQ5" s="58"/>
      <c r="GDR5" s="58"/>
      <c r="GDS5" s="58"/>
      <c r="GDT5" s="58"/>
      <c r="GDU5" s="58"/>
      <c r="GDV5" s="58"/>
      <c r="GDW5" s="58"/>
      <c r="GDX5" s="58"/>
      <c r="GDY5" s="58"/>
      <c r="GDZ5" s="58"/>
      <c r="GEA5" s="58"/>
      <c r="GEB5" s="58"/>
      <c r="GEC5" s="58"/>
      <c r="GED5" s="58"/>
      <c r="GEE5" s="58"/>
      <c r="GEF5" s="58"/>
      <c r="GEG5" s="58"/>
      <c r="GEH5" s="58"/>
      <c r="GEI5" s="58"/>
      <c r="GEJ5" s="58"/>
      <c r="GEK5" s="58"/>
      <c r="GEL5" s="58"/>
      <c r="GEM5" s="58"/>
      <c r="GEN5" s="58"/>
      <c r="GEO5" s="58"/>
      <c r="GEP5" s="58"/>
      <c r="GEQ5" s="58"/>
      <c r="GER5" s="58"/>
      <c r="GES5" s="58"/>
      <c r="GET5" s="58"/>
      <c r="GEU5" s="58"/>
      <c r="GEV5" s="58"/>
      <c r="GEW5" s="58"/>
      <c r="GEX5" s="58"/>
      <c r="GEY5" s="58"/>
      <c r="GEZ5" s="58"/>
      <c r="GFA5" s="58"/>
      <c r="GFB5" s="58"/>
      <c r="GFC5" s="58"/>
      <c r="GFD5" s="58"/>
      <c r="GFE5" s="58"/>
      <c r="GFF5" s="58"/>
      <c r="GFG5" s="58"/>
      <c r="GFH5" s="58"/>
      <c r="GFI5" s="58"/>
      <c r="GFJ5" s="58"/>
      <c r="GFK5" s="58"/>
      <c r="GFL5" s="58"/>
      <c r="GFM5" s="58"/>
      <c r="GFN5" s="58"/>
      <c r="GFO5" s="58"/>
      <c r="GFP5" s="58"/>
      <c r="GFQ5" s="58"/>
      <c r="GFR5" s="58"/>
      <c r="GFS5" s="58"/>
      <c r="GFT5" s="58"/>
      <c r="GFU5" s="58"/>
      <c r="GFV5" s="58"/>
      <c r="GFW5" s="58"/>
      <c r="GFX5" s="58"/>
      <c r="GFY5" s="58"/>
      <c r="GFZ5" s="58"/>
      <c r="GGA5" s="58"/>
      <c r="GGB5" s="58"/>
      <c r="GGC5" s="58"/>
      <c r="GGD5" s="58"/>
      <c r="GGE5" s="58"/>
      <c r="GGF5" s="58"/>
      <c r="GGG5" s="58"/>
      <c r="GGH5" s="58"/>
      <c r="GGI5" s="58"/>
      <c r="GGJ5" s="58"/>
      <c r="GGK5" s="58"/>
      <c r="GGL5" s="58"/>
      <c r="GGM5" s="58"/>
      <c r="GGN5" s="58"/>
      <c r="GGO5" s="58"/>
      <c r="GGP5" s="58"/>
      <c r="GGQ5" s="58"/>
      <c r="GGR5" s="58"/>
      <c r="GGS5" s="58"/>
      <c r="GGT5" s="58"/>
      <c r="GGU5" s="58"/>
      <c r="GGV5" s="58"/>
      <c r="GGW5" s="58"/>
      <c r="GGX5" s="58"/>
      <c r="GGY5" s="58"/>
      <c r="GGZ5" s="58"/>
      <c r="GHA5" s="58"/>
      <c r="GHB5" s="58"/>
      <c r="GHC5" s="58"/>
      <c r="GHD5" s="58"/>
      <c r="GHE5" s="58"/>
      <c r="GHF5" s="58"/>
      <c r="GHG5" s="58"/>
      <c r="GHH5" s="58"/>
      <c r="GHI5" s="58"/>
      <c r="GHJ5" s="58"/>
      <c r="GHK5" s="58"/>
      <c r="GHL5" s="58"/>
      <c r="GHM5" s="58"/>
      <c r="GHN5" s="58"/>
      <c r="GHO5" s="58"/>
      <c r="GHP5" s="58"/>
      <c r="GHQ5" s="58"/>
      <c r="GHR5" s="58"/>
      <c r="GHS5" s="58"/>
      <c r="GHT5" s="58"/>
      <c r="GHU5" s="58"/>
      <c r="GHV5" s="58"/>
      <c r="GHW5" s="58"/>
      <c r="GHX5" s="58"/>
      <c r="GHY5" s="58"/>
      <c r="GHZ5" s="58"/>
      <c r="GIA5" s="58"/>
      <c r="GIB5" s="58"/>
      <c r="GIC5" s="58"/>
      <c r="GID5" s="58"/>
      <c r="GIE5" s="58"/>
      <c r="GIF5" s="58"/>
      <c r="GIG5" s="58"/>
      <c r="GIH5" s="58"/>
      <c r="GII5" s="58"/>
      <c r="GIJ5" s="58"/>
      <c r="GIK5" s="58"/>
      <c r="GIL5" s="58"/>
      <c r="GIM5" s="58"/>
      <c r="GIN5" s="58"/>
      <c r="GIO5" s="58"/>
      <c r="GIP5" s="58"/>
      <c r="GIQ5" s="58"/>
      <c r="GIR5" s="58"/>
      <c r="GIS5" s="58"/>
      <c r="GIT5" s="58"/>
      <c r="GIU5" s="58"/>
      <c r="GIV5" s="58"/>
      <c r="GIW5" s="58"/>
      <c r="GIX5" s="58"/>
      <c r="GIY5" s="58"/>
      <c r="GIZ5" s="58"/>
      <c r="GJA5" s="58"/>
      <c r="GJB5" s="58"/>
      <c r="GJC5" s="58"/>
      <c r="GJD5" s="58"/>
      <c r="GJE5" s="58"/>
      <c r="GJF5" s="58"/>
      <c r="GJG5" s="58"/>
      <c r="GJH5" s="58"/>
      <c r="GJI5" s="58"/>
      <c r="GJJ5" s="58"/>
      <c r="GJK5" s="58"/>
      <c r="GJL5" s="58"/>
      <c r="GJM5" s="58"/>
      <c r="GJN5" s="58"/>
      <c r="GJO5" s="58"/>
      <c r="GJP5" s="58"/>
      <c r="GJQ5" s="58"/>
      <c r="GJR5" s="58"/>
      <c r="GJS5" s="58"/>
      <c r="GJT5" s="58"/>
      <c r="GJU5" s="58"/>
      <c r="GJV5" s="58"/>
      <c r="GJW5" s="58"/>
      <c r="GJX5" s="58"/>
      <c r="GJY5" s="58"/>
      <c r="GJZ5" s="58"/>
      <c r="GKA5" s="58"/>
      <c r="GKB5" s="58"/>
      <c r="GKC5" s="58"/>
      <c r="GKD5" s="58"/>
      <c r="GKE5" s="58"/>
      <c r="GKF5" s="58"/>
      <c r="GKG5" s="58"/>
      <c r="GKH5" s="58"/>
      <c r="GKI5" s="58"/>
      <c r="GKJ5" s="58"/>
      <c r="GKK5" s="58"/>
      <c r="GKL5" s="58"/>
      <c r="GKM5" s="58"/>
      <c r="GKN5" s="58"/>
      <c r="GKO5" s="58"/>
      <c r="GKP5" s="58"/>
      <c r="GKQ5" s="58"/>
      <c r="GKR5" s="58"/>
      <c r="GKS5" s="58"/>
      <c r="GKT5" s="58"/>
      <c r="GKU5" s="58"/>
      <c r="GKV5" s="58"/>
      <c r="GKW5" s="58"/>
      <c r="GKX5" s="58"/>
      <c r="GKY5" s="58"/>
      <c r="GKZ5" s="58"/>
      <c r="GLA5" s="58"/>
      <c r="GLB5" s="58"/>
      <c r="GLC5" s="58"/>
      <c r="GLD5" s="58"/>
      <c r="GLE5" s="58"/>
      <c r="GLF5" s="58"/>
      <c r="GLG5" s="58"/>
      <c r="GLH5" s="58"/>
      <c r="GLI5" s="58"/>
      <c r="GLJ5" s="58"/>
      <c r="GLK5" s="58"/>
      <c r="GLL5" s="58"/>
      <c r="GLM5" s="58"/>
      <c r="GLN5" s="58"/>
      <c r="GLO5" s="58"/>
      <c r="GLP5" s="58"/>
      <c r="GLQ5" s="58"/>
      <c r="GLR5" s="58"/>
      <c r="GLS5" s="58"/>
      <c r="GLT5" s="58"/>
      <c r="GLU5" s="58"/>
      <c r="GLV5" s="58"/>
      <c r="GLW5" s="58"/>
      <c r="GLX5" s="58"/>
      <c r="GLY5" s="58"/>
      <c r="GLZ5" s="58"/>
      <c r="GMA5" s="58"/>
      <c r="GMB5" s="58"/>
      <c r="GMC5" s="58"/>
      <c r="GMD5" s="58"/>
      <c r="GME5" s="58"/>
      <c r="GMF5" s="58"/>
      <c r="GMG5" s="58"/>
      <c r="GMH5" s="58"/>
      <c r="GMI5" s="58"/>
      <c r="GMJ5" s="58"/>
      <c r="GMK5" s="58"/>
      <c r="GML5" s="58"/>
      <c r="GMM5" s="58"/>
      <c r="GMN5" s="58"/>
      <c r="GMO5" s="58"/>
      <c r="GMP5" s="58"/>
      <c r="GMQ5" s="58"/>
      <c r="GMR5" s="58"/>
      <c r="GMS5" s="58"/>
      <c r="GMT5" s="58"/>
      <c r="GMU5" s="58"/>
      <c r="GMV5" s="58"/>
      <c r="GMW5" s="58"/>
      <c r="GMX5" s="58"/>
      <c r="GMY5" s="58"/>
      <c r="GMZ5" s="58"/>
      <c r="GNA5" s="58"/>
      <c r="GNB5" s="58"/>
      <c r="GNC5" s="58"/>
      <c r="GND5" s="58"/>
      <c r="GNE5" s="58"/>
      <c r="GNF5" s="58"/>
      <c r="GNG5" s="58"/>
      <c r="GNH5" s="58"/>
      <c r="GNI5" s="58"/>
      <c r="GNJ5" s="58"/>
      <c r="GNK5" s="58"/>
      <c r="GNL5" s="58"/>
      <c r="GNM5" s="58"/>
      <c r="GNN5" s="58"/>
      <c r="GNO5" s="58"/>
      <c r="GNP5" s="58"/>
      <c r="GNQ5" s="58"/>
      <c r="GNR5" s="58"/>
      <c r="GNS5" s="58"/>
      <c r="GNT5" s="58"/>
      <c r="GNU5" s="58"/>
      <c r="GNV5" s="58"/>
      <c r="GNW5" s="58"/>
      <c r="GNX5" s="58"/>
      <c r="GNY5" s="58"/>
      <c r="GNZ5" s="58"/>
      <c r="GOA5" s="58"/>
      <c r="GOB5" s="58"/>
      <c r="GOC5" s="58"/>
      <c r="GOD5" s="58"/>
      <c r="GOE5" s="58"/>
      <c r="GOF5" s="58"/>
      <c r="GOG5" s="58"/>
      <c r="GOH5" s="58"/>
      <c r="GOI5" s="58"/>
      <c r="GOJ5" s="58"/>
      <c r="GOK5" s="58"/>
      <c r="GOL5" s="58"/>
      <c r="GOM5" s="58"/>
      <c r="GON5" s="58"/>
      <c r="GOO5" s="58"/>
      <c r="GOP5" s="58"/>
      <c r="GOQ5" s="58"/>
      <c r="GOR5" s="58"/>
      <c r="GOS5" s="58"/>
      <c r="GOT5" s="58"/>
      <c r="GOU5" s="58"/>
      <c r="GOV5" s="58"/>
      <c r="GOW5" s="58"/>
      <c r="GOX5" s="58"/>
      <c r="GOY5" s="58"/>
      <c r="GOZ5" s="58"/>
      <c r="GPA5" s="58"/>
      <c r="GPB5" s="58"/>
      <c r="GPC5" s="58"/>
      <c r="GPD5" s="58"/>
      <c r="GPE5" s="58"/>
      <c r="GPF5" s="58"/>
      <c r="GPG5" s="58"/>
      <c r="GPH5" s="58"/>
      <c r="GPI5" s="58"/>
      <c r="GPJ5" s="58"/>
      <c r="GPK5" s="58"/>
      <c r="GPL5" s="58"/>
      <c r="GPM5" s="58"/>
      <c r="GPN5" s="58"/>
      <c r="GPO5" s="58"/>
      <c r="GPP5" s="58"/>
      <c r="GPQ5" s="58"/>
      <c r="GPR5" s="58"/>
      <c r="GPS5" s="58"/>
      <c r="GPT5" s="58"/>
      <c r="GPU5" s="58"/>
      <c r="GPV5" s="58"/>
      <c r="GPW5" s="58"/>
      <c r="GPX5" s="58"/>
      <c r="GPY5" s="58"/>
      <c r="GPZ5" s="58"/>
      <c r="GQA5" s="58"/>
      <c r="GQB5" s="58"/>
      <c r="GQC5" s="58"/>
      <c r="GQD5" s="58"/>
      <c r="GQE5" s="58"/>
      <c r="GQF5" s="58"/>
      <c r="GQG5" s="58"/>
      <c r="GQH5" s="58"/>
      <c r="GQI5" s="58"/>
      <c r="GQJ5" s="58"/>
      <c r="GQK5" s="58"/>
      <c r="GQL5" s="58"/>
      <c r="GQM5" s="58"/>
      <c r="GQN5" s="58"/>
      <c r="GQO5" s="58"/>
      <c r="GQP5" s="58"/>
      <c r="GQQ5" s="58"/>
      <c r="GQR5" s="58"/>
      <c r="GQS5" s="58"/>
      <c r="GQT5" s="58"/>
      <c r="GQU5" s="58"/>
      <c r="GQV5" s="58"/>
      <c r="GQW5" s="58"/>
      <c r="GQX5" s="58"/>
      <c r="GQY5" s="58"/>
      <c r="GQZ5" s="58"/>
      <c r="GRA5" s="58"/>
      <c r="GRB5" s="58"/>
      <c r="GRC5" s="58"/>
      <c r="GRD5" s="58"/>
      <c r="GRE5" s="58"/>
      <c r="GRF5" s="58"/>
      <c r="GRG5" s="58"/>
      <c r="GRH5" s="58"/>
      <c r="GRI5" s="58"/>
      <c r="GRJ5" s="58"/>
      <c r="GRK5" s="58"/>
      <c r="GRL5" s="58"/>
      <c r="GRM5" s="58"/>
      <c r="GRN5" s="58"/>
      <c r="GRO5" s="58"/>
      <c r="GRP5" s="58"/>
      <c r="GRQ5" s="58"/>
      <c r="GRR5" s="58"/>
      <c r="GRS5" s="58"/>
      <c r="GRT5" s="58"/>
      <c r="GRU5" s="58"/>
      <c r="GRV5" s="58"/>
      <c r="GRW5" s="58"/>
      <c r="GRX5" s="58"/>
      <c r="GRY5" s="58"/>
      <c r="GRZ5" s="58"/>
      <c r="GSA5" s="58"/>
      <c r="GSB5" s="58"/>
      <c r="GSC5" s="58"/>
      <c r="GSD5" s="58"/>
      <c r="GSE5" s="58"/>
      <c r="GSF5" s="58"/>
      <c r="GSG5" s="58"/>
      <c r="GSH5" s="58"/>
      <c r="GSI5" s="58"/>
      <c r="GSJ5" s="58"/>
      <c r="GSK5" s="58"/>
      <c r="GSL5" s="58"/>
      <c r="GSM5" s="58"/>
      <c r="GSN5" s="58"/>
      <c r="GSO5" s="58"/>
      <c r="GSP5" s="58"/>
      <c r="GSQ5" s="58"/>
      <c r="GSR5" s="58"/>
      <c r="GSS5" s="58"/>
      <c r="GST5" s="58"/>
      <c r="GSU5" s="58"/>
      <c r="GSV5" s="58"/>
      <c r="GSW5" s="58"/>
      <c r="GSX5" s="58"/>
      <c r="GSY5" s="58"/>
      <c r="GSZ5" s="58"/>
      <c r="GTA5" s="58"/>
      <c r="GTB5" s="58"/>
      <c r="GTC5" s="58"/>
      <c r="GTD5" s="58"/>
      <c r="GTE5" s="58"/>
      <c r="GTF5" s="58"/>
      <c r="GTG5" s="58"/>
      <c r="GTH5" s="58"/>
      <c r="GTI5" s="58"/>
      <c r="GTJ5" s="58"/>
      <c r="GTK5" s="58"/>
      <c r="GTL5" s="58"/>
      <c r="GTM5" s="58"/>
      <c r="GTN5" s="58"/>
      <c r="GTO5" s="58"/>
      <c r="GTP5" s="58"/>
      <c r="GTQ5" s="58"/>
      <c r="GTR5" s="58"/>
      <c r="GTS5" s="58"/>
      <c r="GTT5" s="58"/>
      <c r="GTU5" s="58"/>
      <c r="GTV5" s="58"/>
      <c r="GTW5" s="58"/>
      <c r="GTX5" s="58"/>
      <c r="GTY5" s="58"/>
      <c r="GTZ5" s="58"/>
      <c r="GUA5" s="58"/>
      <c r="GUB5" s="58"/>
      <c r="GUC5" s="58"/>
      <c r="GUD5" s="58"/>
      <c r="GUE5" s="58"/>
      <c r="GUF5" s="58"/>
      <c r="GUG5" s="58"/>
      <c r="GUH5" s="58"/>
      <c r="GUI5" s="58"/>
      <c r="GUJ5" s="58"/>
      <c r="GUK5" s="58"/>
      <c r="GUL5" s="58"/>
      <c r="GUM5" s="58"/>
      <c r="GUN5" s="58"/>
      <c r="GUO5" s="58"/>
      <c r="GUP5" s="58"/>
      <c r="GUQ5" s="58"/>
      <c r="GUR5" s="58"/>
      <c r="GUS5" s="58"/>
      <c r="GUT5" s="58"/>
      <c r="GUU5" s="58"/>
      <c r="GUV5" s="58"/>
      <c r="GUW5" s="58"/>
      <c r="GUX5" s="58"/>
      <c r="GUY5" s="58"/>
      <c r="GUZ5" s="58"/>
      <c r="GVA5" s="58"/>
      <c r="GVB5" s="58"/>
      <c r="GVC5" s="58"/>
      <c r="GVD5" s="58"/>
      <c r="GVE5" s="58"/>
      <c r="GVF5" s="58"/>
      <c r="GVG5" s="58"/>
      <c r="GVH5" s="58"/>
      <c r="GVI5" s="58"/>
      <c r="GVJ5" s="58"/>
      <c r="GVK5" s="58"/>
      <c r="GVL5" s="58"/>
      <c r="GVM5" s="58"/>
      <c r="GVN5" s="58"/>
      <c r="GVO5" s="58"/>
      <c r="GVP5" s="58"/>
      <c r="GVQ5" s="58"/>
      <c r="GVR5" s="58"/>
      <c r="GVS5" s="58"/>
      <c r="GVT5" s="58"/>
      <c r="GVU5" s="58"/>
      <c r="GVV5" s="58"/>
      <c r="GVW5" s="58"/>
      <c r="GVX5" s="58"/>
      <c r="GVY5" s="58"/>
      <c r="GVZ5" s="58"/>
      <c r="GWA5" s="58"/>
      <c r="GWB5" s="58"/>
      <c r="GWC5" s="58"/>
      <c r="GWD5" s="58"/>
      <c r="GWE5" s="58"/>
      <c r="GWF5" s="58"/>
      <c r="GWG5" s="58"/>
      <c r="GWH5" s="58"/>
      <c r="GWI5" s="58"/>
      <c r="GWJ5" s="58"/>
      <c r="GWK5" s="58"/>
      <c r="GWL5" s="58"/>
      <c r="GWM5" s="58"/>
      <c r="GWN5" s="58"/>
      <c r="GWO5" s="58"/>
      <c r="GWP5" s="58"/>
      <c r="GWQ5" s="58"/>
      <c r="GWR5" s="58"/>
      <c r="GWS5" s="58"/>
      <c r="GWT5" s="58"/>
      <c r="GWU5" s="58"/>
      <c r="GWV5" s="58"/>
      <c r="GWW5" s="58"/>
      <c r="GWX5" s="58"/>
      <c r="GWY5" s="58"/>
      <c r="GWZ5" s="58"/>
      <c r="GXA5" s="58"/>
      <c r="GXB5" s="58"/>
      <c r="GXC5" s="58"/>
      <c r="GXD5" s="58"/>
      <c r="GXE5" s="58"/>
      <c r="GXF5" s="58"/>
      <c r="GXG5" s="58"/>
      <c r="GXH5" s="58"/>
      <c r="GXI5" s="58"/>
      <c r="GXJ5" s="58"/>
      <c r="GXK5" s="58"/>
      <c r="GXL5" s="58"/>
      <c r="GXM5" s="58"/>
      <c r="GXN5" s="58"/>
      <c r="GXO5" s="58"/>
      <c r="GXP5" s="58"/>
      <c r="GXQ5" s="58"/>
      <c r="GXR5" s="58"/>
      <c r="GXS5" s="58"/>
      <c r="GXT5" s="58"/>
      <c r="GXU5" s="58"/>
      <c r="GXV5" s="58"/>
      <c r="GXW5" s="58"/>
      <c r="GXX5" s="58"/>
      <c r="GXY5" s="58"/>
      <c r="GXZ5" s="58"/>
      <c r="GYA5" s="58"/>
      <c r="GYB5" s="58"/>
      <c r="GYC5" s="58"/>
      <c r="GYD5" s="58"/>
      <c r="GYE5" s="58"/>
      <c r="GYF5" s="58"/>
      <c r="GYG5" s="58"/>
      <c r="GYH5" s="58"/>
      <c r="GYI5" s="58"/>
      <c r="GYJ5" s="58"/>
      <c r="GYK5" s="58"/>
      <c r="GYL5" s="58"/>
      <c r="GYM5" s="58"/>
      <c r="GYN5" s="58"/>
      <c r="GYO5" s="58"/>
      <c r="GYP5" s="58"/>
      <c r="GYQ5" s="58"/>
      <c r="GYR5" s="58"/>
      <c r="GYS5" s="58"/>
      <c r="GYT5" s="58"/>
      <c r="GYU5" s="58"/>
      <c r="GYV5" s="58"/>
      <c r="GYW5" s="58"/>
      <c r="GYX5" s="58"/>
      <c r="GYY5" s="58"/>
      <c r="GYZ5" s="58"/>
      <c r="GZA5" s="58"/>
      <c r="GZB5" s="58"/>
      <c r="GZC5" s="58"/>
      <c r="GZD5" s="58"/>
      <c r="GZE5" s="58"/>
      <c r="GZF5" s="58"/>
      <c r="GZG5" s="58"/>
      <c r="GZH5" s="58"/>
      <c r="GZI5" s="58"/>
      <c r="GZJ5" s="58"/>
      <c r="GZK5" s="58"/>
      <c r="GZL5" s="58"/>
      <c r="GZM5" s="58"/>
      <c r="GZN5" s="58"/>
      <c r="GZO5" s="58"/>
      <c r="GZP5" s="58"/>
      <c r="GZQ5" s="58"/>
      <c r="GZR5" s="58"/>
      <c r="GZS5" s="58"/>
      <c r="GZT5" s="58"/>
      <c r="GZU5" s="58"/>
      <c r="GZV5" s="58"/>
      <c r="GZW5" s="58"/>
      <c r="GZX5" s="58"/>
      <c r="GZY5" s="58"/>
      <c r="GZZ5" s="58"/>
      <c r="HAA5" s="58"/>
      <c r="HAB5" s="58"/>
      <c r="HAC5" s="58"/>
      <c r="HAD5" s="58"/>
      <c r="HAE5" s="58"/>
      <c r="HAF5" s="58"/>
      <c r="HAG5" s="58"/>
      <c r="HAH5" s="58"/>
      <c r="HAI5" s="58"/>
      <c r="HAJ5" s="58"/>
      <c r="HAK5" s="58"/>
      <c r="HAL5" s="58"/>
      <c r="HAM5" s="58"/>
      <c r="HAN5" s="58"/>
      <c r="HAO5" s="58"/>
      <c r="HAP5" s="58"/>
      <c r="HAQ5" s="58"/>
      <c r="HAR5" s="58"/>
      <c r="HAS5" s="58"/>
      <c r="HAT5" s="58"/>
      <c r="HAU5" s="58"/>
      <c r="HAV5" s="58"/>
      <c r="HAW5" s="58"/>
      <c r="HAX5" s="58"/>
      <c r="HAY5" s="58"/>
      <c r="HAZ5" s="58"/>
      <c r="HBA5" s="58"/>
      <c r="HBB5" s="58"/>
      <c r="HBC5" s="58"/>
      <c r="HBD5" s="58"/>
      <c r="HBE5" s="58"/>
      <c r="HBF5" s="58"/>
      <c r="HBG5" s="58"/>
      <c r="HBH5" s="58"/>
      <c r="HBI5" s="58"/>
      <c r="HBJ5" s="58"/>
      <c r="HBK5" s="58"/>
      <c r="HBL5" s="58"/>
      <c r="HBM5" s="58"/>
      <c r="HBN5" s="58"/>
      <c r="HBO5" s="58"/>
      <c r="HBP5" s="58"/>
      <c r="HBQ5" s="58"/>
      <c r="HBR5" s="58"/>
      <c r="HBS5" s="58"/>
      <c r="HBT5" s="58"/>
      <c r="HBU5" s="58"/>
      <c r="HBV5" s="58"/>
      <c r="HBW5" s="58"/>
      <c r="HBX5" s="58"/>
      <c r="HBY5" s="58"/>
      <c r="HBZ5" s="58"/>
      <c r="HCA5" s="58"/>
      <c r="HCB5" s="58"/>
      <c r="HCC5" s="58"/>
      <c r="HCD5" s="58"/>
      <c r="HCE5" s="58"/>
      <c r="HCF5" s="58"/>
      <c r="HCG5" s="58"/>
      <c r="HCH5" s="58"/>
      <c r="HCI5" s="58"/>
      <c r="HCJ5" s="58"/>
      <c r="HCK5" s="58"/>
      <c r="HCL5" s="58"/>
      <c r="HCM5" s="58"/>
      <c r="HCN5" s="58"/>
      <c r="HCO5" s="58"/>
      <c r="HCP5" s="58"/>
      <c r="HCQ5" s="58"/>
      <c r="HCR5" s="58"/>
      <c r="HCS5" s="58"/>
      <c r="HCT5" s="58"/>
      <c r="HCU5" s="58"/>
      <c r="HCV5" s="58"/>
      <c r="HCW5" s="58"/>
      <c r="HCX5" s="58"/>
      <c r="HCY5" s="58"/>
      <c r="HCZ5" s="58"/>
      <c r="HDA5" s="58"/>
      <c r="HDB5" s="58"/>
      <c r="HDC5" s="58"/>
      <c r="HDD5" s="58"/>
      <c r="HDE5" s="58"/>
      <c r="HDF5" s="58"/>
      <c r="HDG5" s="58"/>
      <c r="HDH5" s="58"/>
      <c r="HDI5" s="58"/>
      <c r="HDJ5" s="58"/>
      <c r="HDK5" s="58"/>
      <c r="HDL5" s="58"/>
      <c r="HDM5" s="58"/>
      <c r="HDN5" s="58"/>
      <c r="HDO5" s="58"/>
      <c r="HDP5" s="58"/>
      <c r="HDQ5" s="58"/>
      <c r="HDR5" s="58"/>
      <c r="HDS5" s="58"/>
      <c r="HDT5" s="58"/>
      <c r="HDU5" s="58"/>
      <c r="HDV5" s="58"/>
      <c r="HDW5" s="58"/>
      <c r="HDX5" s="58"/>
      <c r="HDY5" s="58"/>
      <c r="HDZ5" s="58"/>
      <c r="HEA5" s="58"/>
      <c r="HEB5" s="58"/>
      <c r="HEC5" s="58"/>
      <c r="HED5" s="58"/>
      <c r="HEE5" s="58"/>
      <c r="HEF5" s="58"/>
      <c r="HEG5" s="58"/>
      <c r="HEH5" s="58"/>
      <c r="HEI5" s="58"/>
      <c r="HEJ5" s="58"/>
      <c r="HEK5" s="58"/>
      <c r="HEL5" s="58"/>
      <c r="HEM5" s="58"/>
      <c r="HEN5" s="58"/>
      <c r="HEO5" s="58"/>
      <c r="HEP5" s="58"/>
      <c r="HEQ5" s="58"/>
      <c r="HER5" s="58"/>
      <c r="HES5" s="58"/>
      <c r="HET5" s="58"/>
      <c r="HEU5" s="58"/>
      <c r="HEV5" s="58"/>
      <c r="HEW5" s="58"/>
      <c r="HEX5" s="58"/>
      <c r="HEY5" s="58"/>
      <c r="HEZ5" s="58"/>
      <c r="HFA5" s="58"/>
      <c r="HFB5" s="58"/>
      <c r="HFC5" s="58"/>
      <c r="HFD5" s="58"/>
      <c r="HFE5" s="58"/>
      <c r="HFF5" s="58"/>
      <c r="HFG5" s="58"/>
      <c r="HFH5" s="58"/>
      <c r="HFI5" s="58"/>
      <c r="HFJ5" s="58"/>
      <c r="HFK5" s="58"/>
      <c r="HFL5" s="58"/>
      <c r="HFM5" s="58"/>
      <c r="HFN5" s="58"/>
      <c r="HFO5" s="58"/>
      <c r="HFP5" s="58"/>
      <c r="HFQ5" s="58"/>
      <c r="HFR5" s="58"/>
      <c r="HFS5" s="58"/>
      <c r="HFT5" s="58"/>
      <c r="HFU5" s="58"/>
      <c r="HFV5" s="58"/>
      <c r="HFW5" s="58"/>
      <c r="HFX5" s="58"/>
      <c r="HFY5" s="58"/>
      <c r="HFZ5" s="58"/>
      <c r="HGA5" s="58"/>
      <c r="HGB5" s="58"/>
      <c r="HGC5" s="58"/>
      <c r="HGD5" s="58"/>
      <c r="HGE5" s="58"/>
      <c r="HGF5" s="58"/>
      <c r="HGG5" s="58"/>
      <c r="HGH5" s="58"/>
      <c r="HGI5" s="58"/>
      <c r="HGJ5" s="58"/>
      <c r="HGK5" s="58"/>
      <c r="HGL5" s="58"/>
      <c r="HGM5" s="58"/>
      <c r="HGN5" s="58"/>
      <c r="HGO5" s="58"/>
      <c r="HGP5" s="58"/>
      <c r="HGQ5" s="58"/>
      <c r="HGR5" s="58"/>
      <c r="HGS5" s="58"/>
      <c r="HGT5" s="58"/>
      <c r="HGU5" s="58"/>
      <c r="HGV5" s="58"/>
      <c r="HGW5" s="58"/>
      <c r="HGX5" s="58"/>
      <c r="HGY5" s="58"/>
      <c r="HGZ5" s="58"/>
      <c r="HHA5" s="58"/>
      <c r="HHB5" s="58"/>
      <c r="HHC5" s="58"/>
      <c r="HHD5" s="58"/>
      <c r="HHE5" s="58"/>
      <c r="HHF5" s="58"/>
      <c r="HHG5" s="58"/>
      <c r="HHH5" s="58"/>
      <c r="HHI5" s="58"/>
      <c r="HHJ5" s="58"/>
      <c r="HHK5" s="58"/>
      <c r="HHL5" s="58"/>
      <c r="HHM5" s="58"/>
      <c r="HHN5" s="58"/>
      <c r="HHO5" s="58"/>
      <c r="HHP5" s="58"/>
      <c r="HHQ5" s="58"/>
      <c r="HHR5" s="58"/>
      <c r="HHS5" s="58"/>
      <c r="HHT5" s="58"/>
      <c r="HHU5" s="58"/>
      <c r="HHV5" s="58"/>
      <c r="HHW5" s="58"/>
      <c r="HHX5" s="58"/>
      <c r="HHY5" s="58"/>
      <c r="HHZ5" s="58"/>
      <c r="HIA5" s="58"/>
      <c r="HIB5" s="58"/>
      <c r="HIC5" s="58"/>
      <c r="HID5" s="58"/>
      <c r="HIE5" s="58"/>
      <c r="HIF5" s="58"/>
      <c r="HIG5" s="58"/>
      <c r="HIH5" s="58"/>
      <c r="HII5" s="58"/>
      <c r="HIJ5" s="58"/>
      <c r="HIK5" s="58"/>
      <c r="HIL5" s="58"/>
      <c r="HIM5" s="58"/>
      <c r="HIN5" s="58"/>
      <c r="HIO5" s="58"/>
      <c r="HIP5" s="58"/>
      <c r="HIQ5" s="58"/>
      <c r="HIR5" s="58"/>
      <c r="HIS5" s="58"/>
      <c r="HIT5" s="58"/>
      <c r="HIU5" s="58"/>
      <c r="HIV5" s="58"/>
      <c r="HIW5" s="58"/>
      <c r="HIX5" s="58"/>
      <c r="HIY5" s="58"/>
      <c r="HIZ5" s="58"/>
      <c r="HJA5" s="58"/>
      <c r="HJB5" s="58"/>
      <c r="HJC5" s="58"/>
      <c r="HJD5" s="58"/>
      <c r="HJE5" s="58"/>
      <c r="HJF5" s="58"/>
      <c r="HJG5" s="58"/>
      <c r="HJH5" s="58"/>
      <c r="HJI5" s="58"/>
      <c r="HJJ5" s="58"/>
      <c r="HJK5" s="58"/>
      <c r="HJL5" s="58"/>
      <c r="HJM5" s="58"/>
      <c r="HJN5" s="58"/>
      <c r="HJO5" s="58"/>
      <c r="HJP5" s="58"/>
      <c r="HJQ5" s="58"/>
      <c r="HJR5" s="58"/>
      <c r="HJS5" s="58"/>
      <c r="HJT5" s="58"/>
      <c r="HJU5" s="58"/>
      <c r="HJV5" s="58"/>
      <c r="HJW5" s="58"/>
      <c r="HJX5" s="58"/>
      <c r="HJY5" s="58"/>
      <c r="HJZ5" s="58"/>
      <c r="HKA5" s="58"/>
      <c r="HKB5" s="58"/>
      <c r="HKC5" s="58"/>
      <c r="HKD5" s="58"/>
      <c r="HKE5" s="58"/>
      <c r="HKF5" s="58"/>
      <c r="HKG5" s="58"/>
      <c r="HKH5" s="58"/>
      <c r="HKI5" s="58"/>
      <c r="HKJ5" s="58"/>
      <c r="HKK5" s="58"/>
      <c r="HKL5" s="58"/>
      <c r="HKM5" s="58"/>
      <c r="HKN5" s="58"/>
      <c r="HKO5" s="58"/>
      <c r="HKP5" s="58"/>
      <c r="HKQ5" s="58"/>
      <c r="HKR5" s="58"/>
      <c r="HKS5" s="58"/>
      <c r="HKT5" s="58"/>
      <c r="HKU5" s="58"/>
      <c r="HKV5" s="58"/>
      <c r="HKW5" s="58"/>
      <c r="HKX5" s="58"/>
      <c r="HKY5" s="58"/>
      <c r="HKZ5" s="58"/>
      <c r="HLA5" s="58"/>
      <c r="HLB5" s="58"/>
      <c r="HLC5" s="58"/>
      <c r="HLD5" s="58"/>
      <c r="HLE5" s="58"/>
      <c r="HLF5" s="58"/>
      <c r="HLG5" s="58"/>
      <c r="HLH5" s="58"/>
      <c r="HLI5" s="58"/>
      <c r="HLJ5" s="58"/>
      <c r="HLK5" s="58"/>
      <c r="HLL5" s="58"/>
      <c r="HLM5" s="58"/>
      <c r="HLN5" s="58"/>
      <c r="HLO5" s="58"/>
      <c r="HLP5" s="58"/>
      <c r="HLQ5" s="58"/>
      <c r="HLR5" s="58"/>
      <c r="HLS5" s="58"/>
      <c r="HLT5" s="58"/>
      <c r="HLU5" s="58"/>
      <c r="HLV5" s="58"/>
      <c r="HLW5" s="58"/>
      <c r="HLX5" s="58"/>
      <c r="HLY5" s="58"/>
      <c r="HLZ5" s="58"/>
      <c r="HMA5" s="58"/>
      <c r="HMB5" s="58"/>
      <c r="HMC5" s="58"/>
      <c r="HMD5" s="58"/>
      <c r="HME5" s="58"/>
      <c r="HMF5" s="58"/>
      <c r="HMG5" s="58"/>
      <c r="HMH5" s="58"/>
      <c r="HMI5" s="58"/>
      <c r="HMJ5" s="58"/>
      <c r="HMK5" s="58"/>
      <c r="HML5" s="58"/>
      <c r="HMM5" s="58"/>
      <c r="HMN5" s="58"/>
      <c r="HMO5" s="58"/>
      <c r="HMP5" s="58"/>
      <c r="HMQ5" s="58"/>
      <c r="HMR5" s="58"/>
      <c r="HMS5" s="58"/>
      <c r="HMT5" s="58"/>
      <c r="HMU5" s="58"/>
      <c r="HMV5" s="58"/>
      <c r="HMW5" s="58"/>
      <c r="HMX5" s="58"/>
      <c r="HMY5" s="58"/>
      <c r="HMZ5" s="58"/>
      <c r="HNA5" s="58"/>
      <c r="HNB5" s="58"/>
      <c r="HNC5" s="58"/>
      <c r="HND5" s="58"/>
      <c r="HNE5" s="58"/>
      <c r="HNF5" s="58"/>
      <c r="HNG5" s="58"/>
      <c r="HNH5" s="58"/>
      <c r="HNI5" s="58"/>
      <c r="HNJ5" s="58"/>
      <c r="HNK5" s="58"/>
      <c r="HNL5" s="58"/>
      <c r="HNM5" s="58"/>
      <c r="HNN5" s="58"/>
      <c r="HNO5" s="58"/>
      <c r="HNP5" s="58"/>
      <c r="HNQ5" s="58"/>
      <c r="HNR5" s="58"/>
      <c r="HNS5" s="58"/>
      <c r="HNT5" s="58"/>
      <c r="HNU5" s="58"/>
      <c r="HNV5" s="58"/>
      <c r="HNW5" s="58"/>
      <c r="HNX5" s="58"/>
      <c r="HNY5" s="58"/>
      <c r="HNZ5" s="58"/>
      <c r="HOA5" s="58"/>
      <c r="HOB5" s="58"/>
      <c r="HOC5" s="58"/>
      <c r="HOD5" s="58"/>
      <c r="HOE5" s="58"/>
      <c r="HOF5" s="58"/>
      <c r="HOG5" s="58"/>
      <c r="HOH5" s="58"/>
      <c r="HOI5" s="58"/>
      <c r="HOJ5" s="58"/>
      <c r="HOK5" s="58"/>
      <c r="HOL5" s="58"/>
      <c r="HOM5" s="58"/>
      <c r="HON5" s="58"/>
      <c r="HOO5" s="58"/>
      <c r="HOP5" s="58"/>
      <c r="HOQ5" s="58"/>
      <c r="HOR5" s="58"/>
      <c r="HOS5" s="58"/>
      <c r="HOT5" s="58"/>
      <c r="HOU5" s="58"/>
      <c r="HOV5" s="58"/>
      <c r="HOW5" s="58"/>
      <c r="HOX5" s="58"/>
      <c r="HOY5" s="58"/>
      <c r="HOZ5" s="58"/>
      <c r="HPA5" s="58"/>
      <c r="HPB5" s="58"/>
      <c r="HPC5" s="58"/>
      <c r="HPD5" s="58"/>
      <c r="HPE5" s="58"/>
      <c r="HPF5" s="58"/>
      <c r="HPG5" s="58"/>
      <c r="HPH5" s="58"/>
      <c r="HPI5" s="58"/>
      <c r="HPJ5" s="58"/>
      <c r="HPK5" s="58"/>
      <c r="HPL5" s="58"/>
      <c r="HPM5" s="58"/>
      <c r="HPN5" s="58"/>
      <c r="HPO5" s="58"/>
      <c r="HPP5" s="58"/>
      <c r="HPQ5" s="58"/>
      <c r="HPR5" s="58"/>
      <c r="HPS5" s="58"/>
      <c r="HPT5" s="58"/>
      <c r="HPU5" s="58"/>
      <c r="HPV5" s="58"/>
      <c r="HPW5" s="58"/>
      <c r="HPX5" s="58"/>
      <c r="HPY5" s="58"/>
      <c r="HPZ5" s="58"/>
      <c r="HQA5" s="58"/>
      <c r="HQB5" s="58"/>
      <c r="HQC5" s="58"/>
      <c r="HQD5" s="58"/>
      <c r="HQE5" s="58"/>
      <c r="HQF5" s="58"/>
      <c r="HQG5" s="58"/>
      <c r="HQH5" s="58"/>
      <c r="HQI5" s="58"/>
      <c r="HQJ5" s="58"/>
      <c r="HQK5" s="58"/>
      <c r="HQL5" s="58"/>
      <c r="HQM5" s="58"/>
      <c r="HQN5" s="58"/>
      <c r="HQO5" s="58"/>
      <c r="HQP5" s="58"/>
      <c r="HQQ5" s="58"/>
      <c r="HQR5" s="58"/>
      <c r="HQS5" s="58"/>
      <c r="HQT5" s="58"/>
      <c r="HQU5" s="58"/>
      <c r="HQV5" s="58"/>
      <c r="HQW5" s="58"/>
      <c r="HQX5" s="58"/>
      <c r="HQY5" s="58"/>
      <c r="HQZ5" s="58"/>
      <c r="HRA5" s="58"/>
      <c r="HRB5" s="58"/>
      <c r="HRC5" s="58"/>
      <c r="HRD5" s="58"/>
      <c r="HRE5" s="58"/>
      <c r="HRF5" s="58"/>
      <c r="HRG5" s="58"/>
      <c r="HRH5" s="58"/>
      <c r="HRI5" s="58"/>
      <c r="HRJ5" s="58"/>
      <c r="HRK5" s="58"/>
      <c r="HRL5" s="58"/>
      <c r="HRM5" s="58"/>
      <c r="HRN5" s="58"/>
      <c r="HRO5" s="58"/>
      <c r="HRP5" s="58"/>
      <c r="HRQ5" s="58"/>
      <c r="HRR5" s="58"/>
      <c r="HRS5" s="58"/>
      <c r="HRT5" s="58"/>
      <c r="HRU5" s="58"/>
      <c r="HRV5" s="58"/>
      <c r="HRW5" s="58"/>
      <c r="HRX5" s="58"/>
      <c r="HRY5" s="58"/>
      <c r="HRZ5" s="58"/>
      <c r="HSA5" s="58"/>
      <c r="HSB5" s="58"/>
      <c r="HSC5" s="58"/>
      <c r="HSD5" s="58"/>
      <c r="HSE5" s="58"/>
      <c r="HSF5" s="58"/>
      <c r="HSG5" s="58"/>
      <c r="HSH5" s="58"/>
      <c r="HSI5" s="58"/>
      <c r="HSJ5" s="58"/>
      <c r="HSK5" s="58"/>
      <c r="HSL5" s="58"/>
      <c r="HSM5" s="58"/>
      <c r="HSN5" s="58"/>
      <c r="HSO5" s="58"/>
      <c r="HSP5" s="58"/>
      <c r="HSQ5" s="58"/>
      <c r="HSR5" s="58"/>
      <c r="HSS5" s="58"/>
      <c r="HST5" s="58"/>
      <c r="HSU5" s="58"/>
      <c r="HSV5" s="58"/>
      <c r="HSW5" s="58"/>
      <c r="HSX5" s="58"/>
      <c r="HSY5" s="58"/>
      <c r="HSZ5" s="58"/>
      <c r="HTA5" s="58"/>
      <c r="HTB5" s="58"/>
      <c r="HTC5" s="58"/>
      <c r="HTD5" s="58"/>
      <c r="HTE5" s="58"/>
      <c r="HTF5" s="58"/>
      <c r="HTG5" s="58"/>
      <c r="HTH5" s="58"/>
      <c r="HTI5" s="58"/>
      <c r="HTJ5" s="58"/>
      <c r="HTK5" s="58"/>
      <c r="HTL5" s="58"/>
      <c r="HTM5" s="58"/>
      <c r="HTN5" s="58"/>
      <c r="HTO5" s="58"/>
      <c r="HTP5" s="58"/>
      <c r="HTQ5" s="58"/>
      <c r="HTR5" s="58"/>
      <c r="HTS5" s="58"/>
      <c r="HTT5" s="58"/>
      <c r="HTU5" s="58"/>
      <c r="HTV5" s="58"/>
      <c r="HTW5" s="58"/>
      <c r="HTX5" s="58"/>
      <c r="HTY5" s="58"/>
      <c r="HTZ5" s="58"/>
      <c r="HUA5" s="58"/>
      <c r="HUB5" s="58"/>
      <c r="HUC5" s="58"/>
      <c r="HUD5" s="58"/>
      <c r="HUE5" s="58"/>
      <c r="HUF5" s="58"/>
      <c r="HUG5" s="58"/>
      <c r="HUH5" s="58"/>
      <c r="HUI5" s="58"/>
      <c r="HUJ5" s="58"/>
      <c r="HUK5" s="58"/>
      <c r="HUL5" s="58"/>
      <c r="HUM5" s="58"/>
      <c r="HUN5" s="58"/>
      <c r="HUO5" s="58"/>
      <c r="HUP5" s="58"/>
      <c r="HUQ5" s="58"/>
      <c r="HUR5" s="58"/>
      <c r="HUS5" s="58"/>
      <c r="HUT5" s="58"/>
      <c r="HUU5" s="58"/>
      <c r="HUV5" s="58"/>
      <c r="HUW5" s="58"/>
      <c r="HUX5" s="58"/>
      <c r="HUY5" s="58"/>
      <c r="HUZ5" s="58"/>
      <c r="HVA5" s="58"/>
      <c r="HVB5" s="58"/>
      <c r="HVC5" s="58"/>
      <c r="HVD5" s="58"/>
      <c r="HVE5" s="58"/>
      <c r="HVF5" s="58"/>
      <c r="HVG5" s="58"/>
      <c r="HVH5" s="58"/>
      <c r="HVI5" s="58"/>
      <c r="HVJ5" s="58"/>
      <c r="HVK5" s="58"/>
      <c r="HVL5" s="58"/>
      <c r="HVM5" s="58"/>
      <c r="HVN5" s="58"/>
      <c r="HVO5" s="58"/>
      <c r="HVP5" s="58"/>
      <c r="HVQ5" s="58"/>
      <c r="HVR5" s="58"/>
      <c r="HVS5" s="58"/>
      <c r="HVT5" s="58"/>
      <c r="HVU5" s="58"/>
      <c r="HVV5" s="58"/>
      <c r="HVW5" s="58"/>
      <c r="HVX5" s="58"/>
      <c r="HVY5" s="58"/>
      <c r="HVZ5" s="58"/>
      <c r="HWA5" s="58"/>
      <c r="HWB5" s="58"/>
      <c r="HWC5" s="58"/>
      <c r="HWD5" s="58"/>
      <c r="HWE5" s="58"/>
      <c r="HWF5" s="58"/>
      <c r="HWG5" s="58"/>
      <c r="HWH5" s="58"/>
      <c r="HWI5" s="58"/>
      <c r="HWJ5" s="58"/>
      <c r="HWK5" s="58"/>
      <c r="HWL5" s="58"/>
      <c r="HWM5" s="58"/>
      <c r="HWN5" s="58"/>
      <c r="HWO5" s="58"/>
      <c r="HWP5" s="58"/>
      <c r="HWQ5" s="58"/>
      <c r="HWR5" s="58"/>
      <c r="HWS5" s="58"/>
      <c r="HWT5" s="58"/>
      <c r="HWU5" s="58"/>
      <c r="HWV5" s="58"/>
      <c r="HWW5" s="58"/>
      <c r="HWX5" s="58"/>
      <c r="HWY5" s="58"/>
      <c r="HWZ5" s="58"/>
      <c r="HXA5" s="58"/>
      <c r="HXB5" s="58"/>
      <c r="HXC5" s="58"/>
      <c r="HXD5" s="58"/>
      <c r="HXE5" s="58"/>
      <c r="HXF5" s="58"/>
      <c r="HXG5" s="58"/>
      <c r="HXH5" s="58"/>
      <c r="HXI5" s="58"/>
      <c r="HXJ5" s="58"/>
      <c r="HXK5" s="58"/>
      <c r="HXL5" s="58"/>
      <c r="HXM5" s="58"/>
      <c r="HXN5" s="58"/>
      <c r="HXO5" s="58"/>
      <c r="HXP5" s="58"/>
      <c r="HXQ5" s="58"/>
      <c r="HXR5" s="58"/>
      <c r="HXS5" s="58"/>
      <c r="HXT5" s="58"/>
      <c r="HXU5" s="58"/>
      <c r="HXV5" s="58"/>
      <c r="HXW5" s="58"/>
      <c r="HXX5" s="58"/>
      <c r="HXY5" s="58"/>
      <c r="HXZ5" s="58"/>
      <c r="HYA5" s="58"/>
      <c r="HYB5" s="58"/>
      <c r="HYC5" s="58"/>
      <c r="HYD5" s="58"/>
      <c r="HYE5" s="58"/>
      <c r="HYF5" s="58"/>
      <c r="HYG5" s="58"/>
      <c r="HYH5" s="58"/>
      <c r="HYI5" s="58"/>
      <c r="HYJ5" s="58"/>
      <c r="HYK5" s="58"/>
      <c r="HYL5" s="58"/>
      <c r="HYM5" s="58"/>
      <c r="HYN5" s="58"/>
      <c r="HYO5" s="58"/>
      <c r="HYP5" s="58"/>
      <c r="HYQ5" s="58"/>
      <c r="HYR5" s="58"/>
      <c r="HYS5" s="58"/>
      <c r="HYT5" s="58"/>
      <c r="HYU5" s="58"/>
      <c r="HYV5" s="58"/>
      <c r="HYW5" s="58"/>
      <c r="HYX5" s="58"/>
      <c r="HYY5" s="58"/>
      <c r="HYZ5" s="58"/>
      <c r="HZA5" s="58"/>
      <c r="HZB5" s="58"/>
      <c r="HZC5" s="58"/>
      <c r="HZD5" s="58"/>
      <c r="HZE5" s="58"/>
      <c r="HZF5" s="58"/>
      <c r="HZG5" s="58"/>
      <c r="HZH5" s="58"/>
      <c r="HZI5" s="58"/>
      <c r="HZJ5" s="58"/>
      <c r="HZK5" s="58"/>
      <c r="HZL5" s="58"/>
      <c r="HZM5" s="58"/>
      <c r="HZN5" s="58"/>
      <c r="HZO5" s="58"/>
      <c r="HZP5" s="58"/>
      <c r="HZQ5" s="58"/>
      <c r="HZR5" s="58"/>
      <c r="HZS5" s="58"/>
      <c r="HZT5" s="58"/>
      <c r="HZU5" s="58"/>
      <c r="HZV5" s="58"/>
      <c r="HZW5" s="58"/>
      <c r="HZX5" s="58"/>
      <c r="HZY5" s="58"/>
      <c r="HZZ5" s="58"/>
      <c r="IAA5" s="58"/>
      <c r="IAB5" s="58"/>
      <c r="IAC5" s="58"/>
      <c r="IAD5" s="58"/>
      <c r="IAE5" s="58"/>
      <c r="IAF5" s="58"/>
      <c r="IAG5" s="58"/>
      <c r="IAH5" s="58"/>
      <c r="IAI5" s="58"/>
      <c r="IAJ5" s="58"/>
      <c r="IAK5" s="58"/>
      <c r="IAL5" s="58"/>
      <c r="IAM5" s="58"/>
      <c r="IAN5" s="58"/>
      <c r="IAO5" s="58"/>
      <c r="IAP5" s="58"/>
      <c r="IAQ5" s="58"/>
      <c r="IAR5" s="58"/>
      <c r="IAS5" s="58"/>
      <c r="IAT5" s="58"/>
      <c r="IAU5" s="58"/>
      <c r="IAV5" s="58"/>
      <c r="IAW5" s="58"/>
      <c r="IAX5" s="58"/>
      <c r="IAY5" s="58"/>
      <c r="IAZ5" s="58"/>
      <c r="IBA5" s="58"/>
      <c r="IBB5" s="58"/>
      <c r="IBC5" s="58"/>
      <c r="IBD5" s="58"/>
      <c r="IBE5" s="58"/>
      <c r="IBF5" s="58"/>
      <c r="IBG5" s="58"/>
      <c r="IBH5" s="58"/>
      <c r="IBI5" s="58"/>
      <c r="IBJ5" s="58"/>
      <c r="IBK5" s="58"/>
      <c r="IBL5" s="58"/>
      <c r="IBM5" s="58"/>
      <c r="IBN5" s="58"/>
      <c r="IBO5" s="58"/>
      <c r="IBP5" s="58"/>
      <c r="IBQ5" s="58"/>
      <c r="IBR5" s="58"/>
      <c r="IBS5" s="58"/>
      <c r="IBT5" s="58"/>
      <c r="IBU5" s="58"/>
      <c r="IBV5" s="58"/>
      <c r="IBW5" s="58"/>
      <c r="IBX5" s="58"/>
      <c r="IBY5" s="58"/>
      <c r="IBZ5" s="58"/>
      <c r="ICA5" s="58"/>
      <c r="ICB5" s="58"/>
      <c r="ICC5" s="58"/>
      <c r="ICD5" s="58"/>
      <c r="ICE5" s="58"/>
      <c r="ICF5" s="58"/>
      <c r="ICG5" s="58"/>
      <c r="ICH5" s="58"/>
      <c r="ICI5" s="58"/>
      <c r="ICJ5" s="58"/>
      <c r="ICK5" s="58"/>
      <c r="ICL5" s="58"/>
      <c r="ICM5" s="58"/>
      <c r="ICN5" s="58"/>
      <c r="ICO5" s="58"/>
      <c r="ICP5" s="58"/>
      <c r="ICQ5" s="58"/>
      <c r="ICR5" s="58"/>
      <c r="ICS5" s="58"/>
      <c r="ICT5" s="58"/>
      <c r="ICU5" s="58"/>
      <c r="ICV5" s="58"/>
      <c r="ICW5" s="58"/>
      <c r="ICX5" s="58"/>
      <c r="ICY5" s="58"/>
      <c r="ICZ5" s="58"/>
      <c r="IDA5" s="58"/>
      <c r="IDB5" s="58"/>
      <c r="IDC5" s="58"/>
      <c r="IDD5" s="58"/>
      <c r="IDE5" s="58"/>
      <c r="IDF5" s="58"/>
      <c r="IDG5" s="58"/>
      <c r="IDH5" s="58"/>
      <c r="IDI5" s="58"/>
      <c r="IDJ5" s="58"/>
      <c r="IDK5" s="58"/>
      <c r="IDL5" s="58"/>
      <c r="IDM5" s="58"/>
      <c r="IDN5" s="58"/>
      <c r="IDO5" s="58"/>
      <c r="IDP5" s="58"/>
      <c r="IDQ5" s="58"/>
      <c r="IDR5" s="58"/>
      <c r="IDS5" s="58"/>
      <c r="IDT5" s="58"/>
      <c r="IDU5" s="58"/>
      <c r="IDV5" s="58"/>
      <c r="IDW5" s="58"/>
      <c r="IDX5" s="58"/>
      <c r="IDY5" s="58"/>
      <c r="IDZ5" s="58"/>
      <c r="IEA5" s="58"/>
      <c r="IEB5" s="58"/>
      <c r="IEC5" s="58"/>
      <c r="IED5" s="58"/>
      <c r="IEE5" s="58"/>
      <c r="IEF5" s="58"/>
      <c r="IEG5" s="58"/>
      <c r="IEH5" s="58"/>
      <c r="IEI5" s="58"/>
      <c r="IEJ5" s="58"/>
      <c r="IEK5" s="58"/>
      <c r="IEL5" s="58"/>
      <c r="IEM5" s="58"/>
      <c r="IEN5" s="58"/>
      <c r="IEO5" s="58"/>
      <c r="IEP5" s="58"/>
      <c r="IEQ5" s="58"/>
      <c r="IER5" s="58"/>
      <c r="IES5" s="58"/>
      <c r="IET5" s="58"/>
      <c r="IEU5" s="58"/>
      <c r="IEV5" s="58"/>
      <c r="IEW5" s="58"/>
      <c r="IEX5" s="58"/>
      <c r="IEY5" s="58"/>
      <c r="IEZ5" s="58"/>
      <c r="IFA5" s="58"/>
      <c r="IFB5" s="58"/>
      <c r="IFC5" s="58"/>
      <c r="IFD5" s="58"/>
      <c r="IFE5" s="58"/>
      <c r="IFF5" s="58"/>
      <c r="IFG5" s="58"/>
      <c r="IFH5" s="58"/>
      <c r="IFI5" s="58"/>
      <c r="IFJ5" s="58"/>
      <c r="IFK5" s="58"/>
      <c r="IFL5" s="58"/>
      <c r="IFM5" s="58"/>
      <c r="IFN5" s="58"/>
      <c r="IFO5" s="58"/>
      <c r="IFP5" s="58"/>
      <c r="IFQ5" s="58"/>
      <c r="IFR5" s="58"/>
      <c r="IFS5" s="58"/>
      <c r="IFT5" s="58"/>
      <c r="IFU5" s="58"/>
      <c r="IFV5" s="58"/>
      <c r="IFW5" s="58"/>
      <c r="IFX5" s="58"/>
      <c r="IFY5" s="58"/>
      <c r="IFZ5" s="58"/>
      <c r="IGA5" s="58"/>
      <c r="IGB5" s="58"/>
      <c r="IGC5" s="58"/>
      <c r="IGD5" s="58"/>
      <c r="IGE5" s="58"/>
      <c r="IGF5" s="58"/>
      <c r="IGG5" s="58"/>
      <c r="IGH5" s="58"/>
      <c r="IGI5" s="58"/>
      <c r="IGJ5" s="58"/>
      <c r="IGK5" s="58"/>
      <c r="IGL5" s="58"/>
      <c r="IGM5" s="58"/>
      <c r="IGN5" s="58"/>
      <c r="IGO5" s="58"/>
      <c r="IGP5" s="58"/>
      <c r="IGQ5" s="58"/>
      <c r="IGR5" s="58"/>
      <c r="IGS5" s="58"/>
      <c r="IGT5" s="58"/>
      <c r="IGU5" s="58"/>
      <c r="IGV5" s="58"/>
      <c r="IGW5" s="58"/>
      <c r="IGX5" s="58"/>
      <c r="IGY5" s="58"/>
      <c r="IGZ5" s="58"/>
      <c r="IHA5" s="58"/>
      <c r="IHB5" s="58"/>
      <c r="IHC5" s="58"/>
      <c r="IHD5" s="58"/>
      <c r="IHE5" s="58"/>
      <c r="IHF5" s="58"/>
      <c r="IHG5" s="58"/>
      <c r="IHH5" s="58"/>
      <c r="IHI5" s="58"/>
      <c r="IHJ5" s="58"/>
      <c r="IHK5" s="58"/>
      <c r="IHL5" s="58"/>
      <c r="IHM5" s="58"/>
      <c r="IHN5" s="58"/>
      <c r="IHO5" s="58"/>
      <c r="IHP5" s="58"/>
      <c r="IHQ5" s="58"/>
      <c r="IHR5" s="58"/>
      <c r="IHS5" s="58"/>
      <c r="IHT5" s="58"/>
      <c r="IHU5" s="58"/>
      <c r="IHV5" s="58"/>
      <c r="IHW5" s="58"/>
      <c r="IHX5" s="58"/>
      <c r="IHY5" s="58"/>
      <c r="IHZ5" s="58"/>
      <c r="IIA5" s="58"/>
      <c r="IIB5" s="58"/>
      <c r="IIC5" s="58"/>
      <c r="IID5" s="58"/>
      <c r="IIE5" s="58"/>
      <c r="IIF5" s="58"/>
      <c r="IIG5" s="58"/>
      <c r="IIH5" s="58"/>
      <c r="III5" s="58"/>
      <c r="IIJ5" s="58"/>
      <c r="IIK5" s="58"/>
      <c r="IIL5" s="58"/>
      <c r="IIM5" s="58"/>
      <c r="IIN5" s="58"/>
      <c r="IIO5" s="58"/>
      <c r="IIP5" s="58"/>
      <c r="IIQ5" s="58"/>
      <c r="IIR5" s="58"/>
      <c r="IIS5" s="58"/>
      <c r="IIT5" s="58"/>
      <c r="IIU5" s="58"/>
      <c r="IIV5" s="58"/>
      <c r="IIW5" s="58"/>
      <c r="IIX5" s="58"/>
      <c r="IIY5" s="58"/>
      <c r="IIZ5" s="58"/>
      <c r="IJA5" s="58"/>
      <c r="IJB5" s="58"/>
      <c r="IJC5" s="58"/>
      <c r="IJD5" s="58"/>
      <c r="IJE5" s="58"/>
      <c r="IJF5" s="58"/>
      <c r="IJG5" s="58"/>
      <c r="IJH5" s="58"/>
      <c r="IJI5" s="58"/>
      <c r="IJJ5" s="58"/>
      <c r="IJK5" s="58"/>
      <c r="IJL5" s="58"/>
      <c r="IJM5" s="58"/>
      <c r="IJN5" s="58"/>
      <c r="IJO5" s="58"/>
      <c r="IJP5" s="58"/>
      <c r="IJQ5" s="58"/>
      <c r="IJR5" s="58"/>
      <c r="IJS5" s="58"/>
      <c r="IJT5" s="58"/>
      <c r="IJU5" s="58"/>
      <c r="IJV5" s="58"/>
      <c r="IJW5" s="58"/>
      <c r="IJX5" s="58"/>
      <c r="IJY5" s="58"/>
      <c r="IJZ5" s="58"/>
      <c r="IKA5" s="58"/>
      <c r="IKB5" s="58"/>
      <c r="IKC5" s="58"/>
      <c r="IKD5" s="58"/>
      <c r="IKE5" s="58"/>
      <c r="IKF5" s="58"/>
      <c r="IKG5" s="58"/>
      <c r="IKH5" s="58"/>
      <c r="IKI5" s="58"/>
      <c r="IKJ5" s="58"/>
      <c r="IKK5" s="58"/>
      <c r="IKL5" s="58"/>
      <c r="IKM5" s="58"/>
      <c r="IKN5" s="58"/>
      <c r="IKO5" s="58"/>
      <c r="IKP5" s="58"/>
      <c r="IKQ5" s="58"/>
      <c r="IKR5" s="58"/>
      <c r="IKS5" s="58"/>
      <c r="IKT5" s="58"/>
      <c r="IKU5" s="58"/>
      <c r="IKV5" s="58"/>
      <c r="IKW5" s="58"/>
      <c r="IKX5" s="58"/>
      <c r="IKY5" s="58"/>
      <c r="IKZ5" s="58"/>
      <c r="ILA5" s="58"/>
      <c r="ILB5" s="58"/>
      <c r="ILC5" s="58"/>
      <c r="ILD5" s="58"/>
      <c r="ILE5" s="58"/>
      <c r="ILF5" s="58"/>
      <c r="ILG5" s="58"/>
      <c r="ILH5" s="58"/>
      <c r="ILI5" s="58"/>
      <c r="ILJ5" s="58"/>
      <c r="ILK5" s="58"/>
      <c r="ILL5" s="58"/>
      <c r="ILM5" s="58"/>
      <c r="ILN5" s="58"/>
      <c r="ILO5" s="58"/>
      <c r="ILP5" s="58"/>
      <c r="ILQ5" s="58"/>
      <c r="ILR5" s="58"/>
      <c r="ILS5" s="58"/>
      <c r="ILT5" s="58"/>
      <c r="ILU5" s="58"/>
      <c r="ILV5" s="58"/>
      <c r="ILW5" s="58"/>
      <c r="ILX5" s="58"/>
      <c r="ILY5" s="58"/>
      <c r="ILZ5" s="58"/>
      <c r="IMA5" s="58"/>
      <c r="IMB5" s="58"/>
      <c r="IMC5" s="58"/>
      <c r="IMD5" s="58"/>
      <c r="IME5" s="58"/>
      <c r="IMF5" s="58"/>
      <c r="IMG5" s="58"/>
      <c r="IMH5" s="58"/>
      <c r="IMI5" s="58"/>
      <c r="IMJ5" s="58"/>
      <c r="IMK5" s="58"/>
      <c r="IML5" s="58"/>
      <c r="IMM5" s="58"/>
      <c r="IMN5" s="58"/>
      <c r="IMO5" s="58"/>
      <c r="IMP5" s="58"/>
      <c r="IMQ5" s="58"/>
      <c r="IMR5" s="58"/>
      <c r="IMS5" s="58"/>
      <c r="IMT5" s="58"/>
      <c r="IMU5" s="58"/>
      <c r="IMV5" s="58"/>
      <c r="IMW5" s="58"/>
      <c r="IMX5" s="58"/>
      <c r="IMY5" s="58"/>
      <c r="IMZ5" s="58"/>
      <c r="INA5" s="58"/>
      <c r="INB5" s="58"/>
      <c r="INC5" s="58"/>
      <c r="IND5" s="58"/>
      <c r="INE5" s="58"/>
      <c r="INF5" s="58"/>
      <c r="ING5" s="58"/>
      <c r="INH5" s="58"/>
      <c r="INI5" s="58"/>
      <c r="INJ5" s="58"/>
      <c r="INK5" s="58"/>
      <c r="INL5" s="58"/>
      <c r="INM5" s="58"/>
      <c r="INN5" s="58"/>
      <c r="INO5" s="58"/>
      <c r="INP5" s="58"/>
      <c r="INQ5" s="58"/>
      <c r="INR5" s="58"/>
      <c r="INS5" s="58"/>
      <c r="INT5" s="58"/>
      <c r="INU5" s="58"/>
      <c r="INV5" s="58"/>
      <c r="INW5" s="58"/>
      <c r="INX5" s="58"/>
      <c r="INY5" s="58"/>
      <c r="INZ5" s="58"/>
      <c r="IOA5" s="58"/>
      <c r="IOB5" s="58"/>
      <c r="IOC5" s="58"/>
      <c r="IOD5" s="58"/>
      <c r="IOE5" s="58"/>
      <c r="IOF5" s="58"/>
      <c r="IOG5" s="58"/>
      <c r="IOH5" s="58"/>
      <c r="IOI5" s="58"/>
      <c r="IOJ5" s="58"/>
      <c r="IOK5" s="58"/>
      <c r="IOL5" s="58"/>
      <c r="IOM5" s="58"/>
      <c r="ION5" s="58"/>
      <c r="IOO5" s="58"/>
      <c r="IOP5" s="58"/>
      <c r="IOQ5" s="58"/>
      <c r="IOR5" s="58"/>
      <c r="IOS5" s="58"/>
      <c r="IOT5" s="58"/>
      <c r="IOU5" s="58"/>
      <c r="IOV5" s="58"/>
      <c r="IOW5" s="58"/>
      <c r="IOX5" s="58"/>
      <c r="IOY5" s="58"/>
      <c r="IOZ5" s="58"/>
      <c r="IPA5" s="58"/>
      <c r="IPB5" s="58"/>
      <c r="IPC5" s="58"/>
      <c r="IPD5" s="58"/>
      <c r="IPE5" s="58"/>
      <c r="IPF5" s="58"/>
      <c r="IPG5" s="58"/>
      <c r="IPH5" s="58"/>
      <c r="IPI5" s="58"/>
      <c r="IPJ5" s="58"/>
      <c r="IPK5" s="58"/>
      <c r="IPL5" s="58"/>
      <c r="IPM5" s="58"/>
      <c r="IPN5" s="58"/>
      <c r="IPO5" s="58"/>
      <c r="IPP5" s="58"/>
      <c r="IPQ5" s="58"/>
      <c r="IPR5" s="58"/>
      <c r="IPS5" s="58"/>
      <c r="IPT5" s="58"/>
      <c r="IPU5" s="58"/>
      <c r="IPV5" s="58"/>
      <c r="IPW5" s="58"/>
      <c r="IPX5" s="58"/>
      <c r="IPY5" s="58"/>
      <c r="IPZ5" s="58"/>
      <c r="IQA5" s="58"/>
      <c r="IQB5" s="58"/>
      <c r="IQC5" s="58"/>
      <c r="IQD5" s="58"/>
      <c r="IQE5" s="58"/>
      <c r="IQF5" s="58"/>
      <c r="IQG5" s="58"/>
      <c r="IQH5" s="58"/>
      <c r="IQI5" s="58"/>
      <c r="IQJ5" s="58"/>
      <c r="IQK5" s="58"/>
      <c r="IQL5" s="58"/>
      <c r="IQM5" s="58"/>
      <c r="IQN5" s="58"/>
      <c r="IQO5" s="58"/>
      <c r="IQP5" s="58"/>
      <c r="IQQ5" s="58"/>
      <c r="IQR5" s="58"/>
      <c r="IQS5" s="58"/>
      <c r="IQT5" s="58"/>
      <c r="IQU5" s="58"/>
      <c r="IQV5" s="58"/>
      <c r="IQW5" s="58"/>
      <c r="IQX5" s="58"/>
      <c r="IQY5" s="58"/>
      <c r="IQZ5" s="58"/>
      <c r="IRA5" s="58"/>
      <c r="IRB5" s="58"/>
      <c r="IRC5" s="58"/>
      <c r="IRD5" s="58"/>
      <c r="IRE5" s="58"/>
      <c r="IRF5" s="58"/>
      <c r="IRG5" s="58"/>
      <c r="IRH5" s="58"/>
      <c r="IRI5" s="58"/>
      <c r="IRJ5" s="58"/>
      <c r="IRK5" s="58"/>
      <c r="IRL5" s="58"/>
      <c r="IRM5" s="58"/>
      <c r="IRN5" s="58"/>
      <c r="IRO5" s="58"/>
      <c r="IRP5" s="58"/>
      <c r="IRQ5" s="58"/>
      <c r="IRR5" s="58"/>
      <c r="IRS5" s="58"/>
      <c r="IRT5" s="58"/>
      <c r="IRU5" s="58"/>
      <c r="IRV5" s="58"/>
      <c r="IRW5" s="58"/>
      <c r="IRX5" s="58"/>
      <c r="IRY5" s="58"/>
      <c r="IRZ5" s="58"/>
      <c r="ISA5" s="58"/>
      <c r="ISB5" s="58"/>
      <c r="ISC5" s="58"/>
      <c r="ISD5" s="58"/>
      <c r="ISE5" s="58"/>
      <c r="ISF5" s="58"/>
      <c r="ISG5" s="58"/>
      <c r="ISH5" s="58"/>
      <c r="ISI5" s="58"/>
      <c r="ISJ5" s="58"/>
      <c r="ISK5" s="58"/>
      <c r="ISL5" s="58"/>
      <c r="ISM5" s="58"/>
      <c r="ISN5" s="58"/>
      <c r="ISO5" s="58"/>
      <c r="ISP5" s="58"/>
      <c r="ISQ5" s="58"/>
      <c r="ISR5" s="58"/>
      <c r="ISS5" s="58"/>
      <c r="IST5" s="58"/>
      <c r="ISU5" s="58"/>
      <c r="ISV5" s="58"/>
      <c r="ISW5" s="58"/>
      <c r="ISX5" s="58"/>
      <c r="ISY5" s="58"/>
      <c r="ISZ5" s="58"/>
      <c r="ITA5" s="58"/>
      <c r="ITB5" s="58"/>
      <c r="ITC5" s="58"/>
      <c r="ITD5" s="58"/>
      <c r="ITE5" s="58"/>
      <c r="ITF5" s="58"/>
      <c r="ITG5" s="58"/>
      <c r="ITH5" s="58"/>
      <c r="ITI5" s="58"/>
      <c r="ITJ5" s="58"/>
      <c r="ITK5" s="58"/>
      <c r="ITL5" s="58"/>
      <c r="ITM5" s="58"/>
      <c r="ITN5" s="58"/>
      <c r="ITO5" s="58"/>
      <c r="ITP5" s="58"/>
      <c r="ITQ5" s="58"/>
      <c r="ITR5" s="58"/>
      <c r="ITS5" s="58"/>
      <c r="ITT5" s="58"/>
      <c r="ITU5" s="58"/>
      <c r="ITV5" s="58"/>
      <c r="ITW5" s="58"/>
      <c r="ITX5" s="58"/>
      <c r="ITY5" s="58"/>
      <c r="ITZ5" s="58"/>
      <c r="IUA5" s="58"/>
      <c r="IUB5" s="58"/>
      <c r="IUC5" s="58"/>
      <c r="IUD5" s="58"/>
      <c r="IUE5" s="58"/>
      <c r="IUF5" s="58"/>
      <c r="IUG5" s="58"/>
      <c r="IUH5" s="58"/>
      <c r="IUI5" s="58"/>
      <c r="IUJ5" s="58"/>
      <c r="IUK5" s="58"/>
      <c r="IUL5" s="58"/>
      <c r="IUM5" s="58"/>
      <c r="IUN5" s="58"/>
      <c r="IUO5" s="58"/>
      <c r="IUP5" s="58"/>
      <c r="IUQ5" s="58"/>
      <c r="IUR5" s="58"/>
      <c r="IUS5" s="58"/>
      <c r="IUT5" s="58"/>
      <c r="IUU5" s="58"/>
      <c r="IUV5" s="58"/>
      <c r="IUW5" s="58"/>
      <c r="IUX5" s="58"/>
      <c r="IUY5" s="58"/>
      <c r="IUZ5" s="58"/>
      <c r="IVA5" s="58"/>
      <c r="IVB5" s="58"/>
      <c r="IVC5" s="58"/>
      <c r="IVD5" s="58"/>
      <c r="IVE5" s="58"/>
      <c r="IVF5" s="58"/>
      <c r="IVG5" s="58"/>
      <c r="IVH5" s="58"/>
      <c r="IVI5" s="58"/>
      <c r="IVJ5" s="58"/>
      <c r="IVK5" s="58"/>
      <c r="IVL5" s="58"/>
      <c r="IVM5" s="58"/>
      <c r="IVN5" s="58"/>
      <c r="IVO5" s="58"/>
      <c r="IVP5" s="58"/>
      <c r="IVQ5" s="58"/>
      <c r="IVR5" s="58"/>
      <c r="IVS5" s="58"/>
      <c r="IVT5" s="58"/>
      <c r="IVU5" s="58"/>
      <c r="IVV5" s="58"/>
      <c r="IVW5" s="58"/>
      <c r="IVX5" s="58"/>
      <c r="IVY5" s="58"/>
      <c r="IVZ5" s="58"/>
      <c r="IWA5" s="58"/>
      <c r="IWB5" s="58"/>
      <c r="IWC5" s="58"/>
      <c r="IWD5" s="58"/>
      <c r="IWE5" s="58"/>
      <c r="IWF5" s="58"/>
      <c r="IWG5" s="58"/>
      <c r="IWH5" s="58"/>
      <c r="IWI5" s="58"/>
      <c r="IWJ5" s="58"/>
      <c r="IWK5" s="58"/>
      <c r="IWL5" s="58"/>
      <c r="IWM5" s="58"/>
      <c r="IWN5" s="58"/>
      <c r="IWO5" s="58"/>
      <c r="IWP5" s="58"/>
      <c r="IWQ5" s="58"/>
      <c r="IWR5" s="58"/>
      <c r="IWS5" s="58"/>
      <c r="IWT5" s="58"/>
      <c r="IWU5" s="58"/>
      <c r="IWV5" s="58"/>
      <c r="IWW5" s="58"/>
      <c r="IWX5" s="58"/>
      <c r="IWY5" s="58"/>
      <c r="IWZ5" s="58"/>
      <c r="IXA5" s="58"/>
      <c r="IXB5" s="58"/>
      <c r="IXC5" s="58"/>
      <c r="IXD5" s="58"/>
      <c r="IXE5" s="58"/>
      <c r="IXF5" s="58"/>
      <c r="IXG5" s="58"/>
      <c r="IXH5" s="58"/>
      <c r="IXI5" s="58"/>
      <c r="IXJ5" s="58"/>
      <c r="IXK5" s="58"/>
      <c r="IXL5" s="58"/>
      <c r="IXM5" s="58"/>
      <c r="IXN5" s="58"/>
      <c r="IXO5" s="58"/>
      <c r="IXP5" s="58"/>
      <c r="IXQ5" s="58"/>
      <c r="IXR5" s="58"/>
      <c r="IXS5" s="58"/>
      <c r="IXT5" s="58"/>
      <c r="IXU5" s="58"/>
      <c r="IXV5" s="58"/>
      <c r="IXW5" s="58"/>
      <c r="IXX5" s="58"/>
      <c r="IXY5" s="58"/>
      <c r="IXZ5" s="58"/>
      <c r="IYA5" s="58"/>
      <c r="IYB5" s="58"/>
      <c r="IYC5" s="58"/>
      <c r="IYD5" s="58"/>
      <c r="IYE5" s="58"/>
      <c r="IYF5" s="58"/>
      <c r="IYG5" s="58"/>
      <c r="IYH5" s="58"/>
      <c r="IYI5" s="58"/>
      <c r="IYJ5" s="58"/>
      <c r="IYK5" s="58"/>
      <c r="IYL5" s="58"/>
      <c r="IYM5" s="58"/>
      <c r="IYN5" s="58"/>
      <c r="IYO5" s="58"/>
      <c r="IYP5" s="58"/>
      <c r="IYQ5" s="58"/>
      <c r="IYR5" s="58"/>
      <c r="IYS5" s="58"/>
      <c r="IYT5" s="58"/>
      <c r="IYU5" s="58"/>
      <c r="IYV5" s="58"/>
      <c r="IYW5" s="58"/>
      <c r="IYX5" s="58"/>
      <c r="IYY5" s="58"/>
      <c r="IYZ5" s="58"/>
      <c r="IZA5" s="58"/>
      <c r="IZB5" s="58"/>
      <c r="IZC5" s="58"/>
      <c r="IZD5" s="58"/>
      <c r="IZE5" s="58"/>
      <c r="IZF5" s="58"/>
      <c r="IZG5" s="58"/>
      <c r="IZH5" s="58"/>
      <c r="IZI5" s="58"/>
      <c r="IZJ5" s="58"/>
      <c r="IZK5" s="58"/>
      <c r="IZL5" s="58"/>
      <c r="IZM5" s="58"/>
      <c r="IZN5" s="58"/>
      <c r="IZO5" s="58"/>
      <c r="IZP5" s="58"/>
      <c r="IZQ5" s="58"/>
      <c r="IZR5" s="58"/>
      <c r="IZS5" s="58"/>
      <c r="IZT5" s="58"/>
      <c r="IZU5" s="58"/>
      <c r="IZV5" s="58"/>
      <c r="IZW5" s="58"/>
      <c r="IZX5" s="58"/>
      <c r="IZY5" s="58"/>
      <c r="IZZ5" s="58"/>
      <c r="JAA5" s="58"/>
      <c r="JAB5" s="58"/>
      <c r="JAC5" s="58"/>
      <c r="JAD5" s="58"/>
      <c r="JAE5" s="58"/>
      <c r="JAF5" s="58"/>
      <c r="JAG5" s="58"/>
      <c r="JAH5" s="58"/>
      <c r="JAI5" s="58"/>
      <c r="JAJ5" s="58"/>
      <c r="JAK5" s="58"/>
      <c r="JAL5" s="58"/>
      <c r="JAM5" s="58"/>
      <c r="JAN5" s="58"/>
      <c r="JAO5" s="58"/>
      <c r="JAP5" s="58"/>
      <c r="JAQ5" s="58"/>
      <c r="JAR5" s="58"/>
      <c r="JAS5" s="58"/>
      <c r="JAT5" s="58"/>
      <c r="JAU5" s="58"/>
      <c r="JAV5" s="58"/>
      <c r="JAW5" s="58"/>
      <c r="JAX5" s="58"/>
      <c r="JAY5" s="58"/>
      <c r="JAZ5" s="58"/>
      <c r="JBA5" s="58"/>
      <c r="JBB5" s="58"/>
      <c r="JBC5" s="58"/>
      <c r="JBD5" s="58"/>
      <c r="JBE5" s="58"/>
      <c r="JBF5" s="58"/>
      <c r="JBG5" s="58"/>
      <c r="JBH5" s="58"/>
      <c r="JBI5" s="58"/>
      <c r="JBJ5" s="58"/>
      <c r="JBK5" s="58"/>
      <c r="JBL5" s="58"/>
      <c r="JBM5" s="58"/>
      <c r="JBN5" s="58"/>
      <c r="JBO5" s="58"/>
      <c r="JBP5" s="58"/>
      <c r="JBQ5" s="58"/>
      <c r="JBR5" s="58"/>
      <c r="JBS5" s="58"/>
      <c r="JBT5" s="58"/>
      <c r="JBU5" s="58"/>
      <c r="JBV5" s="58"/>
      <c r="JBW5" s="58"/>
      <c r="JBX5" s="58"/>
      <c r="JBY5" s="58"/>
      <c r="JBZ5" s="58"/>
      <c r="JCA5" s="58"/>
      <c r="JCB5" s="58"/>
      <c r="JCC5" s="58"/>
      <c r="JCD5" s="58"/>
      <c r="JCE5" s="58"/>
      <c r="JCF5" s="58"/>
      <c r="JCG5" s="58"/>
      <c r="JCH5" s="58"/>
      <c r="JCI5" s="58"/>
      <c r="JCJ5" s="58"/>
      <c r="JCK5" s="58"/>
      <c r="JCL5" s="58"/>
      <c r="JCM5" s="58"/>
      <c r="JCN5" s="58"/>
      <c r="JCO5" s="58"/>
      <c r="JCP5" s="58"/>
      <c r="JCQ5" s="58"/>
      <c r="JCR5" s="58"/>
      <c r="JCS5" s="58"/>
      <c r="JCT5" s="58"/>
      <c r="JCU5" s="58"/>
      <c r="JCV5" s="58"/>
      <c r="JCW5" s="58"/>
      <c r="JCX5" s="58"/>
      <c r="JCY5" s="58"/>
      <c r="JCZ5" s="58"/>
      <c r="JDA5" s="58"/>
      <c r="JDB5" s="58"/>
      <c r="JDC5" s="58"/>
      <c r="JDD5" s="58"/>
      <c r="JDE5" s="58"/>
      <c r="JDF5" s="58"/>
      <c r="JDG5" s="58"/>
      <c r="JDH5" s="58"/>
      <c r="JDI5" s="58"/>
      <c r="JDJ5" s="58"/>
      <c r="JDK5" s="58"/>
      <c r="JDL5" s="58"/>
      <c r="JDM5" s="58"/>
      <c r="JDN5" s="58"/>
      <c r="JDO5" s="58"/>
      <c r="JDP5" s="58"/>
      <c r="JDQ5" s="58"/>
      <c r="JDR5" s="58"/>
      <c r="JDS5" s="58"/>
      <c r="JDT5" s="58"/>
      <c r="JDU5" s="58"/>
      <c r="JDV5" s="58"/>
      <c r="JDW5" s="58"/>
      <c r="JDX5" s="58"/>
      <c r="JDY5" s="58"/>
      <c r="JDZ5" s="58"/>
      <c r="JEA5" s="58"/>
      <c r="JEB5" s="58"/>
      <c r="JEC5" s="58"/>
      <c r="JED5" s="58"/>
      <c r="JEE5" s="58"/>
      <c r="JEF5" s="58"/>
      <c r="JEG5" s="58"/>
      <c r="JEH5" s="58"/>
      <c r="JEI5" s="58"/>
      <c r="JEJ5" s="58"/>
      <c r="JEK5" s="58"/>
      <c r="JEL5" s="58"/>
      <c r="JEM5" s="58"/>
      <c r="JEN5" s="58"/>
      <c r="JEO5" s="58"/>
      <c r="JEP5" s="58"/>
      <c r="JEQ5" s="58"/>
      <c r="JER5" s="58"/>
      <c r="JES5" s="58"/>
      <c r="JET5" s="58"/>
      <c r="JEU5" s="58"/>
      <c r="JEV5" s="58"/>
      <c r="JEW5" s="58"/>
      <c r="JEX5" s="58"/>
      <c r="JEY5" s="58"/>
      <c r="JEZ5" s="58"/>
      <c r="JFA5" s="58"/>
      <c r="JFB5" s="58"/>
      <c r="JFC5" s="58"/>
      <c r="JFD5" s="58"/>
      <c r="JFE5" s="58"/>
      <c r="JFF5" s="58"/>
      <c r="JFG5" s="58"/>
      <c r="JFH5" s="58"/>
      <c r="JFI5" s="58"/>
      <c r="JFJ5" s="58"/>
      <c r="JFK5" s="58"/>
      <c r="JFL5" s="58"/>
      <c r="JFM5" s="58"/>
      <c r="JFN5" s="58"/>
      <c r="JFO5" s="58"/>
      <c r="JFP5" s="58"/>
      <c r="JFQ5" s="58"/>
      <c r="JFR5" s="58"/>
      <c r="JFS5" s="58"/>
      <c r="JFT5" s="58"/>
      <c r="JFU5" s="58"/>
      <c r="JFV5" s="58"/>
      <c r="JFW5" s="58"/>
      <c r="JFX5" s="58"/>
      <c r="JFY5" s="58"/>
      <c r="JFZ5" s="58"/>
      <c r="JGA5" s="58"/>
      <c r="JGB5" s="58"/>
      <c r="JGC5" s="58"/>
      <c r="JGD5" s="58"/>
      <c r="JGE5" s="58"/>
      <c r="JGF5" s="58"/>
      <c r="JGG5" s="58"/>
      <c r="JGH5" s="58"/>
      <c r="JGI5" s="58"/>
      <c r="JGJ5" s="58"/>
      <c r="JGK5" s="58"/>
      <c r="JGL5" s="58"/>
      <c r="JGM5" s="58"/>
      <c r="JGN5" s="58"/>
      <c r="JGO5" s="58"/>
      <c r="JGP5" s="58"/>
      <c r="JGQ5" s="58"/>
      <c r="JGR5" s="58"/>
      <c r="JGS5" s="58"/>
      <c r="JGT5" s="58"/>
      <c r="JGU5" s="58"/>
      <c r="JGV5" s="58"/>
      <c r="JGW5" s="58"/>
      <c r="JGX5" s="58"/>
      <c r="JGY5" s="58"/>
      <c r="JGZ5" s="58"/>
      <c r="JHA5" s="58"/>
      <c r="JHB5" s="58"/>
      <c r="JHC5" s="58"/>
      <c r="JHD5" s="58"/>
      <c r="JHE5" s="58"/>
      <c r="JHF5" s="58"/>
      <c r="JHG5" s="58"/>
      <c r="JHH5" s="58"/>
      <c r="JHI5" s="58"/>
      <c r="JHJ5" s="58"/>
      <c r="JHK5" s="58"/>
      <c r="JHL5" s="58"/>
      <c r="JHM5" s="58"/>
      <c r="JHN5" s="58"/>
      <c r="JHO5" s="58"/>
      <c r="JHP5" s="58"/>
      <c r="JHQ5" s="58"/>
      <c r="JHR5" s="58"/>
      <c r="JHS5" s="58"/>
      <c r="JHT5" s="58"/>
      <c r="JHU5" s="58"/>
      <c r="JHV5" s="58"/>
      <c r="JHW5" s="58"/>
      <c r="JHX5" s="58"/>
      <c r="JHY5" s="58"/>
      <c r="JHZ5" s="58"/>
      <c r="JIA5" s="58"/>
      <c r="JIB5" s="58"/>
      <c r="JIC5" s="58"/>
      <c r="JID5" s="58"/>
      <c r="JIE5" s="58"/>
      <c r="JIF5" s="58"/>
      <c r="JIG5" s="58"/>
      <c r="JIH5" s="58"/>
      <c r="JII5" s="58"/>
      <c r="JIJ5" s="58"/>
      <c r="JIK5" s="58"/>
      <c r="JIL5" s="58"/>
      <c r="JIM5" s="58"/>
      <c r="JIN5" s="58"/>
      <c r="JIO5" s="58"/>
      <c r="JIP5" s="58"/>
      <c r="JIQ5" s="58"/>
      <c r="JIR5" s="58"/>
      <c r="JIS5" s="58"/>
      <c r="JIT5" s="58"/>
      <c r="JIU5" s="58"/>
      <c r="JIV5" s="58"/>
      <c r="JIW5" s="58"/>
      <c r="JIX5" s="58"/>
      <c r="JIY5" s="58"/>
      <c r="JIZ5" s="58"/>
      <c r="JJA5" s="58"/>
      <c r="JJB5" s="58"/>
      <c r="JJC5" s="58"/>
      <c r="JJD5" s="58"/>
      <c r="JJE5" s="58"/>
      <c r="JJF5" s="58"/>
      <c r="JJG5" s="58"/>
      <c r="JJH5" s="58"/>
      <c r="JJI5" s="58"/>
      <c r="JJJ5" s="58"/>
      <c r="JJK5" s="58"/>
      <c r="JJL5" s="58"/>
      <c r="JJM5" s="58"/>
      <c r="JJN5" s="58"/>
      <c r="JJO5" s="58"/>
      <c r="JJP5" s="58"/>
      <c r="JJQ5" s="58"/>
      <c r="JJR5" s="58"/>
      <c r="JJS5" s="58"/>
      <c r="JJT5" s="58"/>
      <c r="JJU5" s="58"/>
      <c r="JJV5" s="58"/>
      <c r="JJW5" s="58"/>
      <c r="JJX5" s="58"/>
      <c r="JJY5" s="58"/>
      <c r="JJZ5" s="58"/>
      <c r="JKA5" s="58"/>
      <c r="JKB5" s="58"/>
      <c r="JKC5" s="58"/>
      <c r="JKD5" s="58"/>
      <c r="JKE5" s="58"/>
      <c r="JKF5" s="58"/>
      <c r="JKG5" s="58"/>
      <c r="JKH5" s="58"/>
      <c r="JKI5" s="58"/>
      <c r="JKJ5" s="58"/>
      <c r="JKK5" s="58"/>
      <c r="JKL5" s="58"/>
      <c r="JKM5" s="58"/>
      <c r="JKN5" s="58"/>
      <c r="JKO5" s="58"/>
      <c r="JKP5" s="58"/>
      <c r="JKQ5" s="58"/>
      <c r="JKR5" s="58"/>
      <c r="JKS5" s="58"/>
      <c r="JKT5" s="58"/>
      <c r="JKU5" s="58"/>
      <c r="JKV5" s="58"/>
      <c r="JKW5" s="58"/>
      <c r="JKX5" s="58"/>
      <c r="JKY5" s="58"/>
      <c r="JKZ5" s="58"/>
      <c r="JLA5" s="58"/>
      <c r="JLB5" s="58"/>
      <c r="JLC5" s="58"/>
      <c r="JLD5" s="58"/>
      <c r="JLE5" s="58"/>
      <c r="JLF5" s="58"/>
      <c r="JLG5" s="58"/>
      <c r="JLH5" s="58"/>
      <c r="JLI5" s="58"/>
      <c r="JLJ5" s="58"/>
      <c r="JLK5" s="58"/>
      <c r="JLL5" s="58"/>
      <c r="JLM5" s="58"/>
      <c r="JLN5" s="58"/>
      <c r="JLO5" s="58"/>
      <c r="JLP5" s="58"/>
      <c r="JLQ5" s="58"/>
      <c r="JLR5" s="58"/>
      <c r="JLS5" s="58"/>
      <c r="JLT5" s="58"/>
      <c r="JLU5" s="58"/>
      <c r="JLV5" s="58"/>
      <c r="JLW5" s="58"/>
      <c r="JLX5" s="58"/>
      <c r="JLY5" s="58"/>
      <c r="JLZ5" s="58"/>
      <c r="JMA5" s="58"/>
      <c r="JMB5" s="58"/>
      <c r="JMC5" s="58"/>
      <c r="JMD5" s="58"/>
      <c r="JME5" s="58"/>
      <c r="JMF5" s="58"/>
      <c r="JMG5" s="58"/>
      <c r="JMH5" s="58"/>
      <c r="JMI5" s="58"/>
      <c r="JMJ5" s="58"/>
      <c r="JMK5" s="58"/>
      <c r="JML5" s="58"/>
      <c r="JMM5" s="58"/>
      <c r="JMN5" s="58"/>
      <c r="JMO5" s="58"/>
      <c r="JMP5" s="58"/>
      <c r="JMQ5" s="58"/>
      <c r="JMR5" s="58"/>
      <c r="JMS5" s="58"/>
      <c r="JMT5" s="58"/>
      <c r="JMU5" s="58"/>
      <c r="JMV5" s="58"/>
      <c r="JMW5" s="58"/>
      <c r="JMX5" s="58"/>
      <c r="JMY5" s="58"/>
      <c r="JMZ5" s="58"/>
      <c r="JNA5" s="58"/>
      <c r="JNB5" s="58"/>
      <c r="JNC5" s="58"/>
      <c r="JND5" s="58"/>
      <c r="JNE5" s="58"/>
      <c r="JNF5" s="58"/>
      <c r="JNG5" s="58"/>
      <c r="JNH5" s="58"/>
      <c r="JNI5" s="58"/>
      <c r="JNJ5" s="58"/>
      <c r="JNK5" s="58"/>
      <c r="JNL5" s="58"/>
      <c r="JNM5" s="58"/>
      <c r="JNN5" s="58"/>
      <c r="JNO5" s="58"/>
      <c r="JNP5" s="58"/>
      <c r="JNQ5" s="58"/>
      <c r="JNR5" s="58"/>
      <c r="JNS5" s="58"/>
      <c r="JNT5" s="58"/>
      <c r="JNU5" s="58"/>
      <c r="JNV5" s="58"/>
      <c r="JNW5" s="58"/>
      <c r="JNX5" s="58"/>
      <c r="JNY5" s="58"/>
      <c r="JNZ5" s="58"/>
      <c r="JOA5" s="58"/>
      <c r="JOB5" s="58"/>
      <c r="JOC5" s="58"/>
      <c r="JOD5" s="58"/>
      <c r="JOE5" s="58"/>
      <c r="JOF5" s="58"/>
      <c r="JOG5" s="58"/>
      <c r="JOH5" s="58"/>
      <c r="JOI5" s="58"/>
      <c r="JOJ5" s="58"/>
      <c r="JOK5" s="58"/>
      <c r="JOL5" s="58"/>
      <c r="JOM5" s="58"/>
      <c r="JON5" s="58"/>
      <c r="JOO5" s="58"/>
      <c r="JOP5" s="58"/>
      <c r="JOQ5" s="58"/>
      <c r="JOR5" s="58"/>
      <c r="JOS5" s="58"/>
      <c r="JOT5" s="58"/>
      <c r="JOU5" s="58"/>
      <c r="JOV5" s="58"/>
      <c r="JOW5" s="58"/>
      <c r="JOX5" s="58"/>
      <c r="JOY5" s="58"/>
      <c r="JOZ5" s="58"/>
      <c r="JPA5" s="58"/>
      <c r="JPB5" s="58"/>
      <c r="JPC5" s="58"/>
      <c r="JPD5" s="58"/>
      <c r="JPE5" s="58"/>
      <c r="JPF5" s="58"/>
      <c r="JPG5" s="58"/>
      <c r="JPH5" s="58"/>
      <c r="JPI5" s="58"/>
      <c r="JPJ5" s="58"/>
      <c r="JPK5" s="58"/>
      <c r="JPL5" s="58"/>
      <c r="JPM5" s="58"/>
      <c r="JPN5" s="58"/>
      <c r="JPO5" s="58"/>
      <c r="JPP5" s="58"/>
      <c r="JPQ5" s="58"/>
      <c r="JPR5" s="58"/>
      <c r="JPS5" s="58"/>
      <c r="JPT5" s="58"/>
      <c r="JPU5" s="58"/>
      <c r="JPV5" s="58"/>
      <c r="JPW5" s="58"/>
      <c r="JPX5" s="58"/>
      <c r="JPY5" s="58"/>
      <c r="JPZ5" s="58"/>
      <c r="JQA5" s="58"/>
      <c r="JQB5" s="58"/>
      <c r="JQC5" s="58"/>
      <c r="JQD5" s="58"/>
      <c r="JQE5" s="58"/>
      <c r="JQF5" s="58"/>
      <c r="JQG5" s="58"/>
      <c r="JQH5" s="58"/>
      <c r="JQI5" s="58"/>
      <c r="JQJ5" s="58"/>
      <c r="JQK5" s="58"/>
      <c r="JQL5" s="58"/>
      <c r="JQM5" s="58"/>
      <c r="JQN5" s="58"/>
      <c r="JQO5" s="58"/>
      <c r="JQP5" s="58"/>
      <c r="JQQ5" s="58"/>
      <c r="JQR5" s="58"/>
      <c r="JQS5" s="58"/>
      <c r="JQT5" s="58"/>
      <c r="JQU5" s="58"/>
      <c r="JQV5" s="58"/>
      <c r="JQW5" s="58"/>
      <c r="JQX5" s="58"/>
      <c r="JQY5" s="58"/>
      <c r="JQZ5" s="58"/>
      <c r="JRA5" s="58"/>
      <c r="JRB5" s="58"/>
      <c r="JRC5" s="58"/>
      <c r="JRD5" s="58"/>
      <c r="JRE5" s="58"/>
      <c r="JRF5" s="58"/>
      <c r="JRG5" s="58"/>
      <c r="JRH5" s="58"/>
      <c r="JRI5" s="58"/>
      <c r="JRJ5" s="58"/>
      <c r="JRK5" s="58"/>
      <c r="JRL5" s="58"/>
      <c r="JRM5" s="58"/>
      <c r="JRN5" s="58"/>
      <c r="JRO5" s="58"/>
      <c r="JRP5" s="58"/>
      <c r="JRQ5" s="58"/>
      <c r="JRR5" s="58"/>
      <c r="JRS5" s="58"/>
      <c r="JRT5" s="58"/>
      <c r="JRU5" s="58"/>
      <c r="JRV5" s="58"/>
      <c r="JRW5" s="58"/>
      <c r="JRX5" s="58"/>
      <c r="JRY5" s="58"/>
      <c r="JRZ5" s="58"/>
      <c r="JSA5" s="58"/>
      <c r="JSB5" s="58"/>
      <c r="JSC5" s="58"/>
      <c r="JSD5" s="58"/>
      <c r="JSE5" s="58"/>
      <c r="JSF5" s="58"/>
      <c r="JSG5" s="58"/>
      <c r="JSH5" s="58"/>
      <c r="JSI5" s="58"/>
      <c r="JSJ5" s="58"/>
      <c r="JSK5" s="58"/>
      <c r="JSL5" s="58"/>
      <c r="JSM5" s="58"/>
      <c r="JSN5" s="58"/>
      <c r="JSO5" s="58"/>
      <c r="JSP5" s="58"/>
      <c r="JSQ5" s="58"/>
      <c r="JSR5" s="58"/>
      <c r="JSS5" s="58"/>
      <c r="JST5" s="58"/>
      <c r="JSU5" s="58"/>
      <c r="JSV5" s="58"/>
      <c r="JSW5" s="58"/>
      <c r="JSX5" s="58"/>
      <c r="JSY5" s="58"/>
      <c r="JSZ5" s="58"/>
      <c r="JTA5" s="58"/>
      <c r="JTB5" s="58"/>
      <c r="JTC5" s="58"/>
      <c r="JTD5" s="58"/>
      <c r="JTE5" s="58"/>
      <c r="JTF5" s="58"/>
      <c r="JTG5" s="58"/>
      <c r="JTH5" s="58"/>
      <c r="JTI5" s="58"/>
      <c r="JTJ5" s="58"/>
      <c r="JTK5" s="58"/>
      <c r="JTL5" s="58"/>
      <c r="JTM5" s="58"/>
      <c r="JTN5" s="58"/>
      <c r="JTO5" s="58"/>
      <c r="JTP5" s="58"/>
      <c r="JTQ5" s="58"/>
      <c r="JTR5" s="58"/>
      <c r="JTS5" s="58"/>
      <c r="JTT5" s="58"/>
      <c r="JTU5" s="58"/>
      <c r="JTV5" s="58"/>
      <c r="JTW5" s="58"/>
      <c r="JTX5" s="58"/>
      <c r="JTY5" s="58"/>
      <c r="JTZ5" s="58"/>
      <c r="JUA5" s="58"/>
      <c r="JUB5" s="58"/>
      <c r="JUC5" s="58"/>
      <c r="JUD5" s="58"/>
      <c r="JUE5" s="58"/>
      <c r="JUF5" s="58"/>
      <c r="JUG5" s="58"/>
      <c r="JUH5" s="58"/>
      <c r="JUI5" s="58"/>
      <c r="JUJ5" s="58"/>
      <c r="JUK5" s="58"/>
      <c r="JUL5" s="58"/>
      <c r="JUM5" s="58"/>
      <c r="JUN5" s="58"/>
      <c r="JUO5" s="58"/>
      <c r="JUP5" s="58"/>
      <c r="JUQ5" s="58"/>
      <c r="JUR5" s="58"/>
      <c r="JUS5" s="58"/>
      <c r="JUT5" s="58"/>
      <c r="JUU5" s="58"/>
      <c r="JUV5" s="58"/>
      <c r="JUW5" s="58"/>
      <c r="JUX5" s="58"/>
      <c r="JUY5" s="58"/>
      <c r="JUZ5" s="58"/>
      <c r="JVA5" s="58"/>
      <c r="JVB5" s="58"/>
      <c r="JVC5" s="58"/>
      <c r="JVD5" s="58"/>
      <c r="JVE5" s="58"/>
      <c r="JVF5" s="58"/>
      <c r="JVG5" s="58"/>
      <c r="JVH5" s="58"/>
      <c r="JVI5" s="58"/>
      <c r="JVJ5" s="58"/>
      <c r="JVK5" s="58"/>
      <c r="JVL5" s="58"/>
      <c r="JVM5" s="58"/>
      <c r="JVN5" s="58"/>
      <c r="JVO5" s="58"/>
      <c r="JVP5" s="58"/>
      <c r="JVQ5" s="58"/>
      <c r="JVR5" s="58"/>
      <c r="JVS5" s="58"/>
      <c r="JVT5" s="58"/>
      <c r="JVU5" s="58"/>
      <c r="JVV5" s="58"/>
      <c r="JVW5" s="58"/>
      <c r="JVX5" s="58"/>
      <c r="JVY5" s="58"/>
      <c r="JVZ5" s="58"/>
      <c r="JWA5" s="58"/>
      <c r="JWB5" s="58"/>
      <c r="JWC5" s="58"/>
      <c r="JWD5" s="58"/>
      <c r="JWE5" s="58"/>
      <c r="JWF5" s="58"/>
      <c r="JWG5" s="58"/>
      <c r="JWH5" s="58"/>
      <c r="JWI5" s="58"/>
      <c r="JWJ5" s="58"/>
      <c r="JWK5" s="58"/>
      <c r="JWL5" s="58"/>
      <c r="JWM5" s="58"/>
      <c r="JWN5" s="58"/>
      <c r="JWO5" s="58"/>
      <c r="JWP5" s="58"/>
      <c r="JWQ5" s="58"/>
      <c r="JWR5" s="58"/>
      <c r="JWS5" s="58"/>
      <c r="JWT5" s="58"/>
      <c r="JWU5" s="58"/>
      <c r="JWV5" s="58"/>
      <c r="JWW5" s="58"/>
      <c r="JWX5" s="58"/>
      <c r="JWY5" s="58"/>
      <c r="JWZ5" s="58"/>
      <c r="JXA5" s="58"/>
      <c r="JXB5" s="58"/>
      <c r="JXC5" s="58"/>
      <c r="JXD5" s="58"/>
      <c r="JXE5" s="58"/>
      <c r="JXF5" s="58"/>
      <c r="JXG5" s="58"/>
      <c r="JXH5" s="58"/>
      <c r="JXI5" s="58"/>
      <c r="JXJ5" s="58"/>
      <c r="JXK5" s="58"/>
      <c r="JXL5" s="58"/>
      <c r="JXM5" s="58"/>
      <c r="JXN5" s="58"/>
      <c r="JXO5" s="58"/>
      <c r="JXP5" s="58"/>
      <c r="JXQ5" s="58"/>
      <c r="JXR5" s="58"/>
      <c r="JXS5" s="58"/>
      <c r="JXT5" s="58"/>
      <c r="JXU5" s="58"/>
      <c r="JXV5" s="58"/>
      <c r="JXW5" s="58"/>
      <c r="JXX5" s="58"/>
      <c r="JXY5" s="58"/>
      <c r="JXZ5" s="58"/>
      <c r="JYA5" s="58"/>
      <c r="JYB5" s="58"/>
      <c r="JYC5" s="58"/>
      <c r="JYD5" s="58"/>
      <c r="JYE5" s="58"/>
      <c r="JYF5" s="58"/>
      <c r="JYG5" s="58"/>
      <c r="JYH5" s="58"/>
      <c r="JYI5" s="58"/>
      <c r="JYJ5" s="58"/>
      <c r="JYK5" s="58"/>
      <c r="JYL5" s="58"/>
      <c r="JYM5" s="58"/>
      <c r="JYN5" s="58"/>
      <c r="JYO5" s="58"/>
      <c r="JYP5" s="58"/>
      <c r="JYQ5" s="58"/>
      <c r="JYR5" s="58"/>
      <c r="JYS5" s="58"/>
      <c r="JYT5" s="58"/>
      <c r="JYU5" s="58"/>
      <c r="JYV5" s="58"/>
      <c r="JYW5" s="58"/>
      <c r="JYX5" s="58"/>
      <c r="JYY5" s="58"/>
      <c r="JYZ5" s="58"/>
      <c r="JZA5" s="58"/>
      <c r="JZB5" s="58"/>
      <c r="JZC5" s="58"/>
      <c r="JZD5" s="58"/>
      <c r="JZE5" s="58"/>
      <c r="JZF5" s="58"/>
      <c r="JZG5" s="58"/>
      <c r="JZH5" s="58"/>
      <c r="JZI5" s="58"/>
      <c r="JZJ5" s="58"/>
      <c r="JZK5" s="58"/>
      <c r="JZL5" s="58"/>
      <c r="JZM5" s="58"/>
      <c r="JZN5" s="58"/>
      <c r="JZO5" s="58"/>
      <c r="JZP5" s="58"/>
      <c r="JZQ5" s="58"/>
      <c r="JZR5" s="58"/>
      <c r="JZS5" s="58"/>
      <c r="JZT5" s="58"/>
      <c r="JZU5" s="58"/>
      <c r="JZV5" s="58"/>
      <c r="JZW5" s="58"/>
      <c r="JZX5" s="58"/>
      <c r="JZY5" s="58"/>
      <c r="JZZ5" s="58"/>
      <c r="KAA5" s="58"/>
      <c r="KAB5" s="58"/>
      <c r="KAC5" s="58"/>
      <c r="KAD5" s="58"/>
      <c r="KAE5" s="58"/>
      <c r="KAF5" s="58"/>
      <c r="KAG5" s="58"/>
      <c r="KAH5" s="58"/>
      <c r="KAI5" s="58"/>
      <c r="KAJ5" s="58"/>
      <c r="KAK5" s="58"/>
      <c r="KAL5" s="58"/>
      <c r="KAM5" s="58"/>
      <c r="KAN5" s="58"/>
      <c r="KAO5" s="58"/>
      <c r="KAP5" s="58"/>
      <c r="KAQ5" s="58"/>
      <c r="KAR5" s="58"/>
      <c r="KAS5" s="58"/>
      <c r="KAT5" s="58"/>
      <c r="KAU5" s="58"/>
      <c r="KAV5" s="58"/>
      <c r="KAW5" s="58"/>
      <c r="KAX5" s="58"/>
      <c r="KAY5" s="58"/>
      <c r="KAZ5" s="58"/>
      <c r="KBA5" s="58"/>
      <c r="KBB5" s="58"/>
      <c r="KBC5" s="58"/>
      <c r="KBD5" s="58"/>
      <c r="KBE5" s="58"/>
      <c r="KBF5" s="58"/>
      <c r="KBG5" s="58"/>
      <c r="KBH5" s="58"/>
      <c r="KBI5" s="58"/>
      <c r="KBJ5" s="58"/>
      <c r="KBK5" s="58"/>
      <c r="KBL5" s="58"/>
      <c r="KBM5" s="58"/>
      <c r="KBN5" s="58"/>
      <c r="KBO5" s="58"/>
      <c r="KBP5" s="58"/>
      <c r="KBQ5" s="58"/>
      <c r="KBR5" s="58"/>
      <c r="KBS5" s="58"/>
      <c r="KBT5" s="58"/>
      <c r="KBU5" s="58"/>
      <c r="KBV5" s="58"/>
      <c r="KBW5" s="58"/>
      <c r="KBX5" s="58"/>
      <c r="KBY5" s="58"/>
      <c r="KBZ5" s="58"/>
      <c r="KCA5" s="58"/>
      <c r="KCB5" s="58"/>
      <c r="KCC5" s="58"/>
      <c r="KCD5" s="58"/>
      <c r="KCE5" s="58"/>
      <c r="KCF5" s="58"/>
      <c r="KCG5" s="58"/>
      <c r="KCH5" s="58"/>
      <c r="KCI5" s="58"/>
      <c r="KCJ5" s="58"/>
      <c r="KCK5" s="58"/>
      <c r="KCL5" s="58"/>
      <c r="KCM5" s="58"/>
      <c r="KCN5" s="58"/>
      <c r="KCO5" s="58"/>
      <c r="KCP5" s="58"/>
      <c r="KCQ5" s="58"/>
      <c r="KCR5" s="58"/>
      <c r="KCS5" s="58"/>
      <c r="KCT5" s="58"/>
      <c r="KCU5" s="58"/>
      <c r="KCV5" s="58"/>
      <c r="KCW5" s="58"/>
      <c r="KCX5" s="58"/>
      <c r="KCY5" s="58"/>
      <c r="KCZ5" s="58"/>
      <c r="KDA5" s="58"/>
      <c r="KDB5" s="58"/>
      <c r="KDC5" s="58"/>
      <c r="KDD5" s="58"/>
      <c r="KDE5" s="58"/>
      <c r="KDF5" s="58"/>
      <c r="KDG5" s="58"/>
      <c r="KDH5" s="58"/>
      <c r="KDI5" s="58"/>
      <c r="KDJ5" s="58"/>
      <c r="KDK5" s="58"/>
      <c r="KDL5" s="58"/>
      <c r="KDM5" s="58"/>
      <c r="KDN5" s="58"/>
      <c r="KDO5" s="58"/>
      <c r="KDP5" s="58"/>
      <c r="KDQ5" s="58"/>
      <c r="KDR5" s="58"/>
      <c r="KDS5" s="58"/>
      <c r="KDT5" s="58"/>
      <c r="KDU5" s="58"/>
      <c r="KDV5" s="58"/>
      <c r="KDW5" s="58"/>
      <c r="KDX5" s="58"/>
      <c r="KDY5" s="58"/>
      <c r="KDZ5" s="58"/>
      <c r="KEA5" s="58"/>
      <c r="KEB5" s="58"/>
      <c r="KEC5" s="58"/>
      <c r="KED5" s="58"/>
      <c r="KEE5" s="58"/>
      <c r="KEF5" s="58"/>
      <c r="KEG5" s="58"/>
      <c r="KEH5" s="58"/>
      <c r="KEI5" s="58"/>
      <c r="KEJ5" s="58"/>
      <c r="KEK5" s="58"/>
      <c r="KEL5" s="58"/>
      <c r="KEM5" s="58"/>
      <c r="KEN5" s="58"/>
      <c r="KEO5" s="58"/>
      <c r="KEP5" s="58"/>
      <c r="KEQ5" s="58"/>
      <c r="KER5" s="58"/>
      <c r="KES5" s="58"/>
      <c r="KET5" s="58"/>
      <c r="KEU5" s="58"/>
      <c r="KEV5" s="58"/>
      <c r="KEW5" s="58"/>
      <c r="KEX5" s="58"/>
      <c r="KEY5" s="58"/>
      <c r="KEZ5" s="58"/>
      <c r="KFA5" s="58"/>
      <c r="KFB5" s="58"/>
      <c r="KFC5" s="58"/>
      <c r="KFD5" s="58"/>
      <c r="KFE5" s="58"/>
      <c r="KFF5" s="58"/>
      <c r="KFG5" s="58"/>
      <c r="KFH5" s="58"/>
      <c r="KFI5" s="58"/>
      <c r="KFJ5" s="58"/>
      <c r="KFK5" s="58"/>
      <c r="KFL5" s="58"/>
      <c r="KFM5" s="58"/>
      <c r="KFN5" s="58"/>
      <c r="KFO5" s="58"/>
      <c r="KFP5" s="58"/>
      <c r="KFQ5" s="58"/>
      <c r="KFR5" s="58"/>
      <c r="KFS5" s="58"/>
      <c r="KFT5" s="58"/>
      <c r="KFU5" s="58"/>
      <c r="KFV5" s="58"/>
      <c r="KFW5" s="58"/>
      <c r="KFX5" s="58"/>
      <c r="KFY5" s="58"/>
      <c r="KFZ5" s="58"/>
      <c r="KGA5" s="58"/>
      <c r="KGB5" s="58"/>
      <c r="KGC5" s="58"/>
      <c r="KGD5" s="58"/>
      <c r="KGE5" s="58"/>
      <c r="KGF5" s="58"/>
      <c r="KGG5" s="58"/>
      <c r="KGH5" s="58"/>
      <c r="KGI5" s="58"/>
      <c r="KGJ5" s="58"/>
      <c r="KGK5" s="58"/>
      <c r="KGL5" s="58"/>
      <c r="KGM5" s="58"/>
      <c r="KGN5" s="58"/>
      <c r="KGO5" s="58"/>
      <c r="KGP5" s="58"/>
      <c r="KGQ5" s="58"/>
      <c r="KGR5" s="58"/>
      <c r="KGS5" s="58"/>
      <c r="KGT5" s="58"/>
      <c r="KGU5" s="58"/>
      <c r="KGV5" s="58"/>
      <c r="KGW5" s="58"/>
      <c r="KGX5" s="58"/>
      <c r="KGY5" s="58"/>
      <c r="KGZ5" s="58"/>
      <c r="KHA5" s="58"/>
      <c r="KHB5" s="58"/>
      <c r="KHC5" s="58"/>
      <c r="KHD5" s="58"/>
      <c r="KHE5" s="58"/>
      <c r="KHF5" s="58"/>
      <c r="KHG5" s="58"/>
      <c r="KHH5" s="58"/>
      <c r="KHI5" s="58"/>
      <c r="KHJ5" s="58"/>
      <c r="KHK5" s="58"/>
      <c r="KHL5" s="58"/>
      <c r="KHM5" s="58"/>
      <c r="KHN5" s="58"/>
      <c r="KHO5" s="58"/>
      <c r="KHP5" s="58"/>
      <c r="KHQ5" s="58"/>
      <c r="KHR5" s="58"/>
      <c r="KHS5" s="58"/>
      <c r="KHT5" s="58"/>
      <c r="KHU5" s="58"/>
      <c r="KHV5" s="58"/>
      <c r="KHW5" s="58"/>
      <c r="KHX5" s="58"/>
      <c r="KHY5" s="58"/>
      <c r="KHZ5" s="58"/>
      <c r="KIA5" s="58"/>
      <c r="KIB5" s="58"/>
      <c r="KIC5" s="58"/>
      <c r="KID5" s="58"/>
      <c r="KIE5" s="58"/>
      <c r="KIF5" s="58"/>
      <c r="KIG5" s="58"/>
      <c r="KIH5" s="58"/>
      <c r="KII5" s="58"/>
      <c r="KIJ5" s="58"/>
      <c r="KIK5" s="58"/>
      <c r="KIL5" s="58"/>
      <c r="KIM5" s="58"/>
      <c r="KIN5" s="58"/>
      <c r="KIO5" s="58"/>
      <c r="KIP5" s="58"/>
      <c r="KIQ5" s="58"/>
      <c r="KIR5" s="58"/>
      <c r="KIS5" s="58"/>
      <c r="KIT5" s="58"/>
      <c r="KIU5" s="58"/>
      <c r="KIV5" s="58"/>
      <c r="KIW5" s="58"/>
      <c r="KIX5" s="58"/>
      <c r="KIY5" s="58"/>
      <c r="KIZ5" s="58"/>
      <c r="KJA5" s="58"/>
      <c r="KJB5" s="58"/>
      <c r="KJC5" s="58"/>
      <c r="KJD5" s="58"/>
      <c r="KJE5" s="58"/>
      <c r="KJF5" s="58"/>
      <c r="KJG5" s="58"/>
      <c r="KJH5" s="58"/>
      <c r="KJI5" s="58"/>
      <c r="KJJ5" s="58"/>
      <c r="KJK5" s="58"/>
      <c r="KJL5" s="58"/>
      <c r="KJM5" s="58"/>
      <c r="KJN5" s="58"/>
      <c r="KJO5" s="58"/>
      <c r="KJP5" s="58"/>
      <c r="KJQ5" s="58"/>
      <c r="KJR5" s="58"/>
      <c r="KJS5" s="58"/>
      <c r="KJT5" s="58"/>
      <c r="KJU5" s="58"/>
      <c r="KJV5" s="58"/>
      <c r="KJW5" s="58"/>
      <c r="KJX5" s="58"/>
      <c r="KJY5" s="58"/>
      <c r="KJZ5" s="58"/>
      <c r="KKA5" s="58"/>
      <c r="KKB5" s="58"/>
      <c r="KKC5" s="58"/>
      <c r="KKD5" s="58"/>
      <c r="KKE5" s="58"/>
      <c r="KKF5" s="58"/>
      <c r="KKG5" s="58"/>
      <c r="KKH5" s="58"/>
      <c r="KKI5" s="58"/>
      <c r="KKJ5" s="58"/>
      <c r="KKK5" s="58"/>
      <c r="KKL5" s="58"/>
      <c r="KKM5" s="58"/>
      <c r="KKN5" s="58"/>
      <c r="KKO5" s="58"/>
      <c r="KKP5" s="58"/>
      <c r="KKQ5" s="58"/>
      <c r="KKR5" s="58"/>
      <c r="KKS5" s="58"/>
      <c r="KKT5" s="58"/>
      <c r="KKU5" s="58"/>
      <c r="KKV5" s="58"/>
      <c r="KKW5" s="58"/>
      <c r="KKX5" s="58"/>
      <c r="KKY5" s="58"/>
      <c r="KKZ5" s="58"/>
      <c r="KLA5" s="58"/>
      <c r="KLB5" s="58"/>
      <c r="KLC5" s="58"/>
      <c r="KLD5" s="58"/>
      <c r="KLE5" s="58"/>
      <c r="KLF5" s="58"/>
      <c r="KLG5" s="58"/>
      <c r="KLH5" s="58"/>
      <c r="KLI5" s="58"/>
      <c r="KLJ5" s="58"/>
      <c r="KLK5" s="58"/>
      <c r="KLL5" s="58"/>
      <c r="KLM5" s="58"/>
      <c r="KLN5" s="58"/>
      <c r="KLO5" s="58"/>
      <c r="KLP5" s="58"/>
      <c r="KLQ5" s="58"/>
      <c r="KLR5" s="58"/>
      <c r="KLS5" s="58"/>
      <c r="KLT5" s="58"/>
      <c r="KLU5" s="58"/>
      <c r="KLV5" s="58"/>
      <c r="KLW5" s="58"/>
      <c r="KLX5" s="58"/>
      <c r="KLY5" s="58"/>
      <c r="KLZ5" s="58"/>
      <c r="KMA5" s="58"/>
      <c r="KMB5" s="58"/>
      <c r="KMC5" s="58"/>
      <c r="KMD5" s="58"/>
      <c r="KME5" s="58"/>
      <c r="KMF5" s="58"/>
      <c r="KMG5" s="58"/>
      <c r="KMH5" s="58"/>
      <c r="KMI5" s="58"/>
      <c r="KMJ5" s="58"/>
      <c r="KMK5" s="58"/>
      <c r="KML5" s="58"/>
      <c r="KMM5" s="58"/>
      <c r="KMN5" s="58"/>
      <c r="KMO5" s="58"/>
      <c r="KMP5" s="58"/>
      <c r="KMQ5" s="58"/>
      <c r="KMR5" s="58"/>
      <c r="KMS5" s="58"/>
      <c r="KMT5" s="58"/>
      <c r="KMU5" s="58"/>
      <c r="KMV5" s="58"/>
      <c r="KMW5" s="58"/>
      <c r="KMX5" s="58"/>
      <c r="KMY5" s="58"/>
      <c r="KMZ5" s="58"/>
      <c r="KNA5" s="58"/>
      <c r="KNB5" s="58"/>
      <c r="KNC5" s="58"/>
      <c r="KND5" s="58"/>
      <c r="KNE5" s="58"/>
      <c r="KNF5" s="58"/>
      <c r="KNG5" s="58"/>
      <c r="KNH5" s="58"/>
      <c r="KNI5" s="58"/>
      <c r="KNJ5" s="58"/>
      <c r="KNK5" s="58"/>
      <c r="KNL5" s="58"/>
      <c r="KNM5" s="58"/>
      <c r="KNN5" s="58"/>
      <c r="KNO5" s="58"/>
      <c r="KNP5" s="58"/>
      <c r="KNQ5" s="58"/>
      <c r="KNR5" s="58"/>
      <c r="KNS5" s="58"/>
      <c r="KNT5" s="58"/>
      <c r="KNU5" s="58"/>
      <c r="KNV5" s="58"/>
      <c r="KNW5" s="58"/>
      <c r="KNX5" s="58"/>
      <c r="KNY5" s="58"/>
      <c r="KNZ5" s="58"/>
      <c r="KOA5" s="58"/>
      <c r="KOB5" s="58"/>
      <c r="KOC5" s="58"/>
      <c r="KOD5" s="58"/>
      <c r="KOE5" s="58"/>
      <c r="KOF5" s="58"/>
      <c r="KOG5" s="58"/>
      <c r="KOH5" s="58"/>
      <c r="KOI5" s="58"/>
      <c r="KOJ5" s="58"/>
      <c r="KOK5" s="58"/>
      <c r="KOL5" s="58"/>
      <c r="KOM5" s="58"/>
      <c r="KON5" s="58"/>
      <c r="KOO5" s="58"/>
      <c r="KOP5" s="58"/>
      <c r="KOQ5" s="58"/>
      <c r="KOR5" s="58"/>
      <c r="KOS5" s="58"/>
      <c r="KOT5" s="58"/>
      <c r="KOU5" s="58"/>
      <c r="KOV5" s="58"/>
      <c r="KOW5" s="58"/>
      <c r="KOX5" s="58"/>
      <c r="KOY5" s="58"/>
      <c r="KOZ5" s="58"/>
      <c r="KPA5" s="58"/>
      <c r="KPB5" s="58"/>
      <c r="KPC5" s="58"/>
      <c r="KPD5" s="58"/>
      <c r="KPE5" s="58"/>
      <c r="KPF5" s="58"/>
      <c r="KPG5" s="58"/>
      <c r="KPH5" s="58"/>
      <c r="KPI5" s="58"/>
      <c r="KPJ5" s="58"/>
      <c r="KPK5" s="58"/>
      <c r="KPL5" s="58"/>
      <c r="KPM5" s="58"/>
      <c r="KPN5" s="58"/>
      <c r="KPO5" s="58"/>
      <c r="KPP5" s="58"/>
      <c r="KPQ5" s="58"/>
      <c r="KPR5" s="58"/>
      <c r="KPS5" s="58"/>
      <c r="KPT5" s="58"/>
      <c r="KPU5" s="58"/>
      <c r="KPV5" s="58"/>
      <c r="KPW5" s="58"/>
      <c r="KPX5" s="58"/>
      <c r="KPY5" s="58"/>
      <c r="KPZ5" s="58"/>
      <c r="KQA5" s="58"/>
      <c r="KQB5" s="58"/>
      <c r="KQC5" s="58"/>
      <c r="KQD5" s="58"/>
      <c r="KQE5" s="58"/>
      <c r="KQF5" s="58"/>
      <c r="KQG5" s="58"/>
      <c r="KQH5" s="58"/>
      <c r="KQI5" s="58"/>
      <c r="KQJ5" s="58"/>
      <c r="KQK5" s="58"/>
      <c r="KQL5" s="58"/>
      <c r="KQM5" s="58"/>
      <c r="KQN5" s="58"/>
      <c r="KQO5" s="58"/>
      <c r="KQP5" s="58"/>
      <c r="KQQ5" s="58"/>
      <c r="KQR5" s="58"/>
      <c r="KQS5" s="58"/>
      <c r="KQT5" s="58"/>
      <c r="KQU5" s="58"/>
      <c r="KQV5" s="58"/>
      <c r="KQW5" s="58"/>
      <c r="KQX5" s="58"/>
      <c r="KQY5" s="58"/>
      <c r="KQZ5" s="58"/>
      <c r="KRA5" s="58"/>
      <c r="KRB5" s="58"/>
      <c r="KRC5" s="58"/>
      <c r="KRD5" s="58"/>
      <c r="KRE5" s="58"/>
      <c r="KRF5" s="58"/>
      <c r="KRG5" s="58"/>
      <c r="KRH5" s="58"/>
      <c r="KRI5" s="58"/>
      <c r="KRJ5" s="58"/>
      <c r="KRK5" s="58"/>
      <c r="KRL5" s="58"/>
      <c r="KRM5" s="58"/>
      <c r="KRN5" s="58"/>
      <c r="KRO5" s="58"/>
      <c r="KRP5" s="58"/>
      <c r="KRQ5" s="58"/>
      <c r="KRR5" s="58"/>
      <c r="KRS5" s="58"/>
      <c r="KRT5" s="58"/>
      <c r="KRU5" s="58"/>
      <c r="KRV5" s="58"/>
      <c r="KRW5" s="58"/>
      <c r="KRX5" s="58"/>
      <c r="KRY5" s="58"/>
      <c r="KRZ5" s="58"/>
      <c r="KSA5" s="58"/>
      <c r="KSB5" s="58"/>
      <c r="KSC5" s="58"/>
      <c r="KSD5" s="58"/>
      <c r="KSE5" s="58"/>
      <c r="KSF5" s="58"/>
      <c r="KSG5" s="58"/>
      <c r="KSH5" s="58"/>
      <c r="KSI5" s="58"/>
      <c r="KSJ5" s="58"/>
      <c r="KSK5" s="58"/>
      <c r="KSL5" s="58"/>
      <c r="KSM5" s="58"/>
      <c r="KSN5" s="58"/>
      <c r="KSO5" s="58"/>
      <c r="KSP5" s="58"/>
      <c r="KSQ5" s="58"/>
      <c r="KSR5" s="58"/>
      <c r="KSS5" s="58"/>
      <c r="KST5" s="58"/>
      <c r="KSU5" s="58"/>
      <c r="KSV5" s="58"/>
      <c r="KSW5" s="58"/>
      <c r="KSX5" s="58"/>
      <c r="KSY5" s="58"/>
      <c r="KSZ5" s="58"/>
      <c r="KTA5" s="58"/>
      <c r="KTB5" s="58"/>
      <c r="KTC5" s="58"/>
      <c r="KTD5" s="58"/>
      <c r="KTE5" s="58"/>
      <c r="KTF5" s="58"/>
      <c r="KTG5" s="58"/>
      <c r="KTH5" s="58"/>
      <c r="KTI5" s="58"/>
      <c r="KTJ5" s="58"/>
      <c r="KTK5" s="58"/>
      <c r="KTL5" s="58"/>
      <c r="KTM5" s="58"/>
      <c r="KTN5" s="58"/>
      <c r="KTO5" s="58"/>
      <c r="KTP5" s="58"/>
      <c r="KTQ5" s="58"/>
      <c r="KTR5" s="58"/>
      <c r="KTS5" s="58"/>
      <c r="KTT5" s="58"/>
      <c r="KTU5" s="58"/>
      <c r="KTV5" s="58"/>
      <c r="KTW5" s="58"/>
      <c r="KTX5" s="58"/>
      <c r="KTY5" s="58"/>
      <c r="KTZ5" s="58"/>
      <c r="KUA5" s="58"/>
      <c r="KUB5" s="58"/>
      <c r="KUC5" s="58"/>
      <c r="KUD5" s="58"/>
      <c r="KUE5" s="58"/>
      <c r="KUF5" s="58"/>
      <c r="KUG5" s="58"/>
      <c r="KUH5" s="58"/>
      <c r="KUI5" s="58"/>
      <c r="KUJ5" s="58"/>
      <c r="KUK5" s="58"/>
      <c r="KUL5" s="58"/>
      <c r="KUM5" s="58"/>
      <c r="KUN5" s="58"/>
      <c r="KUO5" s="58"/>
      <c r="KUP5" s="58"/>
      <c r="KUQ5" s="58"/>
      <c r="KUR5" s="58"/>
      <c r="KUS5" s="58"/>
      <c r="KUT5" s="58"/>
      <c r="KUU5" s="58"/>
      <c r="KUV5" s="58"/>
      <c r="KUW5" s="58"/>
      <c r="KUX5" s="58"/>
      <c r="KUY5" s="58"/>
      <c r="KUZ5" s="58"/>
      <c r="KVA5" s="58"/>
      <c r="KVB5" s="58"/>
      <c r="KVC5" s="58"/>
      <c r="KVD5" s="58"/>
      <c r="KVE5" s="58"/>
      <c r="KVF5" s="58"/>
      <c r="KVG5" s="58"/>
      <c r="KVH5" s="58"/>
      <c r="KVI5" s="58"/>
      <c r="KVJ5" s="58"/>
      <c r="KVK5" s="58"/>
      <c r="KVL5" s="58"/>
      <c r="KVM5" s="58"/>
      <c r="KVN5" s="58"/>
      <c r="KVO5" s="58"/>
      <c r="KVP5" s="58"/>
      <c r="KVQ5" s="58"/>
      <c r="KVR5" s="58"/>
      <c r="KVS5" s="58"/>
      <c r="KVT5" s="58"/>
      <c r="KVU5" s="58"/>
      <c r="KVV5" s="58"/>
      <c r="KVW5" s="58"/>
      <c r="KVX5" s="58"/>
      <c r="KVY5" s="58"/>
      <c r="KVZ5" s="58"/>
      <c r="KWA5" s="58"/>
      <c r="KWB5" s="58"/>
      <c r="KWC5" s="58"/>
      <c r="KWD5" s="58"/>
      <c r="KWE5" s="58"/>
      <c r="KWF5" s="58"/>
      <c r="KWG5" s="58"/>
      <c r="KWH5" s="58"/>
      <c r="KWI5" s="58"/>
      <c r="KWJ5" s="58"/>
      <c r="KWK5" s="58"/>
      <c r="KWL5" s="58"/>
      <c r="KWM5" s="58"/>
      <c r="KWN5" s="58"/>
      <c r="KWO5" s="58"/>
      <c r="KWP5" s="58"/>
      <c r="KWQ5" s="58"/>
      <c r="KWR5" s="58"/>
      <c r="KWS5" s="58"/>
      <c r="KWT5" s="58"/>
      <c r="KWU5" s="58"/>
      <c r="KWV5" s="58"/>
      <c r="KWW5" s="58"/>
      <c r="KWX5" s="58"/>
      <c r="KWY5" s="58"/>
      <c r="KWZ5" s="58"/>
      <c r="KXA5" s="58"/>
      <c r="KXB5" s="58"/>
      <c r="KXC5" s="58"/>
      <c r="KXD5" s="58"/>
      <c r="KXE5" s="58"/>
      <c r="KXF5" s="58"/>
      <c r="KXG5" s="58"/>
      <c r="KXH5" s="58"/>
      <c r="KXI5" s="58"/>
      <c r="KXJ5" s="58"/>
      <c r="KXK5" s="58"/>
      <c r="KXL5" s="58"/>
      <c r="KXM5" s="58"/>
      <c r="KXN5" s="58"/>
      <c r="KXO5" s="58"/>
      <c r="KXP5" s="58"/>
      <c r="KXQ5" s="58"/>
      <c r="KXR5" s="58"/>
      <c r="KXS5" s="58"/>
      <c r="KXT5" s="58"/>
      <c r="KXU5" s="58"/>
      <c r="KXV5" s="58"/>
      <c r="KXW5" s="58"/>
      <c r="KXX5" s="58"/>
      <c r="KXY5" s="58"/>
      <c r="KXZ5" s="58"/>
      <c r="KYA5" s="58"/>
      <c r="KYB5" s="58"/>
      <c r="KYC5" s="58"/>
      <c r="KYD5" s="58"/>
      <c r="KYE5" s="58"/>
      <c r="KYF5" s="58"/>
      <c r="KYG5" s="58"/>
      <c r="KYH5" s="58"/>
      <c r="KYI5" s="58"/>
      <c r="KYJ5" s="58"/>
      <c r="KYK5" s="58"/>
      <c r="KYL5" s="58"/>
      <c r="KYM5" s="58"/>
      <c r="KYN5" s="58"/>
      <c r="KYO5" s="58"/>
      <c r="KYP5" s="58"/>
      <c r="KYQ5" s="58"/>
      <c r="KYR5" s="58"/>
      <c r="KYS5" s="58"/>
      <c r="KYT5" s="58"/>
      <c r="KYU5" s="58"/>
      <c r="KYV5" s="58"/>
      <c r="KYW5" s="58"/>
      <c r="KYX5" s="58"/>
      <c r="KYY5" s="58"/>
      <c r="KYZ5" s="58"/>
      <c r="KZA5" s="58"/>
      <c r="KZB5" s="58"/>
      <c r="KZC5" s="58"/>
      <c r="KZD5" s="58"/>
      <c r="KZE5" s="58"/>
      <c r="KZF5" s="58"/>
      <c r="KZG5" s="58"/>
      <c r="KZH5" s="58"/>
      <c r="KZI5" s="58"/>
      <c r="KZJ5" s="58"/>
      <c r="KZK5" s="58"/>
      <c r="KZL5" s="58"/>
      <c r="KZM5" s="58"/>
      <c r="KZN5" s="58"/>
      <c r="KZO5" s="58"/>
      <c r="KZP5" s="58"/>
      <c r="KZQ5" s="58"/>
      <c r="KZR5" s="58"/>
      <c r="KZS5" s="58"/>
      <c r="KZT5" s="58"/>
      <c r="KZU5" s="58"/>
      <c r="KZV5" s="58"/>
      <c r="KZW5" s="58"/>
      <c r="KZX5" s="58"/>
      <c r="KZY5" s="58"/>
      <c r="KZZ5" s="58"/>
      <c r="LAA5" s="58"/>
      <c r="LAB5" s="58"/>
      <c r="LAC5" s="58"/>
      <c r="LAD5" s="58"/>
      <c r="LAE5" s="58"/>
      <c r="LAF5" s="58"/>
      <c r="LAG5" s="58"/>
      <c r="LAH5" s="58"/>
      <c r="LAI5" s="58"/>
      <c r="LAJ5" s="58"/>
      <c r="LAK5" s="58"/>
      <c r="LAL5" s="58"/>
      <c r="LAM5" s="58"/>
      <c r="LAN5" s="58"/>
      <c r="LAO5" s="58"/>
      <c r="LAP5" s="58"/>
      <c r="LAQ5" s="58"/>
      <c r="LAR5" s="58"/>
      <c r="LAS5" s="58"/>
      <c r="LAT5" s="58"/>
      <c r="LAU5" s="58"/>
      <c r="LAV5" s="58"/>
      <c r="LAW5" s="58"/>
      <c r="LAX5" s="58"/>
      <c r="LAY5" s="58"/>
      <c r="LAZ5" s="58"/>
      <c r="LBA5" s="58"/>
      <c r="LBB5" s="58"/>
      <c r="LBC5" s="58"/>
      <c r="LBD5" s="58"/>
      <c r="LBE5" s="58"/>
      <c r="LBF5" s="58"/>
      <c r="LBG5" s="58"/>
      <c r="LBH5" s="58"/>
      <c r="LBI5" s="58"/>
      <c r="LBJ5" s="58"/>
      <c r="LBK5" s="58"/>
      <c r="LBL5" s="58"/>
      <c r="LBM5" s="58"/>
      <c r="LBN5" s="58"/>
      <c r="LBO5" s="58"/>
      <c r="LBP5" s="58"/>
      <c r="LBQ5" s="58"/>
      <c r="LBR5" s="58"/>
      <c r="LBS5" s="58"/>
      <c r="LBT5" s="58"/>
      <c r="LBU5" s="58"/>
      <c r="LBV5" s="58"/>
      <c r="LBW5" s="58"/>
      <c r="LBX5" s="58"/>
      <c r="LBY5" s="58"/>
      <c r="LBZ5" s="58"/>
      <c r="LCA5" s="58"/>
      <c r="LCB5" s="58"/>
      <c r="LCC5" s="58"/>
      <c r="LCD5" s="58"/>
      <c r="LCE5" s="58"/>
      <c r="LCF5" s="58"/>
      <c r="LCG5" s="58"/>
      <c r="LCH5" s="58"/>
      <c r="LCI5" s="58"/>
      <c r="LCJ5" s="58"/>
      <c r="LCK5" s="58"/>
      <c r="LCL5" s="58"/>
      <c r="LCM5" s="58"/>
      <c r="LCN5" s="58"/>
      <c r="LCO5" s="58"/>
      <c r="LCP5" s="58"/>
      <c r="LCQ5" s="58"/>
      <c r="LCR5" s="58"/>
      <c r="LCS5" s="58"/>
      <c r="LCT5" s="58"/>
      <c r="LCU5" s="58"/>
      <c r="LCV5" s="58"/>
      <c r="LCW5" s="58"/>
      <c r="LCX5" s="58"/>
      <c r="LCY5" s="58"/>
      <c r="LCZ5" s="58"/>
      <c r="LDA5" s="58"/>
      <c r="LDB5" s="58"/>
      <c r="LDC5" s="58"/>
      <c r="LDD5" s="58"/>
      <c r="LDE5" s="58"/>
      <c r="LDF5" s="58"/>
      <c r="LDG5" s="58"/>
      <c r="LDH5" s="58"/>
      <c r="LDI5" s="58"/>
      <c r="LDJ5" s="58"/>
      <c r="LDK5" s="58"/>
      <c r="LDL5" s="58"/>
      <c r="LDM5" s="58"/>
      <c r="LDN5" s="58"/>
      <c r="LDO5" s="58"/>
      <c r="LDP5" s="58"/>
      <c r="LDQ5" s="58"/>
      <c r="LDR5" s="58"/>
      <c r="LDS5" s="58"/>
      <c r="LDT5" s="58"/>
      <c r="LDU5" s="58"/>
      <c r="LDV5" s="58"/>
      <c r="LDW5" s="58"/>
      <c r="LDX5" s="58"/>
      <c r="LDY5" s="58"/>
      <c r="LDZ5" s="58"/>
      <c r="LEA5" s="58"/>
      <c r="LEB5" s="58"/>
      <c r="LEC5" s="58"/>
      <c r="LED5" s="58"/>
      <c r="LEE5" s="58"/>
      <c r="LEF5" s="58"/>
      <c r="LEG5" s="58"/>
      <c r="LEH5" s="58"/>
      <c r="LEI5" s="58"/>
      <c r="LEJ5" s="58"/>
      <c r="LEK5" s="58"/>
      <c r="LEL5" s="58"/>
      <c r="LEM5" s="58"/>
      <c r="LEN5" s="58"/>
      <c r="LEO5" s="58"/>
      <c r="LEP5" s="58"/>
      <c r="LEQ5" s="58"/>
      <c r="LER5" s="58"/>
      <c r="LES5" s="58"/>
      <c r="LET5" s="58"/>
      <c r="LEU5" s="58"/>
      <c r="LEV5" s="58"/>
      <c r="LEW5" s="58"/>
      <c r="LEX5" s="58"/>
      <c r="LEY5" s="58"/>
      <c r="LEZ5" s="58"/>
      <c r="LFA5" s="58"/>
      <c r="LFB5" s="58"/>
      <c r="LFC5" s="58"/>
      <c r="LFD5" s="58"/>
      <c r="LFE5" s="58"/>
      <c r="LFF5" s="58"/>
      <c r="LFG5" s="58"/>
      <c r="LFH5" s="58"/>
      <c r="LFI5" s="58"/>
      <c r="LFJ5" s="58"/>
      <c r="LFK5" s="58"/>
      <c r="LFL5" s="58"/>
      <c r="LFM5" s="58"/>
      <c r="LFN5" s="58"/>
      <c r="LFO5" s="58"/>
      <c r="LFP5" s="58"/>
      <c r="LFQ5" s="58"/>
      <c r="LFR5" s="58"/>
      <c r="LFS5" s="58"/>
      <c r="LFT5" s="58"/>
      <c r="LFU5" s="58"/>
      <c r="LFV5" s="58"/>
      <c r="LFW5" s="58"/>
      <c r="LFX5" s="58"/>
      <c r="LFY5" s="58"/>
      <c r="LFZ5" s="58"/>
      <c r="LGA5" s="58"/>
      <c r="LGB5" s="58"/>
      <c r="LGC5" s="58"/>
      <c r="LGD5" s="58"/>
      <c r="LGE5" s="58"/>
      <c r="LGF5" s="58"/>
      <c r="LGG5" s="58"/>
      <c r="LGH5" s="58"/>
      <c r="LGI5" s="58"/>
      <c r="LGJ5" s="58"/>
      <c r="LGK5" s="58"/>
      <c r="LGL5" s="58"/>
      <c r="LGM5" s="58"/>
      <c r="LGN5" s="58"/>
      <c r="LGO5" s="58"/>
      <c r="LGP5" s="58"/>
      <c r="LGQ5" s="58"/>
      <c r="LGR5" s="58"/>
      <c r="LGS5" s="58"/>
      <c r="LGT5" s="58"/>
      <c r="LGU5" s="58"/>
      <c r="LGV5" s="58"/>
      <c r="LGW5" s="58"/>
      <c r="LGX5" s="58"/>
      <c r="LGY5" s="58"/>
      <c r="LGZ5" s="58"/>
      <c r="LHA5" s="58"/>
      <c r="LHB5" s="58"/>
      <c r="LHC5" s="58"/>
      <c r="LHD5" s="58"/>
      <c r="LHE5" s="58"/>
      <c r="LHF5" s="58"/>
      <c r="LHG5" s="58"/>
      <c r="LHH5" s="58"/>
      <c r="LHI5" s="58"/>
      <c r="LHJ5" s="58"/>
      <c r="LHK5" s="58"/>
      <c r="LHL5" s="58"/>
      <c r="LHM5" s="58"/>
      <c r="LHN5" s="58"/>
      <c r="LHO5" s="58"/>
      <c r="LHP5" s="58"/>
      <c r="LHQ5" s="58"/>
      <c r="LHR5" s="58"/>
      <c r="LHS5" s="58"/>
      <c r="LHT5" s="58"/>
      <c r="LHU5" s="58"/>
      <c r="LHV5" s="58"/>
      <c r="LHW5" s="58"/>
      <c r="LHX5" s="58"/>
      <c r="LHY5" s="58"/>
      <c r="LHZ5" s="58"/>
      <c r="LIA5" s="58"/>
      <c r="LIB5" s="58"/>
      <c r="LIC5" s="58"/>
      <c r="LID5" s="58"/>
      <c r="LIE5" s="58"/>
      <c r="LIF5" s="58"/>
      <c r="LIG5" s="58"/>
      <c r="LIH5" s="58"/>
      <c r="LII5" s="58"/>
      <c r="LIJ5" s="58"/>
      <c r="LIK5" s="58"/>
      <c r="LIL5" s="58"/>
      <c r="LIM5" s="58"/>
      <c r="LIN5" s="58"/>
      <c r="LIO5" s="58"/>
      <c r="LIP5" s="58"/>
      <c r="LIQ5" s="58"/>
      <c r="LIR5" s="58"/>
      <c r="LIS5" s="58"/>
      <c r="LIT5" s="58"/>
      <c r="LIU5" s="58"/>
      <c r="LIV5" s="58"/>
      <c r="LIW5" s="58"/>
      <c r="LIX5" s="58"/>
      <c r="LIY5" s="58"/>
      <c r="LIZ5" s="58"/>
      <c r="LJA5" s="58"/>
      <c r="LJB5" s="58"/>
      <c r="LJC5" s="58"/>
      <c r="LJD5" s="58"/>
      <c r="LJE5" s="58"/>
      <c r="LJF5" s="58"/>
      <c r="LJG5" s="58"/>
      <c r="LJH5" s="58"/>
      <c r="LJI5" s="58"/>
      <c r="LJJ5" s="58"/>
      <c r="LJK5" s="58"/>
      <c r="LJL5" s="58"/>
      <c r="LJM5" s="58"/>
      <c r="LJN5" s="58"/>
      <c r="LJO5" s="58"/>
      <c r="LJP5" s="58"/>
      <c r="LJQ5" s="58"/>
      <c r="LJR5" s="58"/>
      <c r="LJS5" s="58"/>
      <c r="LJT5" s="58"/>
      <c r="LJU5" s="58"/>
      <c r="LJV5" s="58"/>
      <c r="LJW5" s="58"/>
      <c r="LJX5" s="58"/>
      <c r="LJY5" s="58"/>
      <c r="LJZ5" s="58"/>
      <c r="LKA5" s="58"/>
      <c r="LKB5" s="58"/>
      <c r="LKC5" s="58"/>
      <c r="LKD5" s="58"/>
      <c r="LKE5" s="58"/>
      <c r="LKF5" s="58"/>
      <c r="LKG5" s="58"/>
      <c r="LKH5" s="58"/>
      <c r="LKI5" s="58"/>
      <c r="LKJ5" s="58"/>
      <c r="LKK5" s="58"/>
      <c r="LKL5" s="58"/>
      <c r="LKM5" s="58"/>
      <c r="LKN5" s="58"/>
      <c r="LKO5" s="58"/>
      <c r="LKP5" s="58"/>
      <c r="LKQ5" s="58"/>
      <c r="LKR5" s="58"/>
      <c r="LKS5" s="58"/>
      <c r="LKT5" s="58"/>
      <c r="LKU5" s="58"/>
      <c r="LKV5" s="58"/>
      <c r="LKW5" s="58"/>
      <c r="LKX5" s="58"/>
      <c r="LKY5" s="58"/>
      <c r="LKZ5" s="58"/>
      <c r="LLA5" s="58"/>
      <c r="LLB5" s="58"/>
      <c r="LLC5" s="58"/>
      <c r="LLD5" s="58"/>
      <c r="LLE5" s="58"/>
      <c r="LLF5" s="58"/>
      <c r="LLG5" s="58"/>
      <c r="LLH5" s="58"/>
      <c r="LLI5" s="58"/>
      <c r="LLJ5" s="58"/>
      <c r="LLK5" s="58"/>
      <c r="LLL5" s="58"/>
      <c r="LLM5" s="58"/>
      <c r="LLN5" s="58"/>
      <c r="LLO5" s="58"/>
      <c r="LLP5" s="58"/>
      <c r="LLQ5" s="58"/>
      <c r="LLR5" s="58"/>
      <c r="LLS5" s="58"/>
      <c r="LLT5" s="58"/>
      <c r="LLU5" s="58"/>
      <c r="LLV5" s="58"/>
      <c r="LLW5" s="58"/>
      <c r="LLX5" s="58"/>
      <c r="LLY5" s="58"/>
      <c r="LLZ5" s="58"/>
      <c r="LMA5" s="58"/>
      <c r="LMB5" s="58"/>
      <c r="LMC5" s="58"/>
      <c r="LMD5" s="58"/>
      <c r="LME5" s="58"/>
      <c r="LMF5" s="58"/>
      <c r="LMG5" s="58"/>
      <c r="LMH5" s="58"/>
      <c r="LMI5" s="58"/>
      <c r="LMJ5" s="58"/>
      <c r="LMK5" s="58"/>
      <c r="LML5" s="58"/>
      <c r="LMM5" s="58"/>
      <c r="LMN5" s="58"/>
      <c r="LMO5" s="58"/>
      <c r="LMP5" s="58"/>
      <c r="LMQ5" s="58"/>
      <c r="LMR5" s="58"/>
      <c r="LMS5" s="58"/>
      <c r="LMT5" s="58"/>
      <c r="LMU5" s="58"/>
      <c r="LMV5" s="58"/>
      <c r="LMW5" s="58"/>
      <c r="LMX5" s="58"/>
      <c r="LMY5" s="58"/>
      <c r="LMZ5" s="58"/>
      <c r="LNA5" s="58"/>
      <c r="LNB5" s="58"/>
      <c r="LNC5" s="58"/>
      <c r="LND5" s="58"/>
      <c r="LNE5" s="58"/>
      <c r="LNF5" s="58"/>
      <c r="LNG5" s="58"/>
      <c r="LNH5" s="58"/>
      <c r="LNI5" s="58"/>
      <c r="LNJ5" s="58"/>
      <c r="LNK5" s="58"/>
      <c r="LNL5" s="58"/>
      <c r="LNM5" s="58"/>
      <c r="LNN5" s="58"/>
      <c r="LNO5" s="58"/>
      <c r="LNP5" s="58"/>
      <c r="LNQ5" s="58"/>
      <c r="LNR5" s="58"/>
      <c r="LNS5" s="58"/>
      <c r="LNT5" s="58"/>
      <c r="LNU5" s="58"/>
      <c r="LNV5" s="58"/>
      <c r="LNW5" s="58"/>
      <c r="LNX5" s="58"/>
      <c r="LNY5" s="58"/>
      <c r="LNZ5" s="58"/>
      <c r="LOA5" s="58"/>
      <c r="LOB5" s="58"/>
      <c r="LOC5" s="58"/>
      <c r="LOD5" s="58"/>
      <c r="LOE5" s="58"/>
      <c r="LOF5" s="58"/>
      <c r="LOG5" s="58"/>
      <c r="LOH5" s="58"/>
      <c r="LOI5" s="58"/>
      <c r="LOJ5" s="58"/>
      <c r="LOK5" s="58"/>
      <c r="LOL5" s="58"/>
      <c r="LOM5" s="58"/>
      <c r="LON5" s="58"/>
      <c r="LOO5" s="58"/>
      <c r="LOP5" s="58"/>
      <c r="LOQ5" s="58"/>
      <c r="LOR5" s="58"/>
      <c r="LOS5" s="58"/>
      <c r="LOT5" s="58"/>
      <c r="LOU5" s="58"/>
      <c r="LOV5" s="58"/>
      <c r="LOW5" s="58"/>
      <c r="LOX5" s="58"/>
      <c r="LOY5" s="58"/>
      <c r="LOZ5" s="58"/>
      <c r="LPA5" s="58"/>
      <c r="LPB5" s="58"/>
      <c r="LPC5" s="58"/>
      <c r="LPD5" s="58"/>
      <c r="LPE5" s="58"/>
      <c r="LPF5" s="58"/>
      <c r="LPG5" s="58"/>
      <c r="LPH5" s="58"/>
      <c r="LPI5" s="58"/>
      <c r="LPJ5" s="58"/>
      <c r="LPK5" s="58"/>
      <c r="LPL5" s="58"/>
      <c r="LPM5" s="58"/>
      <c r="LPN5" s="58"/>
      <c r="LPO5" s="58"/>
      <c r="LPP5" s="58"/>
      <c r="LPQ5" s="58"/>
      <c r="LPR5" s="58"/>
      <c r="LPS5" s="58"/>
      <c r="LPT5" s="58"/>
      <c r="LPU5" s="58"/>
      <c r="LPV5" s="58"/>
      <c r="LPW5" s="58"/>
      <c r="LPX5" s="58"/>
      <c r="LPY5" s="58"/>
      <c r="LPZ5" s="58"/>
      <c r="LQA5" s="58"/>
      <c r="LQB5" s="58"/>
      <c r="LQC5" s="58"/>
      <c r="LQD5" s="58"/>
      <c r="LQE5" s="58"/>
      <c r="LQF5" s="58"/>
      <c r="LQG5" s="58"/>
      <c r="LQH5" s="58"/>
      <c r="LQI5" s="58"/>
      <c r="LQJ5" s="58"/>
      <c r="LQK5" s="58"/>
      <c r="LQL5" s="58"/>
      <c r="LQM5" s="58"/>
      <c r="LQN5" s="58"/>
      <c r="LQO5" s="58"/>
      <c r="LQP5" s="58"/>
      <c r="LQQ5" s="58"/>
      <c r="LQR5" s="58"/>
      <c r="LQS5" s="58"/>
      <c r="LQT5" s="58"/>
      <c r="LQU5" s="58"/>
      <c r="LQV5" s="58"/>
      <c r="LQW5" s="58"/>
      <c r="LQX5" s="58"/>
      <c r="LQY5" s="58"/>
      <c r="LQZ5" s="58"/>
      <c r="LRA5" s="58"/>
      <c r="LRB5" s="58"/>
      <c r="LRC5" s="58"/>
      <c r="LRD5" s="58"/>
      <c r="LRE5" s="58"/>
      <c r="LRF5" s="58"/>
      <c r="LRG5" s="58"/>
      <c r="LRH5" s="58"/>
      <c r="LRI5" s="58"/>
      <c r="LRJ5" s="58"/>
      <c r="LRK5" s="58"/>
      <c r="LRL5" s="58"/>
      <c r="LRM5" s="58"/>
      <c r="LRN5" s="58"/>
      <c r="LRO5" s="58"/>
      <c r="LRP5" s="58"/>
      <c r="LRQ5" s="58"/>
      <c r="LRR5" s="58"/>
      <c r="LRS5" s="58"/>
      <c r="LRT5" s="58"/>
      <c r="LRU5" s="58"/>
      <c r="LRV5" s="58"/>
      <c r="LRW5" s="58"/>
      <c r="LRX5" s="58"/>
      <c r="LRY5" s="58"/>
      <c r="LRZ5" s="58"/>
      <c r="LSA5" s="58"/>
      <c r="LSB5" s="58"/>
      <c r="LSC5" s="58"/>
      <c r="LSD5" s="58"/>
      <c r="LSE5" s="58"/>
      <c r="LSF5" s="58"/>
      <c r="LSG5" s="58"/>
      <c r="LSH5" s="58"/>
      <c r="LSI5" s="58"/>
      <c r="LSJ5" s="58"/>
      <c r="LSK5" s="58"/>
      <c r="LSL5" s="58"/>
      <c r="LSM5" s="58"/>
      <c r="LSN5" s="58"/>
      <c r="LSO5" s="58"/>
      <c r="LSP5" s="58"/>
      <c r="LSQ5" s="58"/>
      <c r="LSR5" s="58"/>
      <c r="LSS5" s="58"/>
      <c r="LST5" s="58"/>
      <c r="LSU5" s="58"/>
      <c r="LSV5" s="58"/>
      <c r="LSW5" s="58"/>
      <c r="LSX5" s="58"/>
      <c r="LSY5" s="58"/>
      <c r="LSZ5" s="58"/>
      <c r="LTA5" s="58"/>
      <c r="LTB5" s="58"/>
      <c r="LTC5" s="58"/>
      <c r="LTD5" s="58"/>
      <c r="LTE5" s="58"/>
      <c r="LTF5" s="58"/>
      <c r="LTG5" s="58"/>
      <c r="LTH5" s="58"/>
      <c r="LTI5" s="58"/>
      <c r="LTJ5" s="58"/>
      <c r="LTK5" s="58"/>
      <c r="LTL5" s="58"/>
      <c r="LTM5" s="58"/>
      <c r="LTN5" s="58"/>
      <c r="LTO5" s="58"/>
      <c r="LTP5" s="58"/>
      <c r="LTQ5" s="58"/>
      <c r="LTR5" s="58"/>
      <c r="LTS5" s="58"/>
      <c r="LTT5" s="58"/>
      <c r="LTU5" s="58"/>
      <c r="LTV5" s="58"/>
      <c r="LTW5" s="58"/>
      <c r="LTX5" s="58"/>
      <c r="LTY5" s="58"/>
      <c r="LTZ5" s="58"/>
      <c r="LUA5" s="58"/>
      <c r="LUB5" s="58"/>
      <c r="LUC5" s="58"/>
      <c r="LUD5" s="58"/>
      <c r="LUE5" s="58"/>
      <c r="LUF5" s="58"/>
      <c r="LUG5" s="58"/>
      <c r="LUH5" s="58"/>
      <c r="LUI5" s="58"/>
      <c r="LUJ5" s="58"/>
      <c r="LUK5" s="58"/>
      <c r="LUL5" s="58"/>
      <c r="LUM5" s="58"/>
      <c r="LUN5" s="58"/>
      <c r="LUO5" s="58"/>
      <c r="LUP5" s="58"/>
      <c r="LUQ5" s="58"/>
      <c r="LUR5" s="58"/>
      <c r="LUS5" s="58"/>
      <c r="LUT5" s="58"/>
      <c r="LUU5" s="58"/>
      <c r="LUV5" s="58"/>
      <c r="LUW5" s="58"/>
      <c r="LUX5" s="58"/>
      <c r="LUY5" s="58"/>
      <c r="LUZ5" s="58"/>
      <c r="LVA5" s="58"/>
      <c r="LVB5" s="58"/>
      <c r="LVC5" s="58"/>
      <c r="LVD5" s="58"/>
      <c r="LVE5" s="58"/>
      <c r="LVF5" s="58"/>
      <c r="LVG5" s="58"/>
      <c r="LVH5" s="58"/>
      <c r="LVI5" s="58"/>
      <c r="LVJ5" s="58"/>
      <c r="LVK5" s="58"/>
      <c r="LVL5" s="58"/>
      <c r="LVM5" s="58"/>
      <c r="LVN5" s="58"/>
      <c r="LVO5" s="58"/>
      <c r="LVP5" s="58"/>
      <c r="LVQ5" s="58"/>
      <c r="LVR5" s="58"/>
      <c r="LVS5" s="58"/>
      <c r="LVT5" s="58"/>
      <c r="LVU5" s="58"/>
      <c r="LVV5" s="58"/>
      <c r="LVW5" s="58"/>
      <c r="LVX5" s="58"/>
      <c r="LVY5" s="58"/>
      <c r="LVZ5" s="58"/>
      <c r="LWA5" s="58"/>
      <c r="LWB5" s="58"/>
      <c r="LWC5" s="58"/>
      <c r="LWD5" s="58"/>
      <c r="LWE5" s="58"/>
      <c r="LWF5" s="58"/>
      <c r="LWG5" s="58"/>
      <c r="LWH5" s="58"/>
      <c r="LWI5" s="58"/>
      <c r="LWJ5" s="58"/>
      <c r="LWK5" s="58"/>
      <c r="LWL5" s="58"/>
      <c r="LWM5" s="58"/>
      <c r="LWN5" s="58"/>
      <c r="LWO5" s="58"/>
      <c r="LWP5" s="58"/>
      <c r="LWQ5" s="58"/>
      <c r="LWR5" s="58"/>
      <c r="LWS5" s="58"/>
      <c r="LWT5" s="58"/>
      <c r="LWU5" s="58"/>
      <c r="LWV5" s="58"/>
      <c r="LWW5" s="58"/>
      <c r="LWX5" s="58"/>
      <c r="LWY5" s="58"/>
      <c r="LWZ5" s="58"/>
      <c r="LXA5" s="58"/>
      <c r="LXB5" s="58"/>
      <c r="LXC5" s="58"/>
      <c r="LXD5" s="58"/>
      <c r="LXE5" s="58"/>
      <c r="LXF5" s="58"/>
      <c r="LXG5" s="58"/>
      <c r="LXH5" s="58"/>
      <c r="LXI5" s="58"/>
      <c r="LXJ5" s="58"/>
      <c r="LXK5" s="58"/>
      <c r="LXL5" s="58"/>
      <c r="LXM5" s="58"/>
      <c r="LXN5" s="58"/>
      <c r="LXO5" s="58"/>
      <c r="LXP5" s="58"/>
      <c r="LXQ5" s="58"/>
      <c r="LXR5" s="58"/>
      <c r="LXS5" s="58"/>
      <c r="LXT5" s="58"/>
      <c r="LXU5" s="58"/>
      <c r="LXV5" s="58"/>
      <c r="LXW5" s="58"/>
      <c r="LXX5" s="58"/>
      <c r="LXY5" s="58"/>
      <c r="LXZ5" s="58"/>
      <c r="LYA5" s="58"/>
      <c r="LYB5" s="58"/>
      <c r="LYC5" s="58"/>
      <c r="LYD5" s="58"/>
      <c r="LYE5" s="58"/>
      <c r="LYF5" s="58"/>
      <c r="LYG5" s="58"/>
      <c r="LYH5" s="58"/>
      <c r="LYI5" s="58"/>
      <c r="LYJ5" s="58"/>
      <c r="LYK5" s="58"/>
      <c r="LYL5" s="58"/>
      <c r="LYM5" s="58"/>
      <c r="LYN5" s="58"/>
      <c r="LYO5" s="58"/>
      <c r="LYP5" s="58"/>
      <c r="LYQ5" s="58"/>
      <c r="LYR5" s="58"/>
      <c r="LYS5" s="58"/>
      <c r="LYT5" s="58"/>
      <c r="LYU5" s="58"/>
      <c r="LYV5" s="58"/>
      <c r="LYW5" s="58"/>
      <c r="LYX5" s="58"/>
      <c r="LYY5" s="58"/>
      <c r="LYZ5" s="58"/>
      <c r="LZA5" s="58"/>
      <c r="LZB5" s="58"/>
      <c r="LZC5" s="58"/>
      <c r="LZD5" s="58"/>
      <c r="LZE5" s="58"/>
      <c r="LZF5" s="58"/>
      <c r="LZG5" s="58"/>
      <c r="LZH5" s="58"/>
      <c r="LZI5" s="58"/>
      <c r="LZJ5" s="58"/>
      <c r="LZK5" s="58"/>
      <c r="LZL5" s="58"/>
      <c r="LZM5" s="58"/>
      <c r="LZN5" s="58"/>
      <c r="LZO5" s="58"/>
      <c r="LZP5" s="58"/>
      <c r="LZQ5" s="58"/>
      <c r="LZR5" s="58"/>
      <c r="LZS5" s="58"/>
      <c r="LZT5" s="58"/>
      <c r="LZU5" s="58"/>
      <c r="LZV5" s="58"/>
      <c r="LZW5" s="58"/>
      <c r="LZX5" s="58"/>
      <c r="LZY5" s="58"/>
      <c r="LZZ5" s="58"/>
      <c r="MAA5" s="58"/>
      <c r="MAB5" s="58"/>
      <c r="MAC5" s="58"/>
      <c r="MAD5" s="58"/>
      <c r="MAE5" s="58"/>
      <c r="MAF5" s="58"/>
      <c r="MAG5" s="58"/>
      <c r="MAH5" s="58"/>
      <c r="MAI5" s="58"/>
      <c r="MAJ5" s="58"/>
      <c r="MAK5" s="58"/>
      <c r="MAL5" s="58"/>
      <c r="MAM5" s="58"/>
      <c r="MAN5" s="58"/>
      <c r="MAO5" s="58"/>
      <c r="MAP5" s="58"/>
      <c r="MAQ5" s="58"/>
      <c r="MAR5" s="58"/>
      <c r="MAS5" s="58"/>
      <c r="MAT5" s="58"/>
      <c r="MAU5" s="58"/>
      <c r="MAV5" s="58"/>
      <c r="MAW5" s="58"/>
      <c r="MAX5" s="58"/>
      <c r="MAY5" s="58"/>
      <c r="MAZ5" s="58"/>
      <c r="MBA5" s="58"/>
      <c r="MBB5" s="58"/>
      <c r="MBC5" s="58"/>
      <c r="MBD5" s="58"/>
      <c r="MBE5" s="58"/>
      <c r="MBF5" s="58"/>
      <c r="MBG5" s="58"/>
      <c r="MBH5" s="58"/>
      <c r="MBI5" s="58"/>
      <c r="MBJ5" s="58"/>
      <c r="MBK5" s="58"/>
      <c r="MBL5" s="58"/>
      <c r="MBM5" s="58"/>
      <c r="MBN5" s="58"/>
      <c r="MBO5" s="58"/>
      <c r="MBP5" s="58"/>
      <c r="MBQ5" s="58"/>
      <c r="MBR5" s="58"/>
      <c r="MBS5" s="58"/>
      <c r="MBT5" s="58"/>
      <c r="MBU5" s="58"/>
      <c r="MBV5" s="58"/>
      <c r="MBW5" s="58"/>
      <c r="MBX5" s="58"/>
      <c r="MBY5" s="58"/>
      <c r="MBZ5" s="58"/>
      <c r="MCA5" s="58"/>
      <c r="MCB5" s="58"/>
      <c r="MCC5" s="58"/>
      <c r="MCD5" s="58"/>
      <c r="MCE5" s="58"/>
      <c r="MCF5" s="58"/>
      <c r="MCG5" s="58"/>
      <c r="MCH5" s="58"/>
      <c r="MCI5" s="58"/>
      <c r="MCJ5" s="58"/>
      <c r="MCK5" s="58"/>
      <c r="MCL5" s="58"/>
      <c r="MCM5" s="58"/>
      <c r="MCN5" s="58"/>
      <c r="MCO5" s="58"/>
      <c r="MCP5" s="58"/>
      <c r="MCQ5" s="58"/>
      <c r="MCR5" s="58"/>
      <c r="MCS5" s="58"/>
      <c r="MCT5" s="58"/>
      <c r="MCU5" s="58"/>
      <c r="MCV5" s="58"/>
      <c r="MCW5" s="58"/>
      <c r="MCX5" s="58"/>
      <c r="MCY5" s="58"/>
      <c r="MCZ5" s="58"/>
      <c r="MDA5" s="58"/>
      <c r="MDB5" s="58"/>
      <c r="MDC5" s="58"/>
      <c r="MDD5" s="58"/>
      <c r="MDE5" s="58"/>
      <c r="MDF5" s="58"/>
      <c r="MDG5" s="58"/>
      <c r="MDH5" s="58"/>
      <c r="MDI5" s="58"/>
      <c r="MDJ5" s="58"/>
      <c r="MDK5" s="58"/>
      <c r="MDL5" s="58"/>
      <c r="MDM5" s="58"/>
      <c r="MDN5" s="58"/>
      <c r="MDO5" s="58"/>
      <c r="MDP5" s="58"/>
      <c r="MDQ5" s="58"/>
      <c r="MDR5" s="58"/>
      <c r="MDS5" s="58"/>
      <c r="MDT5" s="58"/>
      <c r="MDU5" s="58"/>
      <c r="MDV5" s="58"/>
      <c r="MDW5" s="58"/>
      <c r="MDX5" s="58"/>
      <c r="MDY5" s="58"/>
      <c r="MDZ5" s="58"/>
      <c r="MEA5" s="58"/>
      <c r="MEB5" s="58"/>
      <c r="MEC5" s="58"/>
      <c r="MED5" s="58"/>
      <c r="MEE5" s="58"/>
      <c r="MEF5" s="58"/>
      <c r="MEG5" s="58"/>
      <c r="MEH5" s="58"/>
      <c r="MEI5" s="58"/>
      <c r="MEJ5" s="58"/>
      <c r="MEK5" s="58"/>
      <c r="MEL5" s="58"/>
      <c r="MEM5" s="58"/>
      <c r="MEN5" s="58"/>
      <c r="MEO5" s="58"/>
      <c r="MEP5" s="58"/>
      <c r="MEQ5" s="58"/>
      <c r="MER5" s="58"/>
      <c r="MES5" s="58"/>
      <c r="MET5" s="58"/>
      <c r="MEU5" s="58"/>
      <c r="MEV5" s="58"/>
      <c r="MEW5" s="58"/>
      <c r="MEX5" s="58"/>
      <c r="MEY5" s="58"/>
      <c r="MEZ5" s="58"/>
      <c r="MFA5" s="58"/>
      <c r="MFB5" s="58"/>
      <c r="MFC5" s="58"/>
      <c r="MFD5" s="58"/>
      <c r="MFE5" s="58"/>
      <c r="MFF5" s="58"/>
      <c r="MFG5" s="58"/>
      <c r="MFH5" s="58"/>
      <c r="MFI5" s="58"/>
      <c r="MFJ5" s="58"/>
      <c r="MFK5" s="58"/>
      <c r="MFL5" s="58"/>
      <c r="MFM5" s="58"/>
      <c r="MFN5" s="58"/>
      <c r="MFO5" s="58"/>
      <c r="MFP5" s="58"/>
      <c r="MFQ5" s="58"/>
      <c r="MFR5" s="58"/>
      <c r="MFS5" s="58"/>
      <c r="MFT5" s="58"/>
      <c r="MFU5" s="58"/>
      <c r="MFV5" s="58"/>
      <c r="MFW5" s="58"/>
      <c r="MFX5" s="58"/>
      <c r="MFY5" s="58"/>
      <c r="MFZ5" s="58"/>
      <c r="MGA5" s="58"/>
      <c r="MGB5" s="58"/>
      <c r="MGC5" s="58"/>
      <c r="MGD5" s="58"/>
      <c r="MGE5" s="58"/>
      <c r="MGF5" s="58"/>
      <c r="MGG5" s="58"/>
      <c r="MGH5" s="58"/>
      <c r="MGI5" s="58"/>
      <c r="MGJ5" s="58"/>
      <c r="MGK5" s="58"/>
      <c r="MGL5" s="58"/>
      <c r="MGM5" s="58"/>
      <c r="MGN5" s="58"/>
      <c r="MGO5" s="58"/>
      <c r="MGP5" s="58"/>
      <c r="MGQ5" s="58"/>
      <c r="MGR5" s="58"/>
      <c r="MGS5" s="58"/>
      <c r="MGT5" s="58"/>
      <c r="MGU5" s="58"/>
      <c r="MGV5" s="58"/>
      <c r="MGW5" s="58"/>
      <c r="MGX5" s="58"/>
      <c r="MGY5" s="58"/>
      <c r="MGZ5" s="58"/>
      <c r="MHA5" s="58"/>
      <c r="MHB5" s="58"/>
      <c r="MHC5" s="58"/>
      <c r="MHD5" s="58"/>
      <c r="MHE5" s="58"/>
      <c r="MHF5" s="58"/>
      <c r="MHG5" s="58"/>
      <c r="MHH5" s="58"/>
      <c r="MHI5" s="58"/>
      <c r="MHJ5" s="58"/>
      <c r="MHK5" s="58"/>
      <c r="MHL5" s="58"/>
      <c r="MHM5" s="58"/>
      <c r="MHN5" s="58"/>
      <c r="MHO5" s="58"/>
      <c r="MHP5" s="58"/>
      <c r="MHQ5" s="58"/>
      <c r="MHR5" s="58"/>
      <c r="MHS5" s="58"/>
      <c r="MHT5" s="58"/>
      <c r="MHU5" s="58"/>
      <c r="MHV5" s="58"/>
      <c r="MHW5" s="58"/>
      <c r="MHX5" s="58"/>
      <c r="MHY5" s="58"/>
      <c r="MHZ5" s="58"/>
      <c r="MIA5" s="58"/>
      <c r="MIB5" s="58"/>
      <c r="MIC5" s="58"/>
      <c r="MID5" s="58"/>
      <c r="MIE5" s="58"/>
      <c r="MIF5" s="58"/>
      <c r="MIG5" s="58"/>
      <c r="MIH5" s="58"/>
      <c r="MII5" s="58"/>
      <c r="MIJ5" s="58"/>
      <c r="MIK5" s="58"/>
      <c r="MIL5" s="58"/>
      <c r="MIM5" s="58"/>
      <c r="MIN5" s="58"/>
      <c r="MIO5" s="58"/>
      <c r="MIP5" s="58"/>
      <c r="MIQ5" s="58"/>
      <c r="MIR5" s="58"/>
      <c r="MIS5" s="58"/>
      <c r="MIT5" s="58"/>
      <c r="MIU5" s="58"/>
      <c r="MIV5" s="58"/>
      <c r="MIW5" s="58"/>
      <c r="MIX5" s="58"/>
      <c r="MIY5" s="58"/>
      <c r="MIZ5" s="58"/>
      <c r="MJA5" s="58"/>
      <c r="MJB5" s="58"/>
      <c r="MJC5" s="58"/>
      <c r="MJD5" s="58"/>
      <c r="MJE5" s="58"/>
      <c r="MJF5" s="58"/>
      <c r="MJG5" s="58"/>
      <c r="MJH5" s="58"/>
      <c r="MJI5" s="58"/>
      <c r="MJJ5" s="58"/>
      <c r="MJK5" s="58"/>
      <c r="MJL5" s="58"/>
      <c r="MJM5" s="58"/>
      <c r="MJN5" s="58"/>
      <c r="MJO5" s="58"/>
      <c r="MJP5" s="58"/>
      <c r="MJQ5" s="58"/>
      <c r="MJR5" s="58"/>
      <c r="MJS5" s="58"/>
      <c r="MJT5" s="58"/>
      <c r="MJU5" s="58"/>
      <c r="MJV5" s="58"/>
      <c r="MJW5" s="58"/>
      <c r="MJX5" s="58"/>
      <c r="MJY5" s="58"/>
      <c r="MJZ5" s="58"/>
      <c r="MKA5" s="58"/>
      <c r="MKB5" s="58"/>
      <c r="MKC5" s="58"/>
      <c r="MKD5" s="58"/>
      <c r="MKE5" s="58"/>
      <c r="MKF5" s="58"/>
      <c r="MKG5" s="58"/>
      <c r="MKH5" s="58"/>
      <c r="MKI5" s="58"/>
      <c r="MKJ5" s="58"/>
      <c r="MKK5" s="58"/>
      <c r="MKL5" s="58"/>
      <c r="MKM5" s="58"/>
      <c r="MKN5" s="58"/>
      <c r="MKO5" s="58"/>
      <c r="MKP5" s="58"/>
      <c r="MKQ5" s="58"/>
      <c r="MKR5" s="58"/>
      <c r="MKS5" s="58"/>
      <c r="MKT5" s="58"/>
      <c r="MKU5" s="58"/>
      <c r="MKV5" s="58"/>
      <c r="MKW5" s="58"/>
      <c r="MKX5" s="58"/>
      <c r="MKY5" s="58"/>
      <c r="MKZ5" s="58"/>
      <c r="MLA5" s="58"/>
      <c r="MLB5" s="58"/>
      <c r="MLC5" s="58"/>
      <c r="MLD5" s="58"/>
      <c r="MLE5" s="58"/>
      <c r="MLF5" s="58"/>
      <c r="MLG5" s="58"/>
      <c r="MLH5" s="58"/>
      <c r="MLI5" s="58"/>
      <c r="MLJ5" s="58"/>
      <c r="MLK5" s="58"/>
      <c r="MLL5" s="58"/>
      <c r="MLM5" s="58"/>
      <c r="MLN5" s="58"/>
      <c r="MLO5" s="58"/>
      <c r="MLP5" s="58"/>
      <c r="MLQ5" s="58"/>
      <c r="MLR5" s="58"/>
      <c r="MLS5" s="58"/>
      <c r="MLT5" s="58"/>
      <c r="MLU5" s="58"/>
      <c r="MLV5" s="58"/>
      <c r="MLW5" s="58"/>
      <c r="MLX5" s="58"/>
      <c r="MLY5" s="58"/>
      <c r="MLZ5" s="58"/>
      <c r="MMA5" s="58"/>
      <c r="MMB5" s="58"/>
      <c r="MMC5" s="58"/>
      <c r="MMD5" s="58"/>
      <c r="MME5" s="58"/>
      <c r="MMF5" s="58"/>
      <c r="MMG5" s="58"/>
      <c r="MMH5" s="58"/>
      <c r="MMI5" s="58"/>
      <c r="MMJ5" s="58"/>
      <c r="MMK5" s="58"/>
      <c r="MML5" s="58"/>
      <c r="MMM5" s="58"/>
      <c r="MMN5" s="58"/>
      <c r="MMO5" s="58"/>
      <c r="MMP5" s="58"/>
      <c r="MMQ5" s="58"/>
      <c r="MMR5" s="58"/>
      <c r="MMS5" s="58"/>
      <c r="MMT5" s="58"/>
      <c r="MMU5" s="58"/>
      <c r="MMV5" s="58"/>
      <c r="MMW5" s="58"/>
      <c r="MMX5" s="58"/>
      <c r="MMY5" s="58"/>
      <c r="MMZ5" s="58"/>
      <c r="MNA5" s="58"/>
      <c r="MNB5" s="58"/>
      <c r="MNC5" s="58"/>
      <c r="MND5" s="58"/>
      <c r="MNE5" s="58"/>
      <c r="MNF5" s="58"/>
      <c r="MNG5" s="58"/>
      <c r="MNH5" s="58"/>
      <c r="MNI5" s="58"/>
      <c r="MNJ5" s="58"/>
      <c r="MNK5" s="58"/>
      <c r="MNL5" s="58"/>
      <c r="MNM5" s="58"/>
      <c r="MNN5" s="58"/>
      <c r="MNO5" s="58"/>
      <c r="MNP5" s="58"/>
      <c r="MNQ5" s="58"/>
      <c r="MNR5" s="58"/>
      <c r="MNS5" s="58"/>
      <c r="MNT5" s="58"/>
      <c r="MNU5" s="58"/>
      <c r="MNV5" s="58"/>
      <c r="MNW5" s="58"/>
      <c r="MNX5" s="58"/>
      <c r="MNY5" s="58"/>
      <c r="MNZ5" s="58"/>
      <c r="MOA5" s="58"/>
      <c r="MOB5" s="58"/>
      <c r="MOC5" s="58"/>
      <c r="MOD5" s="58"/>
      <c r="MOE5" s="58"/>
      <c r="MOF5" s="58"/>
      <c r="MOG5" s="58"/>
      <c r="MOH5" s="58"/>
      <c r="MOI5" s="58"/>
      <c r="MOJ5" s="58"/>
      <c r="MOK5" s="58"/>
      <c r="MOL5" s="58"/>
      <c r="MOM5" s="58"/>
      <c r="MON5" s="58"/>
      <c r="MOO5" s="58"/>
      <c r="MOP5" s="58"/>
      <c r="MOQ5" s="58"/>
      <c r="MOR5" s="58"/>
      <c r="MOS5" s="58"/>
      <c r="MOT5" s="58"/>
      <c r="MOU5" s="58"/>
      <c r="MOV5" s="58"/>
      <c r="MOW5" s="58"/>
      <c r="MOX5" s="58"/>
      <c r="MOY5" s="58"/>
      <c r="MOZ5" s="58"/>
      <c r="MPA5" s="58"/>
      <c r="MPB5" s="58"/>
      <c r="MPC5" s="58"/>
      <c r="MPD5" s="58"/>
      <c r="MPE5" s="58"/>
      <c r="MPF5" s="58"/>
      <c r="MPG5" s="58"/>
      <c r="MPH5" s="58"/>
      <c r="MPI5" s="58"/>
      <c r="MPJ5" s="58"/>
      <c r="MPK5" s="58"/>
      <c r="MPL5" s="58"/>
      <c r="MPM5" s="58"/>
      <c r="MPN5" s="58"/>
      <c r="MPO5" s="58"/>
      <c r="MPP5" s="58"/>
      <c r="MPQ5" s="58"/>
      <c r="MPR5" s="58"/>
      <c r="MPS5" s="58"/>
      <c r="MPT5" s="58"/>
      <c r="MPU5" s="58"/>
      <c r="MPV5" s="58"/>
      <c r="MPW5" s="58"/>
      <c r="MPX5" s="58"/>
      <c r="MPY5" s="58"/>
      <c r="MPZ5" s="58"/>
      <c r="MQA5" s="58"/>
      <c r="MQB5" s="58"/>
      <c r="MQC5" s="58"/>
      <c r="MQD5" s="58"/>
      <c r="MQE5" s="58"/>
      <c r="MQF5" s="58"/>
      <c r="MQG5" s="58"/>
      <c r="MQH5" s="58"/>
      <c r="MQI5" s="58"/>
      <c r="MQJ5" s="58"/>
      <c r="MQK5" s="58"/>
      <c r="MQL5" s="58"/>
      <c r="MQM5" s="58"/>
      <c r="MQN5" s="58"/>
      <c r="MQO5" s="58"/>
      <c r="MQP5" s="58"/>
      <c r="MQQ5" s="58"/>
      <c r="MQR5" s="58"/>
      <c r="MQS5" s="58"/>
      <c r="MQT5" s="58"/>
      <c r="MQU5" s="58"/>
      <c r="MQV5" s="58"/>
      <c r="MQW5" s="58"/>
      <c r="MQX5" s="58"/>
      <c r="MQY5" s="58"/>
      <c r="MQZ5" s="58"/>
      <c r="MRA5" s="58"/>
      <c r="MRB5" s="58"/>
      <c r="MRC5" s="58"/>
      <c r="MRD5" s="58"/>
      <c r="MRE5" s="58"/>
      <c r="MRF5" s="58"/>
      <c r="MRG5" s="58"/>
      <c r="MRH5" s="58"/>
      <c r="MRI5" s="58"/>
      <c r="MRJ5" s="58"/>
      <c r="MRK5" s="58"/>
      <c r="MRL5" s="58"/>
      <c r="MRM5" s="58"/>
      <c r="MRN5" s="58"/>
      <c r="MRO5" s="58"/>
      <c r="MRP5" s="58"/>
      <c r="MRQ5" s="58"/>
      <c r="MRR5" s="58"/>
      <c r="MRS5" s="58"/>
      <c r="MRT5" s="58"/>
      <c r="MRU5" s="58"/>
      <c r="MRV5" s="58"/>
      <c r="MRW5" s="58"/>
      <c r="MRX5" s="58"/>
      <c r="MRY5" s="58"/>
      <c r="MRZ5" s="58"/>
      <c r="MSA5" s="58"/>
      <c r="MSB5" s="58"/>
      <c r="MSC5" s="58"/>
      <c r="MSD5" s="58"/>
      <c r="MSE5" s="58"/>
      <c r="MSF5" s="58"/>
      <c r="MSG5" s="58"/>
      <c r="MSH5" s="58"/>
      <c r="MSI5" s="58"/>
      <c r="MSJ5" s="58"/>
      <c r="MSK5" s="58"/>
      <c r="MSL5" s="58"/>
      <c r="MSM5" s="58"/>
      <c r="MSN5" s="58"/>
      <c r="MSO5" s="58"/>
      <c r="MSP5" s="58"/>
      <c r="MSQ5" s="58"/>
      <c r="MSR5" s="58"/>
      <c r="MSS5" s="58"/>
      <c r="MST5" s="58"/>
      <c r="MSU5" s="58"/>
      <c r="MSV5" s="58"/>
      <c r="MSW5" s="58"/>
      <c r="MSX5" s="58"/>
      <c r="MSY5" s="58"/>
      <c r="MSZ5" s="58"/>
      <c r="MTA5" s="58"/>
      <c r="MTB5" s="58"/>
      <c r="MTC5" s="58"/>
      <c r="MTD5" s="58"/>
      <c r="MTE5" s="58"/>
      <c r="MTF5" s="58"/>
      <c r="MTG5" s="58"/>
      <c r="MTH5" s="58"/>
      <c r="MTI5" s="58"/>
      <c r="MTJ5" s="58"/>
      <c r="MTK5" s="58"/>
      <c r="MTL5" s="58"/>
      <c r="MTM5" s="58"/>
      <c r="MTN5" s="58"/>
      <c r="MTO5" s="58"/>
      <c r="MTP5" s="58"/>
      <c r="MTQ5" s="58"/>
      <c r="MTR5" s="58"/>
      <c r="MTS5" s="58"/>
      <c r="MTT5" s="58"/>
      <c r="MTU5" s="58"/>
      <c r="MTV5" s="58"/>
      <c r="MTW5" s="58"/>
      <c r="MTX5" s="58"/>
      <c r="MTY5" s="58"/>
      <c r="MTZ5" s="58"/>
      <c r="MUA5" s="58"/>
      <c r="MUB5" s="58"/>
      <c r="MUC5" s="58"/>
      <c r="MUD5" s="58"/>
      <c r="MUE5" s="58"/>
      <c r="MUF5" s="58"/>
      <c r="MUG5" s="58"/>
      <c r="MUH5" s="58"/>
      <c r="MUI5" s="58"/>
      <c r="MUJ5" s="58"/>
      <c r="MUK5" s="58"/>
      <c r="MUL5" s="58"/>
      <c r="MUM5" s="58"/>
      <c r="MUN5" s="58"/>
      <c r="MUO5" s="58"/>
      <c r="MUP5" s="58"/>
      <c r="MUQ5" s="58"/>
      <c r="MUR5" s="58"/>
      <c r="MUS5" s="58"/>
      <c r="MUT5" s="58"/>
      <c r="MUU5" s="58"/>
      <c r="MUV5" s="58"/>
      <c r="MUW5" s="58"/>
      <c r="MUX5" s="58"/>
      <c r="MUY5" s="58"/>
      <c r="MUZ5" s="58"/>
      <c r="MVA5" s="58"/>
      <c r="MVB5" s="58"/>
      <c r="MVC5" s="58"/>
      <c r="MVD5" s="58"/>
      <c r="MVE5" s="58"/>
      <c r="MVF5" s="58"/>
      <c r="MVG5" s="58"/>
      <c r="MVH5" s="58"/>
      <c r="MVI5" s="58"/>
      <c r="MVJ5" s="58"/>
      <c r="MVK5" s="58"/>
      <c r="MVL5" s="58"/>
      <c r="MVM5" s="58"/>
      <c r="MVN5" s="58"/>
      <c r="MVO5" s="58"/>
      <c r="MVP5" s="58"/>
      <c r="MVQ5" s="58"/>
      <c r="MVR5" s="58"/>
      <c r="MVS5" s="58"/>
      <c r="MVT5" s="58"/>
      <c r="MVU5" s="58"/>
      <c r="MVV5" s="58"/>
      <c r="MVW5" s="58"/>
      <c r="MVX5" s="58"/>
      <c r="MVY5" s="58"/>
      <c r="MVZ5" s="58"/>
      <c r="MWA5" s="58"/>
      <c r="MWB5" s="58"/>
      <c r="MWC5" s="58"/>
      <c r="MWD5" s="58"/>
      <c r="MWE5" s="58"/>
      <c r="MWF5" s="58"/>
      <c r="MWG5" s="58"/>
      <c r="MWH5" s="58"/>
      <c r="MWI5" s="58"/>
      <c r="MWJ5" s="58"/>
      <c r="MWK5" s="58"/>
      <c r="MWL5" s="58"/>
      <c r="MWM5" s="58"/>
      <c r="MWN5" s="58"/>
      <c r="MWO5" s="58"/>
      <c r="MWP5" s="58"/>
      <c r="MWQ5" s="58"/>
      <c r="MWR5" s="58"/>
      <c r="MWS5" s="58"/>
      <c r="MWT5" s="58"/>
      <c r="MWU5" s="58"/>
      <c r="MWV5" s="58"/>
      <c r="MWW5" s="58"/>
      <c r="MWX5" s="58"/>
      <c r="MWY5" s="58"/>
      <c r="MWZ5" s="58"/>
      <c r="MXA5" s="58"/>
      <c r="MXB5" s="58"/>
      <c r="MXC5" s="58"/>
      <c r="MXD5" s="58"/>
      <c r="MXE5" s="58"/>
      <c r="MXF5" s="58"/>
      <c r="MXG5" s="58"/>
      <c r="MXH5" s="58"/>
      <c r="MXI5" s="58"/>
      <c r="MXJ5" s="58"/>
      <c r="MXK5" s="58"/>
      <c r="MXL5" s="58"/>
      <c r="MXM5" s="58"/>
      <c r="MXN5" s="58"/>
      <c r="MXO5" s="58"/>
      <c r="MXP5" s="58"/>
      <c r="MXQ5" s="58"/>
      <c r="MXR5" s="58"/>
      <c r="MXS5" s="58"/>
      <c r="MXT5" s="58"/>
      <c r="MXU5" s="58"/>
      <c r="MXV5" s="58"/>
      <c r="MXW5" s="58"/>
      <c r="MXX5" s="58"/>
      <c r="MXY5" s="58"/>
      <c r="MXZ5" s="58"/>
      <c r="MYA5" s="58"/>
      <c r="MYB5" s="58"/>
      <c r="MYC5" s="58"/>
      <c r="MYD5" s="58"/>
      <c r="MYE5" s="58"/>
      <c r="MYF5" s="58"/>
      <c r="MYG5" s="58"/>
      <c r="MYH5" s="58"/>
      <c r="MYI5" s="58"/>
      <c r="MYJ5" s="58"/>
      <c r="MYK5" s="58"/>
      <c r="MYL5" s="58"/>
      <c r="MYM5" s="58"/>
      <c r="MYN5" s="58"/>
      <c r="MYO5" s="58"/>
      <c r="MYP5" s="58"/>
      <c r="MYQ5" s="58"/>
      <c r="MYR5" s="58"/>
      <c r="MYS5" s="58"/>
      <c r="MYT5" s="58"/>
      <c r="MYU5" s="58"/>
      <c r="MYV5" s="58"/>
      <c r="MYW5" s="58"/>
      <c r="MYX5" s="58"/>
      <c r="MYY5" s="58"/>
      <c r="MYZ5" s="58"/>
      <c r="MZA5" s="58"/>
      <c r="MZB5" s="58"/>
      <c r="MZC5" s="58"/>
      <c r="MZD5" s="58"/>
      <c r="MZE5" s="58"/>
      <c r="MZF5" s="58"/>
      <c r="MZG5" s="58"/>
      <c r="MZH5" s="58"/>
      <c r="MZI5" s="58"/>
      <c r="MZJ5" s="58"/>
      <c r="MZK5" s="58"/>
      <c r="MZL5" s="58"/>
      <c r="MZM5" s="58"/>
      <c r="MZN5" s="58"/>
      <c r="MZO5" s="58"/>
      <c r="MZP5" s="58"/>
      <c r="MZQ5" s="58"/>
      <c r="MZR5" s="58"/>
      <c r="MZS5" s="58"/>
      <c r="MZT5" s="58"/>
      <c r="MZU5" s="58"/>
      <c r="MZV5" s="58"/>
      <c r="MZW5" s="58"/>
      <c r="MZX5" s="58"/>
      <c r="MZY5" s="58"/>
      <c r="MZZ5" s="58"/>
      <c r="NAA5" s="58"/>
      <c r="NAB5" s="58"/>
      <c r="NAC5" s="58"/>
      <c r="NAD5" s="58"/>
      <c r="NAE5" s="58"/>
      <c r="NAF5" s="58"/>
      <c r="NAG5" s="58"/>
      <c r="NAH5" s="58"/>
      <c r="NAI5" s="58"/>
      <c r="NAJ5" s="58"/>
      <c r="NAK5" s="58"/>
      <c r="NAL5" s="58"/>
      <c r="NAM5" s="58"/>
      <c r="NAN5" s="58"/>
      <c r="NAO5" s="58"/>
      <c r="NAP5" s="58"/>
      <c r="NAQ5" s="58"/>
      <c r="NAR5" s="58"/>
      <c r="NAS5" s="58"/>
      <c r="NAT5" s="58"/>
      <c r="NAU5" s="58"/>
      <c r="NAV5" s="58"/>
      <c r="NAW5" s="58"/>
      <c r="NAX5" s="58"/>
      <c r="NAY5" s="58"/>
      <c r="NAZ5" s="58"/>
      <c r="NBA5" s="58"/>
      <c r="NBB5" s="58"/>
      <c r="NBC5" s="58"/>
      <c r="NBD5" s="58"/>
      <c r="NBE5" s="58"/>
      <c r="NBF5" s="58"/>
      <c r="NBG5" s="58"/>
      <c r="NBH5" s="58"/>
      <c r="NBI5" s="58"/>
      <c r="NBJ5" s="58"/>
      <c r="NBK5" s="58"/>
      <c r="NBL5" s="58"/>
      <c r="NBM5" s="58"/>
      <c r="NBN5" s="58"/>
      <c r="NBO5" s="58"/>
      <c r="NBP5" s="58"/>
      <c r="NBQ5" s="58"/>
      <c r="NBR5" s="58"/>
      <c r="NBS5" s="58"/>
      <c r="NBT5" s="58"/>
      <c r="NBU5" s="58"/>
      <c r="NBV5" s="58"/>
      <c r="NBW5" s="58"/>
      <c r="NBX5" s="58"/>
      <c r="NBY5" s="58"/>
      <c r="NBZ5" s="58"/>
      <c r="NCA5" s="58"/>
      <c r="NCB5" s="58"/>
      <c r="NCC5" s="58"/>
      <c r="NCD5" s="58"/>
      <c r="NCE5" s="58"/>
      <c r="NCF5" s="58"/>
      <c r="NCG5" s="58"/>
      <c r="NCH5" s="58"/>
      <c r="NCI5" s="58"/>
      <c r="NCJ5" s="58"/>
      <c r="NCK5" s="58"/>
      <c r="NCL5" s="58"/>
      <c r="NCM5" s="58"/>
      <c r="NCN5" s="58"/>
      <c r="NCO5" s="58"/>
      <c r="NCP5" s="58"/>
      <c r="NCQ5" s="58"/>
      <c r="NCR5" s="58"/>
      <c r="NCS5" s="58"/>
      <c r="NCT5" s="58"/>
      <c r="NCU5" s="58"/>
      <c r="NCV5" s="58"/>
      <c r="NCW5" s="58"/>
      <c r="NCX5" s="58"/>
      <c r="NCY5" s="58"/>
      <c r="NCZ5" s="58"/>
      <c r="NDA5" s="58"/>
      <c r="NDB5" s="58"/>
      <c r="NDC5" s="58"/>
      <c r="NDD5" s="58"/>
      <c r="NDE5" s="58"/>
      <c r="NDF5" s="58"/>
      <c r="NDG5" s="58"/>
      <c r="NDH5" s="58"/>
      <c r="NDI5" s="58"/>
      <c r="NDJ5" s="58"/>
      <c r="NDK5" s="58"/>
      <c r="NDL5" s="58"/>
      <c r="NDM5" s="58"/>
      <c r="NDN5" s="58"/>
      <c r="NDO5" s="58"/>
      <c r="NDP5" s="58"/>
      <c r="NDQ5" s="58"/>
      <c r="NDR5" s="58"/>
      <c r="NDS5" s="58"/>
      <c r="NDT5" s="58"/>
      <c r="NDU5" s="58"/>
      <c r="NDV5" s="58"/>
      <c r="NDW5" s="58"/>
      <c r="NDX5" s="58"/>
      <c r="NDY5" s="58"/>
      <c r="NDZ5" s="58"/>
      <c r="NEA5" s="58"/>
      <c r="NEB5" s="58"/>
      <c r="NEC5" s="58"/>
      <c r="NED5" s="58"/>
      <c r="NEE5" s="58"/>
      <c r="NEF5" s="58"/>
      <c r="NEG5" s="58"/>
      <c r="NEH5" s="58"/>
      <c r="NEI5" s="58"/>
      <c r="NEJ5" s="58"/>
      <c r="NEK5" s="58"/>
      <c r="NEL5" s="58"/>
      <c r="NEM5" s="58"/>
      <c r="NEN5" s="58"/>
      <c r="NEO5" s="58"/>
      <c r="NEP5" s="58"/>
      <c r="NEQ5" s="58"/>
      <c r="NER5" s="58"/>
      <c r="NES5" s="58"/>
      <c r="NET5" s="58"/>
      <c r="NEU5" s="58"/>
      <c r="NEV5" s="58"/>
      <c r="NEW5" s="58"/>
      <c r="NEX5" s="58"/>
      <c r="NEY5" s="58"/>
      <c r="NEZ5" s="58"/>
      <c r="NFA5" s="58"/>
      <c r="NFB5" s="58"/>
      <c r="NFC5" s="58"/>
      <c r="NFD5" s="58"/>
      <c r="NFE5" s="58"/>
      <c r="NFF5" s="58"/>
      <c r="NFG5" s="58"/>
      <c r="NFH5" s="58"/>
      <c r="NFI5" s="58"/>
      <c r="NFJ5" s="58"/>
      <c r="NFK5" s="58"/>
      <c r="NFL5" s="58"/>
      <c r="NFM5" s="58"/>
      <c r="NFN5" s="58"/>
      <c r="NFO5" s="58"/>
      <c r="NFP5" s="58"/>
      <c r="NFQ5" s="58"/>
      <c r="NFR5" s="58"/>
      <c r="NFS5" s="58"/>
      <c r="NFT5" s="58"/>
      <c r="NFU5" s="58"/>
      <c r="NFV5" s="58"/>
      <c r="NFW5" s="58"/>
      <c r="NFX5" s="58"/>
      <c r="NFY5" s="58"/>
      <c r="NFZ5" s="58"/>
      <c r="NGA5" s="58"/>
      <c r="NGB5" s="58"/>
      <c r="NGC5" s="58"/>
      <c r="NGD5" s="58"/>
      <c r="NGE5" s="58"/>
      <c r="NGF5" s="58"/>
      <c r="NGG5" s="58"/>
      <c r="NGH5" s="58"/>
      <c r="NGI5" s="58"/>
      <c r="NGJ5" s="58"/>
      <c r="NGK5" s="58"/>
      <c r="NGL5" s="58"/>
      <c r="NGM5" s="58"/>
      <c r="NGN5" s="58"/>
      <c r="NGO5" s="58"/>
      <c r="NGP5" s="58"/>
      <c r="NGQ5" s="58"/>
      <c r="NGR5" s="58"/>
      <c r="NGS5" s="58"/>
      <c r="NGT5" s="58"/>
      <c r="NGU5" s="58"/>
      <c r="NGV5" s="58"/>
      <c r="NGW5" s="58"/>
      <c r="NGX5" s="58"/>
      <c r="NGY5" s="58"/>
      <c r="NGZ5" s="58"/>
      <c r="NHA5" s="58"/>
      <c r="NHB5" s="58"/>
      <c r="NHC5" s="58"/>
      <c r="NHD5" s="58"/>
      <c r="NHE5" s="58"/>
      <c r="NHF5" s="58"/>
      <c r="NHG5" s="58"/>
      <c r="NHH5" s="58"/>
      <c r="NHI5" s="58"/>
      <c r="NHJ5" s="58"/>
      <c r="NHK5" s="58"/>
      <c r="NHL5" s="58"/>
      <c r="NHM5" s="58"/>
      <c r="NHN5" s="58"/>
      <c r="NHO5" s="58"/>
      <c r="NHP5" s="58"/>
      <c r="NHQ5" s="58"/>
      <c r="NHR5" s="58"/>
      <c r="NHS5" s="58"/>
      <c r="NHT5" s="58"/>
      <c r="NHU5" s="58"/>
      <c r="NHV5" s="58"/>
      <c r="NHW5" s="58"/>
      <c r="NHX5" s="58"/>
      <c r="NHY5" s="58"/>
      <c r="NHZ5" s="58"/>
      <c r="NIA5" s="58"/>
      <c r="NIB5" s="58"/>
      <c r="NIC5" s="58"/>
      <c r="NID5" s="58"/>
      <c r="NIE5" s="58"/>
      <c r="NIF5" s="58"/>
      <c r="NIG5" s="58"/>
      <c r="NIH5" s="58"/>
      <c r="NII5" s="58"/>
      <c r="NIJ5" s="58"/>
      <c r="NIK5" s="58"/>
      <c r="NIL5" s="58"/>
      <c r="NIM5" s="58"/>
      <c r="NIN5" s="58"/>
      <c r="NIO5" s="58"/>
      <c r="NIP5" s="58"/>
      <c r="NIQ5" s="58"/>
      <c r="NIR5" s="58"/>
      <c r="NIS5" s="58"/>
      <c r="NIT5" s="58"/>
      <c r="NIU5" s="58"/>
      <c r="NIV5" s="58"/>
      <c r="NIW5" s="58"/>
      <c r="NIX5" s="58"/>
      <c r="NIY5" s="58"/>
      <c r="NIZ5" s="58"/>
      <c r="NJA5" s="58"/>
      <c r="NJB5" s="58"/>
      <c r="NJC5" s="58"/>
      <c r="NJD5" s="58"/>
      <c r="NJE5" s="58"/>
      <c r="NJF5" s="58"/>
      <c r="NJG5" s="58"/>
      <c r="NJH5" s="58"/>
      <c r="NJI5" s="58"/>
      <c r="NJJ5" s="58"/>
      <c r="NJK5" s="58"/>
      <c r="NJL5" s="58"/>
      <c r="NJM5" s="58"/>
      <c r="NJN5" s="58"/>
      <c r="NJO5" s="58"/>
      <c r="NJP5" s="58"/>
      <c r="NJQ5" s="58"/>
      <c r="NJR5" s="58"/>
      <c r="NJS5" s="58"/>
      <c r="NJT5" s="58"/>
      <c r="NJU5" s="58"/>
      <c r="NJV5" s="58"/>
      <c r="NJW5" s="58"/>
      <c r="NJX5" s="58"/>
      <c r="NJY5" s="58"/>
      <c r="NJZ5" s="58"/>
      <c r="NKA5" s="58"/>
      <c r="NKB5" s="58"/>
      <c r="NKC5" s="58"/>
      <c r="NKD5" s="58"/>
      <c r="NKE5" s="58"/>
      <c r="NKF5" s="58"/>
      <c r="NKG5" s="58"/>
      <c r="NKH5" s="58"/>
      <c r="NKI5" s="58"/>
      <c r="NKJ5" s="58"/>
      <c r="NKK5" s="58"/>
      <c r="NKL5" s="58"/>
      <c r="NKM5" s="58"/>
      <c r="NKN5" s="58"/>
      <c r="NKO5" s="58"/>
      <c r="NKP5" s="58"/>
      <c r="NKQ5" s="58"/>
      <c r="NKR5" s="58"/>
      <c r="NKS5" s="58"/>
      <c r="NKT5" s="58"/>
      <c r="NKU5" s="58"/>
      <c r="NKV5" s="58"/>
      <c r="NKW5" s="58"/>
      <c r="NKX5" s="58"/>
      <c r="NKY5" s="58"/>
      <c r="NKZ5" s="58"/>
      <c r="NLA5" s="58"/>
      <c r="NLB5" s="58"/>
      <c r="NLC5" s="58"/>
      <c r="NLD5" s="58"/>
      <c r="NLE5" s="58"/>
      <c r="NLF5" s="58"/>
      <c r="NLG5" s="58"/>
      <c r="NLH5" s="58"/>
      <c r="NLI5" s="58"/>
      <c r="NLJ5" s="58"/>
      <c r="NLK5" s="58"/>
      <c r="NLL5" s="58"/>
      <c r="NLM5" s="58"/>
      <c r="NLN5" s="58"/>
      <c r="NLO5" s="58"/>
      <c r="NLP5" s="58"/>
      <c r="NLQ5" s="58"/>
      <c r="NLR5" s="58"/>
      <c r="NLS5" s="58"/>
      <c r="NLT5" s="58"/>
      <c r="NLU5" s="58"/>
      <c r="NLV5" s="58"/>
      <c r="NLW5" s="58"/>
      <c r="NLX5" s="58"/>
      <c r="NLY5" s="58"/>
      <c r="NLZ5" s="58"/>
      <c r="NMA5" s="58"/>
      <c r="NMB5" s="58"/>
      <c r="NMC5" s="58"/>
      <c r="NMD5" s="58"/>
      <c r="NME5" s="58"/>
      <c r="NMF5" s="58"/>
      <c r="NMG5" s="58"/>
      <c r="NMH5" s="58"/>
      <c r="NMI5" s="58"/>
      <c r="NMJ5" s="58"/>
      <c r="NMK5" s="58"/>
      <c r="NML5" s="58"/>
      <c r="NMM5" s="58"/>
      <c r="NMN5" s="58"/>
      <c r="NMO5" s="58"/>
      <c r="NMP5" s="58"/>
      <c r="NMQ5" s="58"/>
      <c r="NMR5" s="58"/>
      <c r="NMS5" s="58"/>
      <c r="NMT5" s="58"/>
      <c r="NMU5" s="58"/>
      <c r="NMV5" s="58"/>
      <c r="NMW5" s="58"/>
      <c r="NMX5" s="58"/>
      <c r="NMY5" s="58"/>
      <c r="NMZ5" s="58"/>
      <c r="NNA5" s="58"/>
      <c r="NNB5" s="58"/>
      <c r="NNC5" s="58"/>
      <c r="NND5" s="58"/>
      <c r="NNE5" s="58"/>
      <c r="NNF5" s="58"/>
      <c r="NNG5" s="58"/>
      <c r="NNH5" s="58"/>
      <c r="NNI5" s="58"/>
      <c r="NNJ5" s="58"/>
      <c r="NNK5" s="58"/>
      <c r="NNL5" s="58"/>
      <c r="NNM5" s="58"/>
      <c r="NNN5" s="58"/>
      <c r="NNO5" s="58"/>
      <c r="NNP5" s="58"/>
      <c r="NNQ5" s="58"/>
      <c r="NNR5" s="58"/>
      <c r="NNS5" s="58"/>
      <c r="NNT5" s="58"/>
      <c r="NNU5" s="58"/>
      <c r="NNV5" s="58"/>
      <c r="NNW5" s="58"/>
      <c r="NNX5" s="58"/>
      <c r="NNY5" s="58"/>
      <c r="NNZ5" s="58"/>
      <c r="NOA5" s="58"/>
      <c r="NOB5" s="58"/>
      <c r="NOC5" s="58"/>
      <c r="NOD5" s="58"/>
      <c r="NOE5" s="58"/>
      <c r="NOF5" s="58"/>
      <c r="NOG5" s="58"/>
      <c r="NOH5" s="58"/>
      <c r="NOI5" s="58"/>
      <c r="NOJ5" s="58"/>
      <c r="NOK5" s="58"/>
      <c r="NOL5" s="58"/>
      <c r="NOM5" s="58"/>
      <c r="NON5" s="58"/>
      <c r="NOO5" s="58"/>
      <c r="NOP5" s="58"/>
      <c r="NOQ5" s="58"/>
      <c r="NOR5" s="58"/>
      <c r="NOS5" s="58"/>
      <c r="NOT5" s="58"/>
      <c r="NOU5" s="58"/>
      <c r="NOV5" s="58"/>
      <c r="NOW5" s="58"/>
      <c r="NOX5" s="58"/>
      <c r="NOY5" s="58"/>
      <c r="NOZ5" s="58"/>
      <c r="NPA5" s="58"/>
      <c r="NPB5" s="58"/>
      <c r="NPC5" s="58"/>
      <c r="NPD5" s="58"/>
      <c r="NPE5" s="58"/>
      <c r="NPF5" s="58"/>
      <c r="NPG5" s="58"/>
      <c r="NPH5" s="58"/>
      <c r="NPI5" s="58"/>
      <c r="NPJ5" s="58"/>
      <c r="NPK5" s="58"/>
      <c r="NPL5" s="58"/>
      <c r="NPM5" s="58"/>
      <c r="NPN5" s="58"/>
      <c r="NPO5" s="58"/>
      <c r="NPP5" s="58"/>
      <c r="NPQ5" s="58"/>
      <c r="NPR5" s="58"/>
      <c r="NPS5" s="58"/>
      <c r="NPT5" s="58"/>
      <c r="NPU5" s="58"/>
      <c r="NPV5" s="58"/>
      <c r="NPW5" s="58"/>
      <c r="NPX5" s="58"/>
      <c r="NPY5" s="58"/>
      <c r="NPZ5" s="58"/>
      <c r="NQA5" s="58"/>
      <c r="NQB5" s="58"/>
      <c r="NQC5" s="58"/>
      <c r="NQD5" s="58"/>
      <c r="NQE5" s="58"/>
      <c r="NQF5" s="58"/>
      <c r="NQG5" s="58"/>
      <c r="NQH5" s="58"/>
      <c r="NQI5" s="58"/>
      <c r="NQJ5" s="58"/>
      <c r="NQK5" s="58"/>
      <c r="NQL5" s="58"/>
      <c r="NQM5" s="58"/>
      <c r="NQN5" s="58"/>
      <c r="NQO5" s="58"/>
      <c r="NQP5" s="58"/>
      <c r="NQQ5" s="58"/>
      <c r="NQR5" s="58"/>
      <c r="NQS5" s="58"/>
      <c r="NQT5" s="58"/>
      <c r="NQU5" s="58"/>
      <c r="NQV5" s="58"/>
      <c r="NQW5" s="58"/>
      <c r="NQX5" s="58"/>
      <c r="NQY5" s="58"/>
      <c r="NQZ5" s="58"/>
      <c r="NRA5" s="58"/>
      <c r="NRB5" s="58"/>
      <c r="NRC5" s="58"/>
      <c r="NRD5" s="58"/>
      <c r="NRE5" s="58"/>
      <c r="NRF5" s="58"/>
      <c r="NRG5" s="58"/>
      <c r="NRH5" s="58"/>
      <c r="NRI5" s="58"/>
      <c r="NRJ5" s="58"/>
      <c r="NRK5" s="58"/>
      <c r="NRL5" s="58"/>
      <c r="NRM5" s="58"/>
      <c r="NRN5" s="58"/>
      <c r="NRO5" s="58"/>
      <c r="NRP5" s="58"/>
      <c r="NRQ5" s="58"/>
      <c r="NRR5" s="58"/>
      <c r="NRS5" s="58"/>
      <c r="NRT5" s="58"/>
      <c r="NRU5" s="58"/>
      <c r="NRV5" s="58"/>
      <c r="NRW5" s="58"/>
      <c r="NRX5" s="58"/>
      <c r="NRY5" s="58"/>
      <c r="NRZ5" s="58"/>
      <c r="NSA5" s="58"/>
      <c r="NSB5" s="58"/>
      <c r="NSC5" s="58"/>
      <c r="NSD5" s="58"/>
      <c r="NSE5" s="58"/>
      <c r="NSF5" s="58"/>
      <c r="NSG5" s="58"/>
      <c r="NSH5" s="58"/>
      <c r="NSI5" s="58"/>
      <c r="NSJ5" s="58"/>
      <c r="NSK5" s="58"/>
      <c r="NSL5" s="58"/>
      <c r="NSM5" s="58"/>
      <c r="NSN5" s="58"/>
      <c r="NSO5" s="58"/>
      <c r="NSP5" s="58"/>
      <c r="NSQ5" s="58"/>
      <c r="NSR5" s="58"/>
      <c r="NSS5" s="58"/>
      <c r="NST5" s="58"/>
      <c r="NSU5" s="58"/>
      <c r="NSV5" s="58"/>
      <c r="NSW5" s="58"/>
      <c r="NSX5" s="58"/>
      <c r="NSY5" s="58"/>
      <c r="NSZ5" s="58"/>
      <c r="NTA5" s="58"/>
      <c r="NTB5" s="58"/>
      <c r="NTC5" s="58"/>
      <c r="NTD5" s="58"/>
      <c r="NTE5" s="58"/>
      <c r="NTF5" s="58"/>
      <c r="NTG5" s="58"/>
      <c r="NTH5" s="58"/>
      <c r="NTI5" s="58"/>
      <c r="NTJ5" s="58"/>
      <c r="NTK5" s="58"/>
      <c r="NTL5" s="58"/>
      <c r="NTM5" s="58"/>
      <c r="NTN5" s="58"/>
      <c r="NTO5" s="58"/>
      <c r="NTP5" s="58"/>
      <c r="NTQ5" s="58"/>
      <c r="NTR5" s="58"/>
      <c r="NTS5" s="58"/>
      <c r="NTT5" s="58"/>
      <c r="NTU5" s="58"/>
      <c r="NTV5" s="58"/>
      <c r="NTW5" s="58"/>
      <c r="NTX5" s="58"/>
      <c r="NTY5" s="58"/>
      <c r="NTZ5" s="58"/>
      <c r="NUA5" s="58"/>
      <c r="NUB5" s="58"/>
      <c r="NUC5" s="58"/>
      <c r="NUD5" s="58"/>
      <c r="NUE5" s="58"/>
      <c r="NUF5" s="58"/>
      <c r="NUG5" s="58"/>
      <c r="NUH5" s="58"/>
      <c r="NUI5" s="58"/>
      <c r="NUJ5" s="58"/>
      <c r="NUK5" s="58"/>
      <c r="NUL5" s="58"/>
      <c r="NUM5" s="58"/>
      <c r="NUN5" s="58"/>
      <c r="NUO5" s="58"/>
      <c r="NUP5" s="58"/>
      <c r="NUQ5" s="58"/>
      <c r="NUR5" s="58"/>
      <c r="NUS5" s="58"/>
      <c r="NUT5" s="58"/>
      <c r="NUU5" s="58"/>
      <c r="NUV5" s="58"/>
      <c r="NUW5" s="58"/>
      <c r="NUX5" s="58"/>
      <c r="NUY5" s="58"/>
      <c r="NUZ5" s="58"/>
      <c r="NVA5" s="58"/>
      <c r="NVB5" s="58"/>
      <c r="NVC5" s="58"/>
      <c r="NVD5" s="58"/>
      <c r="NVE5" s="58"/>
      <c r="NVF5" s="58"/>
      <c r="NVG5" s="58"/>
      <c r="NVH5" s="58"/>
      <c r="NVI5" s="58"/>
      <c r="NVJ5" s="58"/>
      <c r="NVK5" s="58"/>
      <c r="NVL5" s="58"/>
      <c r="NVM5" s="58"/>
      <c r="NVN5" s="58"/>
      <c r="NVO5" s="58"/>
      <c r="NVP5" s="58"/>
      <c r="NVQ5" s="58"/>
      <c r="NVR5" s="58"/>
      <c r="NVS5" s="58"/>
      <c r="NVT5" s="58"/>
      <c r="NVU5" s="58"/>
      <c r="NVV5" s="58"/>
      <c r="NVW5" s="58"/>
      <c r="NVX5" s="58"/>
      <c r="NVY5" s="58"/>
      <c r="NVZ5" s="58"/>
      <c r="NWA5" s="58"/>
      <c r="NWB5" s="58"/>
      <c r="NWC5" s="58"/>
      <c r="NWD5" s="58"/>
      <c r="NWE5" s="58"/>
      <c r="NWF5" s="58"/>
      <c r="NWG5" s="58"/>
      <c r="NWH5" s="58"/>
      <c r="NWI5" s="58"/>
      <c r="NWJ5" s="58"/>
      <c r="NWK5" s="58"/>
      <c r="NWL5" s="58"/>
      <c r="NWM5" s="58"/>
      <c r="NWN5" s="58"/>
      <c r="NWO5" s="58"/>
      <c r="NWP5" s="58"/>
      <c r="NWQ5" s="58"/>
      <c r="NWR5" s="58"/>
      <c r="NWS5" s="58"/>
      <c r="NWT5" s="58"/>
      <c r="NWU5" s="58"/>
      <c r="NWV5" s="58"/>
      <c r="NWW5" s="58"/>
      <c r="NWX5" s="58"/>
      <c r="NWY5" s="58"/>
      <c r="NWZ5" s="58"/>
      <c r="NXA5" s="58"/>
      <c r="NXB5" s="58"/>
      <c r="NXC5" s="58"/>
      <c r="NXD5" s="58"/>
      <c r="NXE5" s="58"/>
      <c r="NXF5" s="58"/>
      <c r="NXG5" s="58"/>
      <c r="NXH5" s="58"/>
      <c r="NXI5" s="58"/>
      <c r="NXJ5" s="58"/>
      <c r="NXK5" s="58"/>
      <c r="NXL5" s="58"/>
      <c r="NXM5" s="58"/>
      <c r="NXN5" s="58"/>
      <c r="NXO5" s="58"/>
      <c r="NXP5" s="58"/>
      <c r="NXQ5" s="58"/>
      <c r="NXR5" s="58"/>
      <c r="NXS5" s="58"/>
      <c r="NXT5" s="58"/>
      <c r="NXU5" s="58"/>
      <c r="NXV5" s="58"/>
      <c r="NXW5" s="58"/>
      <c r="NXX5" s="58"/>
      <c r="NXY5" s="58"/>
      <c r="NXZ5" s="58"/>
      <c r="NYA5" s="58"/>
      <c r="NYB5" s="58"/>
      <c r="NYC5" s="58"/>
      <c r="NYD5" s="58"/>
      <c r="NYE5" s="58"/>
      <c r="NYF5" s="58"/>
      <c r="NYG5" s="58"/>
      <c r="NYH5" s="58"/>
      <c r="NYI5" s="58"/>
      <c r="NYJ5" s="58"/>
      <c r="NYK5" s="58"/>
      <c r="NYL5" s="58"/>
      <c r="NYM5" s="58"/>
      <c r="NYN5" s="58"/>
      <c r="NYO5" s="58"/>
      <c r="NYP5" s="58"/>
      <c r="NYQ5" s="58"/>
      <c r="NYR5" s="58"/>
      <c r="NYS5" s="58"/>
      <c r="NYT5" s="58"/>
      <c r="NYU5" s="58"/>
      <c r="NYV5" s="58"/>
      <c r="NYW5" s="58"/>
      <c r="NYX5" s="58"/>
      <c r="NYY5" s="58"/>
      <c r="NYZ5" s="58"/>
      <c r="NZA5" s="58"/>
      <c r="NZB5" s="58"/>
      <c r="NZC5" s="58"/>
      <c r="NZD5" s="58"/>
      <c r="NZE5" s="58"/>
      <c r="NZF5" s="58"/>
      <c r="NZG5" s="58"/>
      <c r="NZH5" s="58"/>
      <c r="NZI5" s="58"/>
      <c r="NZJ5" s="58"/>
      <c r="NZK5" s="58"/>
      <c r="NZL5" s="58"/>
      <c r="NZM5" s="58"/>
      <c r="NZN5" s="58"/>
      <c r="NZO5" s="58"/>
      <c r="NZP5" s="58"/>
      <c r="NZQ5" s="58"/>
      <c r="NZR5" s="58"/>
      <c r="NZS5" s="58"/>
      <c r="NZT5" s="58"/>
      <c r="NZU5" s="58"/>
      <c r="NZV5" s="58"/>
      <c r="NZW5" s="58"/>
      <c r="NZX5" s="58"/>
      <c r="NZY5" s="58"/>
      <c r="NZZ5" s="58"/>
      <c r="OAA5" s="58"/>
      <c r="OAB5" s="58"/>
      <c r="OAC5" s="58"/>
      <c r="OAD5" s="58"/>
      <c r="OAE5" s="58"/>
      <c r="OAF5" s="58"/>
      <c r="OAG5" s="58"/>
      <c r="OAH5" s="58"/>
      <c r="OAI5" s="58"/>
      <c r="OAJ5" s="58"/>
      <c r="OAK5" s="58"/>
      <c r="OAL5" s="58"/>
      <c r="OAM5" s="58"/>
      <c r="OAN5" s="58"/>
      <c r="OAO5" s="58"/>
      <c r="OAP5" s="58"/>
      <c r="OAQ5" s="58"/>
      <c r="OAR5" s="58"/>
      <c r="OAS5" s="58"/>
      <c r="OAT5" s="58"/>
      <c r="OAU5" s="58"/>
      <c r="OAV5" s="58"/>
      <c r="OAW5" s="58"/>
      <c r="OAX5" s="58"/>
      <c r="OAY5" s="58"/>
      <c r="OAZ5" s="58"/>
      <c r="OBA5" s="58"/>
      <c r="OBB5" s="58"/>
      <c r="OBC5" s="58"/>
      <c r="OBD5" s="58"/>
      <c r="OBE5" s="58"/>
      <c r="OBF5" s="58"/>
      <c r="OBG5" s="58"/>
      <c r="OBH5" s="58"/>
      <c r="OBI5" s="58"/>
      <c r="OBJ5" s="58"/>
      <c r="OBK5" s="58"/>
      <c r="OBL5" s="58"/>
      <c r="OBM5" s="58"/>
      <c r="OBN5" s="58"/>
      <c r="OBO5" s="58"/>
      <c r="OBP5" s="58"/>
      <c r="OBQ5" s="58"/>
      <c r="OBR5" s="58"/>
      <c r="OBS5" s="58"/>
      <c r="OBT5" s="58"/>
      <c r="OBU5" s="58"/>
      <c r="OBV5" s="58"/>
      <c r="OBW5" s="58"/>
      <c r="OBX5" s="58"/>
      <c r="OBY5" s="58"/>
      <c r="OBZ5" s="58"/>
      <c r="OCA5" s="58"/>
      <c r="OCB5" s="58"/>
      <c r="OCC5" s="58"/>
      <c r="OCD5" s="58"/>
      <c r="OCE5" s="58"/>
      <c r="OCF5" s="58"/>
      <c r="OCG5" s="58"/>
      <c r="OCH5" s="58"/>
      <c r="OCI5" s="58"/>
      <c r="OCJ5" s="58"/>
      <c r="OCK5" s="58"/>
      <c r="OCL5" s="58"/>
      <c r="OCM5" s="58"/>
      <c r="OCN5" s="58"/>
      <c r="OCO5" s="58"/>
      <c r="OCP5" s="58"/>
      <c r="OCQ5" s="58"/>
      <c r="OCR5" s="58"/>
      <c r="OCS5" s="58"/>
      <c r="OCT5" s="58"/>
      <c r="OCU5" s="58"/>
      <c r="OCV5" s="58"/>
      <c r="OCW5" s="58"/>
      <c r="OCX5" s="58"/>
      <c r="OCY5" s="58"/>
      <c r="OCZ5" s="58"/>
      <c r="ODA5" s="58"/>
      <c r="ODB5" s="58"/>
      <c r="ODC5" s="58"/>
      <c r="ODD5" s="58"/>
      <c r="ODE5" s="58"/>
      <c r="ODF5" s="58"/>
      <c r="ODG5" s="58"/>
      <c r="ODH5" s="58"/>
      <c r="ODI5" s="58"/>
      <c r="ODJ5" s="58"/>
      <c r="ODK5" s="58"/>
      <c r="ODL5" s="58"/>
      <c r="ODM5" s="58"/>
      <c r="ODN5" s="58"/>
      <c r="ODO5" s="58"/>
      <c r="ODP5" s="58"/>
      <c r="ODQ5" s="58"/>
      <c r="ODR5" s="58"/>
      <c r="ODS5" s="58"/>
      <c r="ODT5" s="58"/>
      <c r="ODU5" s="58"/>
      <c r="ODV5" s="58"/>
      <c r="ODW5" s="58"/>
      <c r="ODX5" s="58"/>
      <c r="ODY5" s="58"/>
      <c r="ODZ5" s="58"/>
      <c r="OEA5" s="58"/>
      <c r="OEB5" s="58"/>
      <c r="OEC5" s="58"/>
      <c r="OED5" s="58"/>
      <c r="OEE5" s="58"/>
      <c r="OEF5" s="58"/>
      <c r="OEG5" s="58"/>
      <c r="OEH5" s="58"/>
      <c r="OEI5" s="58"/>
      <c r="OEJ5" s="58"/>
      <c r="OEK5" s="58"/>
      <c r="OEL5" s="58"/>
      <c r="OEM5" s="58"/>
      <c r="OEN5" s="58"/>
      <c r="OEO5" s="58"/>
      <c r="OEP5" s="58"/>
      <c r="OEQ5" s="58"/>
      <c r="OER5" s="58"/>
      <c r="OES5" s="58"/>
      <c r="OET5" s="58"/>
      <c r="OEU5" s="58"/>
      <c r="OEV5" s="58"/>
      <c r="OEW5" s="58"/>
      <c r="OEX5" s="58"/>
      <c r="OEY5" s="58"/>
      <c r="OEZ5" s="58"/>
      <c r="OFA5" s="58"/>
      <c r="OFB5" s="58"/>
      <c r="OFC5" s="58"/>
      <c r="OFD5" s="58"/>
      <c r="OFE5" s="58"/>
      <c r="OFF5" s="58"/>
      <c r="OFG5" s="58"/>
      <c r="OFH5" s="58"/>
      <c r="OFI5" s="58"/>
      <c r="OFJ5" s="58"/>
      <c r="OFK5" s="58"/>
      <c r="OFL5" s="58"/>
      <c r="OFM5" s="58"/>
      <c r="OFN5" s="58"/>
      <c r="OFO5" s="58"/>
      <c r="OFP5" s="58"/>
      <c r="OFQ5" s="58"/>
      <c r="OFR5" s="58"/>
      <c r="OFS5" s="58"/>
      <c r="OFT5" s="58"/>
      <c r="OFU5" s="58"/>
      <c r="OFV5" s="58"/>
      <c r="OFW5" s="58"/>
      <c r="OFX5" s="58"/>
      <c r="OFY5" s="58"/>
      <c r="OFZ5" s="58"/>
      <c r="OGA5" s="58"/>
      <c r="OGB5" s="58"/>
      <c r="OGC5" s="58"/>
      <c r="OGD5" s="58"/>
      <c r="OGE5" s="58"/>
      <c r="OGF5" s="58"/>
      <c r="OGG5" s="58"/>
      <c r="OGH5" s="58"/>
      <c r="OGI5" s="58"/>
      <c r="OGJ5" s="58"/>
      <c r="OGK5" s="58"/>
      <c r="OGL5" s="58"/>
      <c r="OGM5" s="58"/>
      <c r="OGN5" s="58"/>
      <c r="OGO5" s="58"/>
      <c r="OGP5" s="58"/>
      <c r="OGQ5" s="58"/>
      <c r="OGR5" s="58"/>
      <c r="OGS5" s="58"/>
      <c r="OGT5" s="58"/>
      <c r="OGU5" s="58"/>
      <c r="OGV5" s="58"/>
      <c r="OGW5" s="58"/>
      <c r="OGX5" s="58"/>
      <c r="OGY5" s="58"/>
      <c r="OGZ5" s="58"/>
      <c r="OHA5" s="58"/>
      <c r="OHB5" s="58"/>
      <c r="OHC5" s="58"/>
      <c r="OHD5" s="58"/>
      <c r="OHE5" s="58"/>
      <c r="OHF5" s="58"/>
      <c r="OHG5" s="58"/>
      <c r="OHH5" s="58"/>
      <c r="OHI5" s="58"/>
      <c r="OHJ5" s="58"/>
      <c r="OHK5" s="58"/>
      <c r="OHL5" s="58"/>
      <c r="OHM5" s="58"/>
      <c r="OHN5" s="58"/>
      <c r="OHO5" s="58"/>
      <c r="OHP5" s="58"/>
      <c r="OHQ5" s="58"/>
      <c r="OHR5" s="58"/>
      <c r="OHS5" s="58"/>
      <c r="OHT5" s="58"/>
      <c r="OHU5" s="58"/>
      <c r="OHV5" s="58"/>
      <c r="OHW5" s="58"/>
      <c r="OHX5" s="58"/>
      <c r="OHY5" s="58"/>
      <c r="OHZ5" s="58"/>
      <c r="OIA5" s="58"/>
      <c r="OIB5" s="58"/>
      <c r="OIC5" s="58"/>
      <c r="OID5" s="58"/>
      <c r="OIE5" s="58"/>
      <c r="OIF5" s="58"/>
      <c r="OIG5" s="58"/>
      <c r="OIH5" s="58"/>
      <c r="OII5" s="58"/>
      <c r="OIJ5" s="58"/>
      <c r="OIK5" s="58"/>
      <c r="OIL5" s="58"/>
      <c r="OIM5" s="58"/>
      <c r="OIN5" s="58"/>
      <c r="OIO5" s="58"/>
      <c r="OIP5" s="58"/>
      <c r="OIQ5" s="58"/>
      <c r="OIR5" s="58"/>
      <c r="OIS5" s="58"/>
      <c r="OIT5" s="58"/>
      <c r="OIU5" s="58"/>
      <c r="OIV5" s="58"/>
      <c r="OIW5" s="58"/>
      <c r="OIX5" s="58"/>
      <c r="OIY5" s="58"/>
      <c r="OIZ5" s="58"/>
      <c r="OJA5" s="58"/>
      <c r="OJB5" s="58"/>
      <c r="OJC5" s="58"/>
      <c r="OJD5" s="58"/>
      <c r="OJE5" s="58"/>
      <c r="OJF5" s="58"/>
      <c r="OJG5" s="58"/>
      <c r="OJH5" s="58"/>
      <c r="OJI5" s="58"/>
      <c r="OJJ5" s="58"/>
      <c r="OJK5" s="58"/>
      <c r="OJL5" s="58"/>
      <c r="OJM5" s="58"/>
      <c r="OJN5" s="58"/>
      <c r="OJO5" s="58"/>
      <c r="OJP5" s="58"/>
      <c r="OJQ5" s="58"/>
      <c r="OJR5" s="58"/>
      <c r="OJS5" s="58"/>
      <c r="OJT5" s="58"/>
      <c r="OJU5" s="58"/>
      <c r="OJV5" s="58"/>
      <c r="OJW5" s="58"/>
      <c r="OJX5" s="58"/>
      <c r="OJY5" s="58"/>
      <c r="OJZ5" s="58"/>
      <c r="OKA5" s="58"/>
      <c r="OKB5" s="58"/>
      <c r="OKC5" s="58"/>
      <c r="OKD5" s="58"/>
      <c r="OKE5" s="58"/>
      <c r="OKF5" s="58"/>
      <c r="OKG5" s="58"/>
      <c r="OKH5" s="58"/>
      <c r="OKI5" s="58"/>
      <c r="OKJ5" s="58"/>
      <c r="OKK5" s="58"/>
      <c r="OKL5" s="58"/>
      <c r="OKM5" s="58"/>
      <c r="OKN5" s="58"/>
      <c r="OKO5" s="58"/>
      <c r="OKP5" s="58"/>
      <c r="OKQ5" s="58"/>
      <c r="OKR5" s="58"/>
      <c r="OKS5" s="58"/>
      <c r="OKT5" s="58"/>
      <c r="OKU5" s="58"/>
      <c r="OKV5" s="58"/>
      <c r="OKW5" s="58"/>
      <c r="OKX5" s="58"/>
      <c r="OKY5" s="58"/>
      <c r="OKZ5" s="58"/>
      <c r="OLA5" s="58"/>
      <c r="OLB5" s="58"/>
      <c r="OLC5" s="58"/>
      <c r="OLD5" s="58"/>
      <c r="OLE5" s="58"/>
      <c r="OLF5" s="58"/>
      <c r="OLG5" s="58"/>
      <c r="OLH5" s="58"/>
      <c r="OLI5" s="58"/>
      <c r="OLJ5" s="58"/>
      <c r="OLK5" s="58"/>
      <c r="OLL5" s="58"/>
      <c r="OLM5" s="58"/>
      <c r="OLN5" s="58"/>
      <c r="OLO5" s="58"/>
      <c r="OLP5" s="58"/>
      <c r="OLQ5" s="58"/>
      <c r="OLR5" s="58"/>
      <c r="OLS5" s="58"/>
      <c r="OLT5" s="58"/>
      <c r="OLU5" s="58"/>
      <c r="OLV5" s="58"/>
      <c r="OLW5" s="58"/>
      <c r="OLX5" s="58"/>
      <c r="OLY5" s="58"/>
      <c r="OLZ5" s="58"/>
      <c r="OMA5" s="58"/>
      <c r="OMB5" s="58"/>
      <c r="OMC5" s="58"/>
      <c r="OMD5" s="58"/>
      <c r="OME5" s="58"/>
      <c r="OMF5" s="58"/>
      <c r="OMG5" s="58"/>
      <c r="OMH5" s="58"/>
      <c r="OMI5" s="58"/>
      <c r="OMJ5" s="58"/>
      <c r="OMK5" s="58"/>
      <c r="OML5" s="58"/>
      <c r="OMM5" s="58"/>
      <c r="OMN5" s="58"/>
      <c r="OMO5" s="58"/>
      <c r="OMP5" s="58"/>
      <c r="OMQ5" s="58"/>
      <c r="OMR5" s="58"/>
      <c r="OMS5" s="58"/>
      <c r="OMT5" s="58"/>
      <c r="OMU5" s="58"/>
      <c r="OMV5" s="58"/>
      <c r="OMW5" s="58"/>
      <c r="OMX5" s="58"/>
      <c r="OMY5" s="58"/>
      <c r="OMZ5" s="58"/>
      <c r="ONA5" s="58"/>
      <c r="ONB5" s="58"/>
      <c r="ONC5" s="58"/>
      <c r="OND5" s="58"/>
      <c r="ONE5" s="58"/>
      <c r="ONF5" s="58"/>
      <c r="ONG5" s="58"/>
      <c r="ONH5" s="58"/>
      <c r="ONI5" s="58"/>
      <c r="ONJ5" s="58"/>
      <c r="ONK5" s="58"/>
      <c r="ONL5" s="58"/>
      <c r="ONM5" s="58"/>
      <c r="ONN5" s="58"/>
      <c r="ONO5" s="58"/>
      <c r="ONP5" s="58"/>
      <c r="ONQ5" s="58"/>
      <c r="ONR5" s="58"/>
      <c r="ONS5" s="58"/>
      <c r="ONT5" s="58"/>
      <c r="ONU5" s="58"/>
      <c r="ONV5" s="58"/>
      <c r="ONW5" s="58"/>
      <c r="ONX5" s="58"/>
      <c r="ONY5" s="58"/>
      <c r="ONZ5" s="58"/>
      <c r="OOA5" s="58"/>
      <c r="OOB5" s="58"/>
      <c r="OOC5" s="58"/>
      <c r="OOD5" s="58"/>
      <c r="OOE5" s="58"/>
      <c r="OOF5" s="58"/>
      <c r="OOG5" s="58"/>
      <c r="OOH5" s="58"/>
      <c r="OOI5" s="58"/>
      <c r="OOJ5" s="58"/>
      <c r="OOK5" s="58"/>
      <c r="OOL5" s="58"/>
      <c r="OOM5" s="58"/>
      <c r="OON5" s="58"/>
      <c r="OOO5" s="58"/>
      <c r="OOP5" s="58"/>
      <c r="OOQ5" s="58"/>
      <c r="OOR5" s="58"/>
      <c r="OOS5" s="58"/>
      <c r="OOT5" s="58"/>
      <c r="OOU5" s="58"/>
      <c r="OOV5" s="58"/>
      <c r="OOW5" s="58"/>
      <c r="OOX5" s="58"/>
      <c r="OOY5" s="58"/>
      <c r="OOZ5" s="58"/>
      <c r="OPA5" s="58"/>
      <c r="OPB5" s="58"/>
      <c r="OPC5" s="58"/>
      <c r="OPD5" s="58"/>
      <c r="OPE5" s="58"/>
      <c r="OPF5" s="58"/>
      <c r="OPG5" s="58"/>
      <c r="OPH5" s="58"/>
      <c r="OPI5" s="58"/>
      <c r="OPJ5" s="58"/>
      <c r="OPK5" s="58"/>
      <c r="OPL5" s="58"/>
      <c r="OPM5" s="58"/>
      <c r="OPN5" s="58"/>
      <c r="OPO5" s="58"/>
      <c r="OPP5" s="58"/>
      <c r="OPQ5" s="58"/>
      <c r="OPR5" s="58"/>
      <c r="OPS5" s="58"/>
      <c r="OPT5" s="58"/>
      <c r="OPU5" s="58"/>
      <c r="OPV5" s="58"/>
      <c r="OPW5" s="58"/>
      <c r="OPX5" s="58"/>
      <c r="OPY5" s="58"/>
      <c r="OPZ5" s="58"/>
      <c r="OQA5" s="58"/>
      <c r="OQB5" s="58"/>
      <c r="OQC5" s="58"/>
      <c r="OQD5" s="58"/>
      <c r="OQE5" s="58"/>
      <c r="OQF5" s="58"/>
      <c r="OQG5" s="58"/>
      <c r="OQH5" s="58"/>
      <c r="OQI5" s="58"/>
      <c r="OQJ5" s="58"/>
      <c r="OQK5" s="58"/>
      <c r="OQL5" s="58"/>
      <c r="OQM5" s="58"/>
      <c r="OQN5" s="58"/>
      <c r="OQO5" s="58"/>
      <c r="OQP5" s="58"/>
      <c r="OQQ5" s="58"/>
      <c r="OQR5" s="58"/>
      <c r="OQS5" s="58"/>
      <c r="OQT5" s="58"/>
      <c r="OQU5" s="58"/>
      <c r="OQV5" s="58"/>
      <c r="OQW5" s="58"/>
      <c r="OQX5" s="58"/>
      <c r="OQY5" s="58"/>
      <c r="OQZ5" s="58"/>
      <c r="ORA5" s="58"/>
      <c r="ORB5" s="58"/>
      <c r="ORC5" s="58"/>
      <c r="ORD5" s="58"/>
      <c r="ORE5" s="58"/>
      <c r="ORF5" s="58"/>
      <c r="ORG5" s="58"/>
      <c r="ORH5" s="58"/>
      <c r="ORI5" s="58"/>
      <c r="ORJ5" s="58"/>
      <c r="ORK5" s="58"/>
      <c r="ORL5" s="58"/>
      <c r="ORM5" s="58"/>
      <c r="ORN5" s="58"/>
      <c r="ORO5" s="58"/>
      <c r="ORP5" s="58"/>
      <c r="ORQ5" s="58"/>
      <c r="ORR5" s="58"/>
      <c r="ORS5" s="58"/>
      <c r="ORT5" s="58"/>
      <c r="ORU5" s="58"/>
      <c r="ORV5" s="58"/>
      <c r="ORW5" s="58"/>
      <c r="ORX5" s="58"/>
      <c r="ORY5" s="58"/>
      <c r="ORZ5" s="58"/>
      <c r="OSA5" s="58"/>
      <c r="OSB5" s="58"/>
      <c r="OSC5" s="58"/>
      <c r="OSD5" s="58"/>
      <c r="OSE5" s="58"/>
      <c r="OSF5" s="58"/>
      <c r="OSG5" s="58"/>
      <c r="OSH5" s="58"/>
      <c r="OSI5" s="58"/>
      <c r="OSJ5" s="58"/>
      <c r="OSK5" s="58"/>
      <c r="OSL5" s="58"/>
      <c r="OSM5" s="58"/>
      <c r="OSN5" s="58"/>
      <c r="OSO5" s="58"/>
      <c r="OSP5" s="58"/>
      <c r="OSQ5" s="58"/>
      <c r="OSR5" s="58"/>
      <c r="OSS5" s="58"/>
      <c r="OST5" s="58"/>
      <c r="OSU5" s="58"/>
      <c r="OSV5" s="58"/>
      <c r="OSW5" s="58"/>
      <c r="OSX5" s="58"/>
      <c r="OSY5" s="58"/>
      <c r="OSZ5" s="58"/>
      <c r="OTA5" s="58"/>
      <c r="OTB5" s="58"/>
      <c r="OTC5" s="58"/>
      <c r="OTD5" s="58"/>
      <c r="OTE5" s="58"/>
      <c r="OTF5" s="58"/>
      <c r="OTG5" s="58"/>
      <c r="OTH5" s="58"/>
      <c r="OTI5" s="58"/>
      <c r="OTJ5" s="58"/>
      <c r="OTK5" s="58"/>
      <c r="OTL5" s="58"/>
      <c r="OTM5" s="58"/>
      <c r="OTN5" s="58"/>
      <c r="OTO5" s="58"/>
      <c r="OTP5" s="58"/>
      <c r="OTQ5" s="58"/>
      <c r="OTR5" s="58"/>
      <c r="OTS5" s="58"/>
      <c r="OTT5" s="58"/>
      <c r="OTU5" s="58"/>
      <c r="OTV5" s="58"/>
      <c r="OTW5" s="58"/>
      <c r="OTX5" s="58"/>
      <c r="OTY5" s="58"/>
      <c r="OTZ5" s="58"/>
      <c r="OUA5" s="58"/>
      <c r="OUB5" s="58"/>
      <c r="OUC5" s="58"/>
      <c r="OUD5" s="58"/>
      <c r="OUE5" s="58"/>
      <c r="OUF5" s="58"/>
      <c r="OUG5" s="58"/>
      <c r="OUH5" s="58"/>
      <c r="OUI5" s="58"/>
      <c r="OUJ5" s="58"/>
      <c r="OUK5" s="58"/>
      <c r="OUL5" s="58"/>
      <c r="OUM5" s="58"/>
      <c r="OUN5" s="58"/>
      <c r="OUO5" s="58"/>
      <c r="OUP5" s="58"/>
      <c r="OUQ5" s="58"/>
      <c r="OUR5" s="58"/>
      <c r="OUS5" s="58"/>
      <c r="OUT5" s="58"/>
      <c r="OUU5" s="58"/>
      <c r="OUV5" s="58"/>
      <c r="OUW5" s="58"/>
      <c r="OUX5" s="58"/>
      <c r="OUY5" s="58"/>
      <c r="OUZ5" s="58"/>
      <c r="OVA5" s="58"/>
      <c r="OVB5" s="58"/>
      <c r="OVC5" s="58"/>
      <c r="OVD5" s="58"/>
      <c r="OVE5" s="58"/>
      <c r="OVF5" s="58"/>
      <c r="OVG5" s="58"/>
      <c r="OVH5" s="58"/>
      <c r="OVI5" s="58"/>
      <c r="OVJ5" s="58"/>
      <c r="OVK5" s="58"/>
      <c r="OVL5" s="58"/>
      <c r="OVM5" s="58"/>
      <c r="OVN5" s="58"/>
      <c r="OVO5" s="58"/>
      <c r="OVP5" s="58"/>
      <c r="OVQ5" s="58"/>
      <c r="OVR5" s="58"/>
      <c r="OVS5" s="58"/>
      <c r="OVT5" s="58"/>
      <c r="OVU5" s="58"/>
      <c r="OVV5" s="58"/>
      <c r="OVW5" s="58"/>
      <c r="OVX5" s="58"/>
      <c r="OVY5" s="58"/>
      <c r="OVZ5" s="58"/>
      <c r="OWA5" s="58"/>
      <c r="OWB5" s="58"/>
      <c r="OWC5" s="58"/>
      <c r="OWD5" s="58"/>
      <c r="OWE5" s="58"/>
      <c r="OWF5" s="58"/>
      <c r="OWG5" s="58"/>
      <c r="OWH5" s="58"/>
      <c r="OWI5" s="58"/>
      <c r="OWJ5" s="58"/>
      <c r="OWK5" s="58"/>
      <c r="OWL5" s="58"/>
      <c r="OWM5" s="58"/>
      <c r="OWN5" s="58"/>
      <c r="OWO5" s="58"/>
      <c r="OWP5" s="58"/>
      <c r="OWQ5" s="58"/>
      <c r="OWR5" s="58"/>
      <c r="OWS5" s="58"/>
      <c r="OWT5" s="58"/>
      <c r="OWU5" s="58"/>
      <c r="OWV5" s="58"/>
      <c r="OWW5" s="58"/>
      <c r="OWX5" s="58"/>
      <c r="OWY5" s="58"/>
      <c r="OWZ5" s="58"/>
      <c r="OXA5" s="58"/>
      <c r="OXB5" s="58"/>
      <c r="OXC5" s="58"/>
      <c r="OXD5" s="58"/>
      <c r="OXE5" s="58"/>
      <c r="OXF5" s="58"/>
      <c r="OXG5" s="58"/>
      <c r="OXH5" s="58"/>
      <c r="OXI5" s="58"/>
      <c r="OXJ5" s="58"/>
      <c r="OXK5" s="58"/>
      <c r="OXL5" s="58"/>
      <c r="OXM5" s="58"/>
      <c r="OXN5" s="58"/>
      <c r="OXO5" s="58"/>
      <c r="OXP5" s="58"/>
      <c r="OXQ5" s="58"/>
      <c r="OXR5" s="58"/>
      <c r="OXS5" s="58"/>
      <c r="OXT5" s="58"/>
      <c r="OXU5" s="58"/>
      <c r="OXV5" s="58"/>
      <c r="OXW5" s="58"/>
      <c r="OXX5" s="58"/>
      <c r="OXY5" s="58"/>
      <c r="OXZ5" s="58"/>
      <c r="OYA5" s="58"/>
      <c r="OYB5" s="58"/>
      <c r="OYC5" s="58"/>
      <c r="OYD5" s="58"/>
      <c r="OYE5" s="58"/>
      <c r="OYF5" s="58"/>
      <c r="OYG5" s="58"/>
      <c r="OYH5" s="58"/>
      <c r="OYI5" s="58"/>
      <c r="OYJ5" s="58"/>
      <c r="OYK5" s="58"/>
      <c r="OYL5" s="58"/>
      <c r="OYM5" s="58"/>
      <c r="OYN5" s="58"/>
      <c r="OYO5" s="58"/>
      <c r="OYP5" s="58"/>
      <c r="OYQ5" s="58"/>
      <c r="OYR5" s="58"/>
      <c r="OYS5" s="58"/>
      <c r="OYT5" s="58"/>
      <c r="OYU5" s="58"/>
      <c r="OYV5" s="58"/>
      <c r="OYW5" s="58"/>
      <c r="OYX5" s="58"/>
      <c r="OYY5" s="58"/>
      <c r="OYZ5" s="58"/>
      <c r="OZA5" s="58"/>
      <c r="OZB5" s="58"/>
      <c r="OZC5" s="58"/>
      <c r="OZD5" s="58"/>
      <c r="OZE5" s="58"/>
      <c r="OZF5" s="58"/>
      <c r="OZG5" s="58"/>
      <c r="OZH5" s="58"/>
      <c r="OZI5" s="58"/>
      <c r="OZJ5" s="58"/>
      <c r="OZK5" s="58"/>
      <c r="OZL5" s="58"/>
      <c r="OZM5" s="58"/>
      <c r="OZN5" s="58"/>
      <c r="OZO5" s="58"/>
      <c r="OZP5" s="58"/>
      <c r="OZQ5" s="58"/>
      <c r="OZR5" s="58"/>
      <c r="OZS5" s="58"/>
      <c r="OZT5" s="58"/>
      <c r="OZU5" s="58"/>
      <c r="OZV5" s="58"/>
      <c r="OZW5" s="58"/>
      <c r="OZX5" s="58"/>
      <c r="OZY5" s="58"/>
      <c r="OZZ5" s="58"/>
      <c r="PAA5" s="58"/>
      <c r="PAB5" s="58"/>
      <c r="PAC5" s="58"/>
      <c r="PAD5" s="58"/>
      <c r="PAE5" s="58"/>
      <c r="PAF5" s="58"/>
      <c r="PAG5" s="58"/>
      <c r="PAH5" s="58"/>
      <c r="PAI5" s="58"/>
      <c r="PAJ5" s="58"/>
      <c r="PAK5" s="58"/>
      <c r="PAL5" s="58"/>
      <c r="PAM5" s="58"/>
      <c r="PAN5" s="58"/>
      <c r="PAO5" s="58"/>
      <c r="PAP5" s="58"/>
      <c r="PAQ5" s="58"/>
      <c r="PAR5" s="58"/>
      <c r="PAS5" s="58"/>
      <c r="PAT5" s="58"/>
      <c r="PAU5" s="58"/>
      <c r="PAV5" s="58"/>
      <c r="PAW5" s="58"/>
      <c r="PAX5" s="58"/>
      <c r="PAY5" s="58"/>
      <c r="PAZ5" s="58"/>
      <c r="PBA5" s="58"/>
      <c r="PBB5" s="58"/>
      <c r="PBC5" s="58"/>
      <c r="PBD5" s="58"/>
      <c r="PBE5" s="58"/>
      <c r="PBF5" s="58"/>
      <c r="PBG5" s="58"/>
      <c r="PBH5" s="58"/>
      <c r="PBI5" s="58"/>
      <c r="PBJ5" s="58"/>
      <c r="PBK5" s="58"/>
      <c r="PBL5" s="58"/>
      <c r="PBM5" s="58"/>
      <c r="PBN5" s="58"/>
      <c r="PBO5" s="58"/>
      <c r="PBP5" s="58"/>
      <c r="PBQ5" s="58"/>
      <c r="PBR5" s="58"/>
      <c r="PBS5" s="58"/>
      <c r="PBT5" s="58"/>
      <c r="PBU5" s="58"/>
      <c r="PBV5" s="58"/>
      <c r="PBW5" s="58"/>
      <c r="PBX5" s="58"/>
      <c r="PBY5" s="58"/>
      <c r="PBZ5" s="58"/>
      <c r="PCA5" s="58"/>
      <c r="PCB5" s="58"/>
      <c r="PCC5" s="58"/>
      <c r="PCD5" s="58"/>
      <c r="PCE5" s="58"/>
      <c r="PCF5" s="58"/>
      <c r="PCG5" s="58"/>
      <c r="PCH5" s="58"/>
      <c r="PCI5" s="58"/>
      <c r="PCJ5" s="58"/>
      <c r="PCK5" s="58"/>
      <c r="PCL5" s="58"/>
      <c r="PCM5" s="58"/>
      <c r="PCN5" s="58"/>
      <c r="PCO5" s="58"/>
      <c r="PCP5" s="58"/>
      <c r="PCQ5" s="58"/>
      <c r="PCR5" s="58"/>
      <c r="PCS5" s="58"/>
      <c r="PCT5" s="58"/>
      <c r="PCU5" s="58"/>
      <c r="PCV5" s="58"/>
      <c r="PCW5" s="58"/>
      <c r="PCX5" s="58"/>
      <c r="PCY5" s="58"/>
      <c r="PCZ5" s="58"/>
      <c r="PDA5" s="58"/>
      <c r="PDB5" s="58"/>
      <c r="PDC5" s="58"/>
      <c r="PDD5" s="58"/>
      <c r="PDE5" s="58"/>
      <c r="PDF5" s="58"/>
      <c r="PDG5" s="58"/>
      <c r="PDH5" s="58"/>
      <c r="PDI5" s="58"/>
      <c r="PDJ5" s="58"/>
      <c r="PDK5" s="58"/>
      <c r="PDL5" s="58"/>
      <c r="PDM5" s="58"/>
      <c r="PDN5" s="58"/>
      <c r="PDO5" s="58"/>
      <c r="PDP5" s="58"/>
      <c r="PDQ5" s="58"/>
      <c r="PDR5" s="58"/>
      <c r="PDS5" s="58"/>
      <c r="PDT5" s="58"/>
      <c r="PDU5" s="58"/>
      <c r="PDV5" s="58"/>
      <c r="PDW5" s="58"/>
      <c r="PDX5" s="58"/>
      <c r="PDY5" s="58"/>
      <c r="PDZ5" s="58"/>
      <c r="PEA5" s="58"/>
      <c r="PEB5" s="58"/>
      <c r="PEC5" s="58"/>
      <c r="PED5" s="58"/>
      <c r="PEE5" s="58"/>
      <c r="PEF5" s="58"/>
      <c r="PEG5" s="58"/>
      <c r="PEH5" s="58"/>
      <c r="PEI5" s="58"/>
      <c r="PEJ5" s="58"/>
      <c r="PEK5" s="58"/>
      <c r="PEL5" s="58"/>
      <c r="PEM5" s="58"/>
      <c r="PEN5" s="58"/>
      <c r="PEO5" s="58"/>
      <c r="PEP5" s="58"/>
      <c r="PEQ5" s="58"/>
      <c r="PER5" s="58"/>
      <c r="PES5" s="58"/>
      <c r="PET5" s="58"/>
      <c r="PEU5" s="58"/>
      <c r="PEV5" s="58"/>
      <c r="PEW5" s="58"/>
      <c r="PEX5" s="58"/>
      <c r="PEY5" s="58"/>
      <c r="PEZ5" s="58"/>
      <c r="PFA5" s="58"/>
      <c r="PFB5" s="58"/>
      <c r="PFC5" s="58"/>
      <c r="PFD5" s="58"/>
      <c r="PFE5" s="58"/>
      <c r="PFF5" s="58"/>
      <c r="PFG5" s="58"/>
      <c r="PFH5" s="58"/>
      <c r="PFI5" s="58"/>
      <c r="PFJ5" s="58"/>
      <c r="PFK5" s="58"/>
      <c r="PFL5" s="58"/>
      <c r="PFM5" s="58"/>
      <c r="PFN5" s="58"/>
      <c r="PFO5" s="58"/>
      <c r="PFP5" s="58"/>
      <c r="PFQ5" s="58"/>
      <c r="PFR5" s="58"/>
      <c r="PFS5" s="58"/>
      <c r="PFT5" s="58"/>
      <c r="PFU5" s="58"/>
      <c r="PFV5" s="58"/>
      <c r="PFW5" s="58"/>
      <c r="PFX5" s="58"/>
      <c r="PFY5" s="58"/>
      <c r="PFZ5" s="58"/>
      <c r="PGA5" s="58"/>
      <c r="PGB5" s="58"/>
      <c r="PGC5" s="58"/>
      <c r="PGD5" s="58"/>
      <c r="PGE5" s="58"/>
      <c r="PGF5" s="58"/>
      <c r="PGG5" s="58"/>
      <c r="PGH5" s="58"/>
      <c r="PGI5" s="58"/>
      <c r="PGJ5" s="58"/>
      <c r="PGK5" s="58"/>
      <c r="PGL5" s="58"/>
      <c r="PGM5" s="58"/>
      <c r="PGN5" s="58"/>
      <c r="PGO5" s="58"/>
      <c r="PGP5" s="58"/>
      <c r="PGQ5" s="58"/>
      <c r="PGR5" s="58"/>
      <c r="PGS5" s="58"/>
      <c r="PGT5" s="58"/>
      <c r="PGU5" s="58"/>
      <c r="PGV5" s="58"/>
      <c r="PGW5" s="58"/>
      <c r="PGX5" s="58"/>
      <c r="PGY5" s="58"/>
      <c r="PGZ5" s="58"/>
      <c r="PHA5" s="58"/>
      <c r="PHB5" s="58"/>
      <c r="PHC5" s="58"/>
      <c r="PHD5" s="58"/>
      <c r="PHE5" s="58"/>
      <c r="PHF5" s="58"/>
      <c r="PHG5" s="58"/>
      <c r="PHH5" s="58"/>
      <c r="PHI5" s="58"/>
      <c r="PHJ5" s="58"/>
      <c r="PHK5" s="58"/>
      <c r="PHL5" s="58"/>
      <c r="PHM5" s="58"/>
      <c r="PHN5" s="58"/>
      <c r="PHO5" s="58"/>
      <c r="PHP5" s="58"/>
      <c r="PHQ5" s="58"/>
      <c r="PHR5" s="58"/>
      <c r="PHS5" s="58"/>
      <c r="PHT5" s="58"/>
      <c r="PHU5" s="58"/>
      <c r="PHV5" s="58"/>
      <c r="PHW5" s="58"/>
      <c r="PHX5" s="58"/>
      <c r="PHY5" s="58"/>
      <c r="PHZ5" s="58"/>
      <c r="PIA5" s="58"/>
      <c r="PIB5" s="58"/>
      <c r="PIC5" s="58"/>
      <c r="PID5" s="58"/>
      <c r="PIE5" s="58"/>
      <c r="PIF5" s="58"/>
      <c r="PIG5" s="58"/>
      <c r="PIH5" s="58"/>
      <c r="PII5" s="58"/>
      <c r="PIJ5" s="58"/>
      <c r="PIK5" s="58"/>
      <c r="PIL5" s="58"/>
      <c r="PIM5" s="58"/>
      <c r="PIN5" s="58"/>
      <c r="PIO5" s="58"/>
      <c r="PIP5" s="58"/>
      <c r="PIQ5" s="58"/>
      <c r="PIR5" s="58"/>
      <c r="PIS5" s="58"/>
      <c r="PIT5" s="58"/>
      <c r="PIU5" s="58"/>
      <c r="PIV5" s="58"/>
      <c r="PIW5" s="58"/>
      <c r="PIX5" s="58"/>
      <c r="PIY5" s="58"/>
      <c r="PIZ5" s="58"/>
      <c r="PJA5" s="58"/>
      <c r="PJB5" s="58"/>
      <c r="PJC5" s="58"/>
      <c r="PJD5" s="58"/>
      <c r="PJE5" s="58"/>
      <c r="PJF5" s="58"/>
      <c r="PJG5" s="58"/>
      <c r="PJH5" s="58"/>
      <c r="PJI5" s="58"/>
      <c r="PJJ5" s="58"/>
      <c r="PJK5" s="58"/>
      <c r="PJL5" s="58"/>
      <c r="PJM5" s="58"/>
      <c r="PJN5" s="58"/>
      <c r="PJO5" s="58"/>
      <c r="PJP5" s="58"/>
      <c r="PJQ5" s="58"/>
      <c r="PJR5" s="58"/>
      <c r="PJS5" s="58"/>
      <c r="PJT5" s="58"/>
      <c r="PJU5" s="58"/>
      <c r="PJV5" s="58"/>
      <c r="PJW5" s="58"/>
      <c r="PJX5" s="58"/>
      <c r="PJY5" s="58"/>
      <c r="PJZ5" s="58"/>
      <c r="PKA5" s="58"/>
      <c r="PKB5" s="58"/>
      <c r="PKC5" s="58"/>
      <c r="PKD5" s="58"/>
      <c r="PKE5" s="58"/>
      <c r="PKF5" s="58"/>
      <c r="PKG5" s="58"/>
      <c r="PKH5" s="58"/>
      <c r="PKI5" s="58"/>
      <c r="PKJ5" s="58"/>
      <c r="PKK5" s="58"/>
      <c r="PKL5" s="58"/>
      <c r="PKM5" s="58"/>
      <c r="PKN5" s="58"/>
      <c r="PKO5" s="58"/>
      <c r="PKP5" s="58"/>
      <c r="PKQ5" s="58"/>
      <c r="PKR5" s="58"/>
      <c r="PKS5" s="58"/>
      <c r="PKT5" s="58"/>
      <c r="PKU5" s="58"/>
      <c r="PKV5" s="58"/>
      <c r="PKW5" s="58"/>
      <c r="PKX5" s="58"/>
      <c r="PKY5" s="58"/>
      <c r="PKZ5" s="58"/>
      <c r="PLA5" s="58"/>
      <c r="PLB5" s="58"/>
      <c r="PLC5" s="58"/>
      <c r="PLD5" s="58"/>
      <c r="PLE5" s="58"/>
      <c r="PLF5" s="58"/>
      <c r="PLG5" s="58"/>
      <c r="PLH5" s="58"/>
      <c r="PLI5" s="58"/>
      <c r="PLJ5" s="58"/>
      <c r="PLK5" s="58"/>
      <c r="PLL5" s="58"/>
      <c r="PLM5" s="58"/>
      <c r="PLN5" s="58"/>
      <c r="PLO5" s="58"/>
      <c r="PLP5" s="58"/>
      <c r="PLQ5" s="58"/>
      <c r="PLR5" s="58"/>
      <c r="PLS5" s="58"/>
      <c r="PLT5" s="58"/>
      <c r="PLU5" s="58"/>
      <c r="PLV5" s="58"/>
      <c r="PLW5" s="58"/>
      <c r="PLX5" s="58"/>
      <c r="PLY5" s="58"/>
      <c r="PLZ5" s="58"/>
      <c r="PMA5" s="58"/>
      <c r="PMB5" s="58"/>
      <c r="PMC5" s="58"/>
      <c r="PMD5" s="58"/>
      <c r="PME5" s="58"/>
      <c r="PMF5" s="58"/>
      <c r="PMG5" s="58"/>
      <c r="PMH5" s="58"/>
      <c r="PMI5" s="58"/>
      <c r="PMJ5" s="58"/>
      <c r="PMK5" s="58"/>
      <c r="PML5" s="58"/>
      <c r="PMM5" s="58"/>
      <c r="PMN5" s="58"/>
      <c r="PMO5" s="58"/>
      <c r="PMP5" s="58"/>
      <c r="PMQ5" s="58"/>
      <c r="PMR5" s="58"/>
      <c r="PMS5" s="58"/>
      <c r="PMT5" s="58"/>
      <c r="PMU5" s="58"/>
      <c r="PMV5" s="58"/>
      <c r="PMW5" s="58"/>
      <c r="PMX5" s="58"/>
      <c r="PMY5" s="58"/>
      <c r="PMZ5" s="58"/>
      <c r="PNA5" s="58"/>
      <c r="PNB5" s="58"/>
      <c r="PNC5" s="58"/>
      <c r="PND5" s="58"/>
      <c r="PNE5" s="58"/>
      <c r="PNF5" s="58"/>
      <c r="PNG5" s="58"/>
      <c r="PNH5" s="58"/>
      <c r="PNI5" s="58"/>
      <c r="PNJ5" s="58"/>
      <c r="PNK5" s="58"/>
      <c r="PNL5" s="58"/>
      <c r="PNM5" s="58"/>
      <c r="PNN5" s="58"/>
      <c r="PNO5" s="58"/>
      <c r="PNP5" s="58"/>
      <c r="PNQ5" s="58"/>
      <c r="PNR5" s="58"/>
      <c r="PNS5" s="58"/>
      <c r="PNT5" s="58"/>
      <c r="PNU5" s="58"/>
      <c r="PNV5" s="58"/>
      <c r="PNW5" s="58"/>
      <c r="PNX5" s="58"/>
      <c r="PNY5" s="58"/>
      <c r="PNZ5" s="58"/>
      <c r="POA5" s="58"/>
      <c r="POB5" s="58"/>
      <c r="POC5" s="58"/>
      <c r="POD5" s="58"/>
      <c r="POE5" s="58"/>
      <c r="POF5" s="58"/>
      <c r="POG5" s="58"/>
      <c r="POH5" s="58"/>
      <c r="POI5" s="58"/>
      <c r="POJ5" s="58"/>
      <c r="POK5" s="58"/>
      <c r="POL5" s="58"/>
      <c r="POM5" s="58"/>
      <c r="PON5" s="58"/>
      <c r="POO5" s="58"/>
      <c r="POP5" s="58"/>
      <c r="POQ5" s="58"/>
      <c r="POR5" s="58"/>
      <c r="POS5" s="58"/>
      <c r="POT5" s="58"/>
      <c r="POU5" s="58"/>
      <c r="POV5" s="58"/>
      <c r="POW5" s="58"/>
      <c r="POX5" s="58"/>
      <c r="POY5" s="58"/>
      <c r="POZ5" s="58"/>
      <c r="PPA5" s="58"/>
      <c r="PPB5" s="58"/>
      <c r="PPC5" s="58"/>
      <c r="PPD5" s="58"/>
      <c r="PPE5" s="58"/>
      <c r="PPF5" s="58"/>
      <c r="PPG5" s="58"/>
      <c r="PPH5" s="58"/>
      <c r="PPI5" s="58"/>
      <c r="PPJ5" s="58"/>
      <c r="PPK5" s="58"/>
      <c r="PPL5" s="58"/>
      <c r="PPM5" s="58"/>
      <c r="PPN5" s="58"/>
      <c r="PPO5" s="58"/>
      <c r="PPP5" s="58"/>
      <c r="PPQ5" s="58"/>
      <c r="PPR5" s="58"/>
      <c r="PPS5" s="58"/>
      <c r="PPT5" s="58"/>
      <c r="PPU5" s="58"/>
      <c r="PPV5" s="58"/>
      <c r="PPW5" s="58"/>
      <c r="PPX5" s="58"/>
      <c r="PPY5" s="58"/>
      <c r="PPZ5" s="58"/>
      <c r="PQA5" s="58"/>
      <c r="PQB5" s="58"/>
      <c r="PQC5" s="58"/>
      <c r="PQD5" s="58"/>
      <c r="PQE5" s="58"/>
      <c r="PQF5" s="58"/>
      <c r="PQG5" s="58"/>
      <c r="PQH5" s="58"/>
      <c r="PQI5" s="58"/>
      <c r="PQJ5" s="58"/>
      <c r="PQK5" s="58"/>
      <c r="PQL5" s="58"/>
      <c r="PQM5" s="58"/>
      <c r="PQN5" s="58"/>
      <c r="PQO5" s="58"/>
      <c r="PQP5" s="58"/>
      <c r="PQQ5" s="58"/>
      <c r="PQR5" s="58"/>
      <c r="PQS5" s="58"/>
      <c r="PQT5" s="58"/>
      <c r="PQU5" s="58"/>
      <c r="PQV5" s="58"/>
      <c r="PQW5" s="58"/>
      <c r="PQX5" s="58"/>
      <c r="PQY5" s="58"/>
      <c r="PQZ5" s="58"/>
      <c r="PRA5" s="58"/>
      <c r="PRB5" s="58"/>
      <c r="PRC5" s="58"/>
      <c r="PRD5" s="58"/>
      <c r="PRE5" s="58"/>
      <c r="PRF5" s="58"/>
      <c r="PRG5" s="58"/>
      <c r="PRH5" s="58"/>
      <c r="PRI5" s="58"/>
      <c r="PRJ5" s="58"/>
      <c r="PRK5" s="58"/>
      <c r="PRL5" s="58"/>
      <c r="PRM5" s="58"/>
      <c r="PRN5" s="58"/>
      <c r="PRO5" s="58"/>
      <c r="PRP5" s="58"/>
      <c r="PRQ5" s="58"/>
      <c r="PRR5" s="58"/>
      <c r="PRS5" s="58"/>
      <c r="PRT5" s="58"/>
      <c r="PRU5" s="58"/>
      <c r="PRV5" s="58"/>
      <c r="PRW5" s="58"/>
      <c r="PRX5" s="58"/>
      <c r="PRY5" s="58"/>
      <c r="PRZ5" s="58"/>
      <c r="PSA5" s="58"/>
      <c r="PSB5" s="58"/>
      <c r="PSC5" s="58"/>
      <c r="PSD5" s="58"/>
      <c r="PSE5" s="58"/>
      <c r="PSF5" s="58"/>
      <c r="PSG5" s="58"/>
      <c r="PSH5" s="58"/>
      <c r="PSI5" s="58"/>
      <c r="PSJ5" s="58"/>
      <c r="PSK5" s="58"/>
      <c r="PSL5" s="58"/>
      <c r="PSM5" s="58"/>
      <c r="PSN5" s="58"/>
      <c r="PSO5" s="58"/>
      <c r="PSP5" s="58"/>
      <c r="PSQ5" s="58"/>
      <c r="PSR5" s="58"/>
      <c r="PSS5" s="58"/>
      <c r="PST5" s="58"/>
      <c r="PSU5" s="58"/>
      <c r="PSV5" s="58"/>
      <c r="PSW5" s="58"/>
      <c r="PSX5" s="58"/>
      <c r="PSY5" s="58"/>
      <c r="PSZ5" s="58"/>
      <c r="PTA5" s="58"/>
      <c r="PTB5" s="58"/>
      <c r="PTC5" s="58"/>
      <c r="PTD5" s="58"/>
      <c r="PTE5" s="58"/>
      <c r="PTF5" s="58"/>
      <c r="PTG5" s="58"/>
      <c r="PTH5" s="58"/>
      <c r="PTI5" s="58"/>
      <c r="PTJ5" s="58"/>
      <c r="PTK5" s="58"/>
      <c r="PTL5" s="58"/>
      <c r="PTM5" s="58"/>
      <c r="PTN5" s="58"/>
      <c r="PTO5" s="58"/>
      <c r="PTP5" s="58"/>
      <c r="PTQ5" s="58"/>
      <c r="PTR5" s="58"/>
      <c r="PTS5" s="58"/>
      <c r="PTT5" s="58"/>
      <c r="PTU5" s="58"/>
      <c r="PTV5" s="58"/>
      <c r="PTW5" s="58"/>
      <c r="PTX5" s="58"/>
      <c r="PTY5" s="58"/>
      <c r="PTZ5" s="58"/>
      <c r="PUA5" s="58"/>
      <c r="PUB5" s="58"/>
      <c r="PUC5" s="58"/>
      <c r="PUD5" s="58"/>
      <c r="PUE5" s="58"/>
      <c r="PUF5" s="58"/>
      <c r="PUG5" s="58"/>
      <c r="PUH5" s="58"/>
      <c r="PUI5" s="58"/>
      <c r="PUJ5" s="58"/>
      <c r="PUK5" s="58"/>
      <c r="PUL5" s="58"/>
      <c r="PUM5" s="58"/>
      <c r="PUN5" s="58"/>
      <c r="PUO5" s="58"/>
      <c r="PUP5" s="58"/>
      <c r="PUQ5" s="58"/>
      <c r="PUR5" s="58"/>
      <c r="PUS5" s="58"/>
      <c r="PUT5" s="58"/>
      <c r="PUU5" s="58"/>
      <c r="PUV5" s="58"/>
      <c r="PUW5" s="58"/>
      <c r="PUX5" s="58"/>
      <c r="PUY5" s="58"/>
      <c r="PUZ5" s="58"/>
      <c r="PVA5" s="58"/>
      <c r="PVB5" s="58"/>
      <c r="PVC5" s="58"/>
      <c r="PVD5" s="58"/>
      <c r="PVE5" s="58"/>
      <c r="PVF5" s="58"/>
      <c r="PVG5" s="58"/>
      <c r="PVH5" s="58"/>
      <c r="PVI5" s="58"/>
      <c r="PVJ5" s="58"/>
      <c r="PVK5" s="58"/>
      <c r="PVL5" s="58"/>
      <c r="PVM5" s="58"/>
      <c r="PVN5" s="58"/>
      <c r="PVO5" s="58"/>
      <c r="PVP5" s="58"/>
      <c r="PVQ5" s="58"/>
      <c r="PVR5" s="58"/>
      <c r="PVS5" s="58"/>
      <c r="PVT5" s="58"/>
      <c r="PVU5" s="58"/>
      <c r="PVV5" s="58"/>
      <c r="PVW5" s="58"/>
      <c r="PVX5" s="58"/>
      <c r="PVY5" s="58"/>
      <c r="PVZ5" s="58"/>
      <c r="PWA5" s="58"/>
      <c r="PWB5" s="58"/>
      <c r="PWC5" s="58"/>
      <c r="PWD5" s="58"/>
      <c r="PWE5" s="58"/>
      <c r="PWF5" s="58"/>
      <c r="PWG5" s="58"/>
      <c r="PWH5" s="58"/>
      <c r="PWI5" s="58"/>
      <c r="PWJ5" s="58"/>
      <c r="PWK5" s="58"/>
      <c r="PWL5" s="58"/>
      <c r="PWM5" s="58"/>
      <c r="PWN5" s="58"/>
      <c r="PWO5" s="58"/>
      <c r="PWP5" s="58"/>
      <c r="PWQ5" s="58"/>
      <c r="PWR5" s="58"/>
      <c r="PWS5" s="58"/>
      <c r="PWT5" s="58"/>
      <c r="PWU5" s="58"/>
      <c r="PWV5" s="58"/>
      <c r="PWW5" s="58"/>
      <c r="PWX5" s="58"/>
      <c r="PWY5" s="58"/>
      <c r="PWZ5" s="58"/>
      <c r="PXA5" s="58"/>
      <c r="PXB5" s="58"/>
      <c r="PXC5" s="58"/>
      <c r="PXD5" s="58"/>
      <c r="PXE5" s="58"/>
      <c r="PXF5" s="58"/>
      <c r="PXG5" s="58"/>
      <c r="PXH5" s="58"/>
      <c r="PXI5" s="58"/>
      <c r="PXJ5" s="58"/>
      <c r="PXK5" s="58"/>
      <c r="PXL5" s="58"/>
      <c r="PXM5" s="58"/>
      <c r="PXN5" s="58"/>
      <c r="PXO5" s="58"/>
      <c r="PXP5" s="58"/>
      <c r="PXQ5" s="58"/>
      <c r="PXR5" s="58"/>
      <c r="PXS5" s="58"/>
      <c r="PXT5" s="58"/>
      <c r="PXU5" s="58"/>
      <c r="PXV5" s="58"/>
      <c r="PXW5" s="58"/>
      <c r="PXX5" s="58"/>
      <c r="PXY5" s="58"/>
      <c r="PXZ5" s="58"/>
      <c r="PYA5" s="58"/>
      <c r="PYB5" s="58"/>
      <c r="PYC5" s="58"/>
      <c r="PYD5" s="58"/>
      <c r="PYE5" s="58"/>
      <c r="PYF5" s="58"/>
      <c r="PYG5" s="58"/>
      <c r="PYH5" s="58"/>
      <c r="PYI5" s="58"/>
      <c r="PYJ5" s="58"/>
      <c r="PYK5" s="58"/>
      <c r="PYL5" s="58"/>
      <c r="PYM5" s="58"/>
      <c r="PYN5" s="58"/>
      <c r="PYO5" s="58"/>
      <c r="PYP5" s="58"/>
      <c r="PYQ5" s="58"/>
      <c r="PYR5" s="58"/>
      <c r="PYS5" s="58"/>
      <c r="PYT5" s="58"/>
      <c r="PYU5" s="58"/>
      <c r="PYV5" s="58"/>
      <c r="PYW5" s="58"/>
      <c r="PYX5" s="58"/>
      <c r="PYY5" s="58"/>
      <c r="PYZ5" s="58"/>
      <c r="PZA5" s="58"/>
      <c r="PZB5" s="58"/>
      <c r="PZC5" s="58"/>
      <c r="PZD5" s="58"/>
      <c r="PZE5" s="58"/>
      <c r="PZF5" s="58"/>
      <c r="PZG5" s="58"/>
      <c r="PZH5" s="58"/>
      <c r="PZI5" s="58"/>
      <c r="PZJ5" s="58"/>
      <c r="PZK5" s="58"/>
      <c r="PZL5" s="58"/>
      <c r="PZM5" s="58"/>
      <c r="PZN5" s="58"/>
      <c r="PZO5" s="58"/>
      <c r="PZP5" s="58"/>
      <c r="PZQ5" s="58"/>
      <c r="PZR5" s="58"/>
      <c r="PZS5" s="58"/>
      <c r="PZT5" s="58"/>
      <c r="PZU5" s="58"/>
      <c r="PZV5" s="58"/>
      <c r="PZW5" s="58"/>
      <c r="PZX5" s="58"/>
      <c r="PZY5" s="58"/>
      <c r="PZZ5" s="58"/>
      <c r="QAA5" s="58"/>
      <c r="QAB5" s="58"/>
      <c r="QAC5" s="58"/>
      <c r="QAD5" s="58"/>
      <c r="QAE5" s="58"/>
      <c r="QAF5" s="58"/>
      <c r="QAG5" s="58"/>
      <c r="QAH5" s="58"/>
      <c r="QAI5" s="58"/>
      <c r="QAJ5" s="58"/>
      <c r="QAK5" s="58"/>
      <c r="QAL5" s="58"/>
      <c r="QAM5" s="58"/>
      <c r="QAN5" s="58"/>
      <c r="QAO5" s="58"/>
      <c r="QAP5" s="58"/>
      <c r="QAQ5" s="58"/>
      <c r="QAR5" s="58"/>
      <c r="QAS5" s="58"/>
      <c r="QAT5" s="58"/>
      <c r="QAU5" s="58"/>
      <c r="QAV5" s="58"/>
      <c r="QAW5" s="58"/>
      <c r="QAX5" s="58"/>
      <c r="QAY5" s="58"/>
      <c r="QAZ5" s="58"/>
      <c r="QBA5" s="58"/>
      <c r="QBB5" s="58"/>
      <c r="QBC5" s="58"/>
      <c r="QBD5" s="58"/>
      <c r="QBE5" s="58"/>
      <c r="QBF5" s="58"/>
      <c r="QBG5" s="58"/>
      <c r="QBH5" s="58"/>
      <c r="QBI5" s="58"/>
      <c r="QBJ5" s="58"/>
      <c r="QBK5" s="58"/>
      <c r="QBL5" s="58"/>
      <c r="QBM5" s="58"/>
      <c r="QBN5" s="58"/>
      <c r="QBO5" s="58"/>
      <c r="QBP5" s="58"/>
      <c r="QBQ5" s="58"/>
      <c r="QBR5" s="58"/>
      <c r="QBS5" s="58"/>
      <c r="QBT5" s="58"/>
      <c r="QBU5" s="58"/>
      <c r="QBV5" s="58"/>
      <c r="QBW5" s="58"/>
      <c r="QBX5" s="58"/>
      <c r="QBY5" s="58"/>
      <c r="QBZ5" s="58"/>
      <c r="QCA5" s="58"/>
      <c r="QCB5" s="58"/>
      <c r="QCC5" s="58"/>
      <c r="QCD5" s="58"/>
      <c r="QCE5" s="58"/>
      <c r="QCF5" s="58"/>
      <c r="QCG5" s="58"/>
      <c r="QCH5" s="58"/>
      <c r="QCI5" s="58"/>
      <c r="QCJ5" s="58"/>
      <c r="QCK5" s="58"/>
      <c r="QCL5" s="58"/>
      <c r="QCM5" s="58"/>
      <c r="QCN5" s="58"/>
      <c r="QCO5" s="58"/>
      <c r="QCP5" s="58"/>
      <c r="QCQ5" s="58"/>
      <c r="QCR5" s="58"/>
      <c r="QCS5" s="58"/>
      <c r="QCT5" s="58"/>
      <c r="QCU5" s="58"/>
      <c r="QCV5" s="58"/>
      <c r="QCW5" s="58"/>
      <c r="QCX5" s="58"/>
      <c r="QCY5" s="58"/>
      <c r="QCZ5" s="58"/>
      <c r="QDA5" s="58"/>
      <c r="QDB5" s="58"/>
      <c r="QDC5" s="58"/>
      <c r="QDD5" s="58"/>
      <c r="QDE5" s="58"/>
      <c r="QDF5" s="58"/>
      <c r="QDG5" s="58"/>
      <c r="QDH5" s="58"/>
      <c r="QDI5" s="58"/>
      <c r="QDJ5" s="58"/>
      <c r="QDK5" s="58"/>
      <c r="QDL5" s="58"/>
      <c r="QDM5" s="58"/>
      <c r="QDN5" s="58"/>
      <c r="QDO5" s="58"/>
      <c r="QDP5" s="58"/>
      <c r="QDQ5" s="58"/>
      <c r="QDR5" s="58"/>
      <c r="QDS5" s="58"/>
      <c r="QDT5" s="58"/>
      <c r="QDU5" s="58"/>
      <c r="QDV5" s="58"/>
      <c r="QDW5" s="58"/>
      <c r="QDX5" s="58"/>
      <c r="QDY5" s="58"/>
      <c r="QDZ5" s="58"/>
      <c r="QEA5" s="58"/>
      <c r="QEB5" s="58"/>
      <c r="QEC5" s="58"/>
      <c r="QED5" s="58"/>
      <c r="QEE5" s="58"/>
      <c r="QEF5" s="58"/>
      <c r="QEG5" s="58"/>
      <c r="QEH5" s="58"/>
      <c r="QEI5" s="58"/>
      <c r="QEJ5" s="58"/>
      <c r="QEK5" s="58"/>
      <c r="QEL5" s="58"/>
      <c r="QEM5" s="58"/>
      <c r="QEN5" s="58"/>
      <c r="QEO5" s="58"/>
      <c r="QEP5" s="58"/>
      <c r="QEQ5" s="58"/>
      <c r="QER5" s="58"/>
      <c r="QES5" s="58"/>
      <c r="QET5" s="58"/>
      <c r="QEU5" s="58"/>
      <c r="QEV5" s="58"/>
      <c r="QEW5" s="58"/>
      <c r="QEX5" s="58"/>
      <c r="QEY5" s="58"/>
      <c r="QEZ5" s="58"/>
      <c r="QFA5" s="58"/>
      <c r="QFB5" s="58"/>
      <c r="QFC5" s="58"/>
      <c r="QFD5" s="58"/>
      <c r="QFE5" s="58"/>
      <c r="QFF5" s="58"/>
      <c r="QFG5" s="58"/>
      <c r="QFH5" s="58"/>
      <c r="QFI5" s="58"/>
      <c r="QFJ5" s="58"/>
      <c r="QFK5" s="58"/>
      <c r="QFL5" s="58"/>
      <c r="QFM5" s="58"/>
      <c r="QFN5" s="58"/>
      <c r="QFO5" s="58"/>
      <c r="QFP5" s="58"/>
      <c r="QFQ5" s="58"/>
      <c r="QFR5" s="58"/>
      <c r="QFS5" s="58"/>
      <c r="QFT5" s="58"/>
      <c r="QFU5" s="58"/>
      <c r="QFV5" s="58"/>
      <c r="QFW5" s="58"/>
      <c r="QFX5" s="58"/>
      <c r="QFY5" s="58"/>
      <c r="QFZ5" s="58"/>
      <c r="QGA5" s="58"/>
      <c r="QGB5" s="58"/>
      <c r="QGC5" s="58"/>
      <c r="QGD5" s="58"/>
      <c r="QGE5" s="58"/>
      <c r="QGF5" s="58"/>
      <c r="QGG5" s="58"/>
      <c r="QGH5" s="58"/>
      <c r="QGI5" s="58"/>
      <c r="QGJ5" s="58"/>
      <c r="QGK5" s="58"/>
      <c r="QGL5" s="58"/>
      <c r="QGM5" s="58"/>
      <c r="QGN5" s="58"/>
      <c r="QGO5" s="58"/>
      <c r="QGP5" s="58"/>
      <c r="QGQ5" s="58"/>
      <c r="QGR5" s="58"/>
      <c r="QGS5" s="58"/>
      <c r="QGT5" s="58"/>
      <c r="QGU5" s="58"/>
      <c r="QGV5" s="58"/>
      <c r="QGW5" s="58"/>
      <c r="QGX5" s="58"/>
      <c r="QGY5" s="58"/>
      <c r="QGZ5" s="58"/>
      <c r="QHA5" s="58"/>
      <c r="QHB5" s="58"/>
      <c r="QHC5" s="58"/>
      <c r="QHD5" s="58"/>
      <c r="QHE5" s="58"/>
      <c r="QHF5" s="58"/>
      <c r="QHG5" s="58"/>
      <c r="QHH5" s="58"/>
      <c r="QHI5" s="58"/>
      <c r="QHJ5" s="58"/>
      <c r="QHK5" s="58"/>
      <c r="QHL5" s="58"/>
      <c r="QHM5" s="58"/>
      <c r="QHN5" s="58"/>
      <c r="QHO5" s="58"/>
      <c r="QHP5" s="58"/>
      <c r="QHQ5" s="58"/>
      <c r="QHR5" s="58"/>
      <c r="QHS5" s="58"/>
      <c r="QHT5" s="58"/>
      <c r="QHU5" s="58"/>
      <c r="QHV5" s="58"/>
      <c r="QHW5" s="58"/>
      <c r="QHX5" s="58"/>
      <c r="QHY5" s="58"/>
      <c r="QHZ5" s="58"/>
      <c r="QIA5" s="58"/>
      <c r="QIB5" s="58"/>
      <c r="QIC5" s="58"/>
      <c r="QID5" s="58"/>
      <c r="QIE5" s="58"/>
      <c r="QIF5" s="58"/>
      <c r="QIG5" s="58"/>
      <c r="QIH5" s="58"/>
      <c r="QII5" s="58"/>
      <c r="QIJ5" s="58"/>
      <c r="QIK5" s="58"/>
      <c r="QIL5" s="58"/>
      <c r="QIM5" s="58"/>
      <c r="QIN5" s="58"/>
      <c r="QIO5" s="58"/>
      <c r="QIP5" s="58"/>
      <c r="QIQ5" s="58"/>
      <c r="QIR5" s="58"/>
      <c r="QIS5" s="58"/>
      <c r="QIT5" s="58"/>
      <c r="QIU5" s="58"/>
      <c r="QIV5" s="58"/>
      <c r="QIW5" s="58"/>
      <c r="QIX5" s="58"/>
      <c r="QIY5" s="58"/>
      <c r="QIZ5" s="58"/>
      <c r="QJA5" s="58"/>
      <c r="QJB5" s="58"/>
      <c r="QJC5" s="58"/>
      <c r="QJD5" s="58"/>
      <c r="QJE5" s="58"/>
      <c r="QJF5" s="58"/>
      <c r="QJG5" s="58"/>
      <c r="QJH5" s="58"/>
      <c r="QJI5" s="58"/>
      <c r="QJJ5" s="58"/>
      <c r="QJK5" s="58"/>
      <c r="QJL5" s="58"/>
      <c r="QJM5" s="58"/>
      <c r="QJN5" s="58"/>
      <c r="QJO5" s="58"/>
      <c r="QJP5" s="58"/>
      <c r="QJQ5" s="58"/>
      <c r="QJR5" s="58"/>
      <c r="QJS5" s="58"/>
      <c r="QJT5" s="58"/>
      <c r="QJU5" s="58"/>
      <c r="QJV5" s="58"/>
      <c r="QJW5" s="58"/>
      <c r="QJX5" s="58"/>
      <c r="QJY5" s="58"/>
      <c r="QJZ5" s="58"/>
      <c r="QKA5" s="58"/>
      <c r="QKB5" s="58"/>
      <c r="QKC5" s="58"/>
      <c r="QKD5" s="58"/>
      <c r="QKE5" s="58"/>
      <c r="QKF5" s="58"/>
      <c r="QKG5" s="58"/>
      <c r="QKH5" s="58"/>
      <c r="QKI5" s="58"/>
      <c r="QKJ5" s="58"/>
      <c r="QKK5" s="58"/>
      <c r="QKL5" s="58"/>
      <c r="QKM5" s="58"/>
      <c r="QKN5" s="58"/>
      <c r="QKO5" s="58"/>
      <c r="QKP5" s="58"/>
      <c r="QKQ5" s="58"/>
      <c r="QKR5" s="58"/>
      <c r="QKS5" s="58"/>
      <c r="QKT5" s="58"/>
      <c r="QKU5" s="58"/>
      <c r="QKV5" s="58"/>
      <c r="QKW5" s="58"/>
      <c r="QKX5" s="58"/>
      <c r="QKY5" s="58"/>
      <c r="QKZ5" s="58"/>
      <c r="QLA5" s="58"/>
      <c r="QLB5" s="58"/>
      <c r="QLC5" s="58"/>
      <c r="QLD5" s="58"/>
      <c r="QLE5" s="58"/>
      <c r="QLF5" s="58"/>
      <c r="QLG5" s="58"/>
      <c r="QLH5" s="58"/>
      <c r="QLI5" s="58"/>
      <c r="QLJ5" s="58"/>
      <c r="QLK5" s="58"/>
      <c r="QLL5" s="58"/>
      <c r="QLM5" s="58"/>
      <c r="QLN5" s="58"/>
      <c r="QLO5" s="58"/>
      <c r="QLP5" s="58"/>
      <c r="QLQ5" s="58"/>
      <c r="QLR5" s="58"/>
      <c r="QLS5" s="58"/>
      <c r="QLT5" s="58"/>
      <c r="QLU5" s="58"/>
      <c r="QLV5" s="58"/>
      <c r="QLW5" s="58"/>
      <c r="QLX5" s="58"/>
      <c r="QLY5" s="58"/>
      <c r="QLZ5" s="58"/>
      <c r="QMA5" s="58"/>
      <c r="QMB5" s="58"/>
      <c r="QMC5" s="58"/>
      <c r="QMD5" s="58"/>
      <c r="QME5" s="58"/>
      <c r="QMF5" s="58"/>
      <c r="QMG5" s="58"/>
      <c r="QMH5" s="58"/>
      <c r="QMI5" s="58"/>
      <c r="QMJ5" s="58"/>
      <c r="QMK5" s="58"/>
      <c r="QML5" s="58"/>
      <c r="QMM5" s="58"/>
      <c r="QMN5" s="58"/>
      <c r="QMO5" s="58"/>
      <c r="QMP5" s="58"/>
      <c r="QMQ5" s="58"/>
      <c r="QMR5" s="58"/>
      <c r="QMS5" s="58"/>
      <c r="QMT5" s="58"/>
      <c r="QMU5" s="58"/>
      <c r="QMV5" s="58"/>
      <c r="QMW5" s="58"/>
      <c r="QMX5" s="58"/>
      <c r="QMY5" s="58"/>
      <c r="QMZ5" s="58"/>
      <c r="QNA5" s="58"/>
      <c r="QNB5" s="58"/>
      <c r="QNC5" s="58"/>
      <c r="QND5" s="58"/>
      <c r="QNE5" s="58"/>
      <c r="QNF5" s="58"/>
      <c r="QNG5" s="58"/>
      <c r="QNH5" s="58"/>
      <c r="QNI5" s="58"/>
      <c r="QNJ5" s="58"/>
      <c r="QNK5" s="58"/>
      <c r="QNL5" s="58"/>
      <c r="QNM5" s="58"/>
      <c r="QNN5" s="58"/>
      <c r="QNO5" s="58"/>
      <c r="QNP5" s="58"/>
      <c r="QNQ5" s="58"/>
      <c r="QNR5" s="58"/>
      <c r="QNS5" s="58"/>
      <c r="QNT5" s="58"/>
      <c r="QNU5" s="58"/>
      <c r="QNV5" s="58"/>
      <c r="QNW5" s="58"/>
      <c r="QNX5" s="58"/>
      <c r="QNY5" s="58"/>
      <c r="QNZ5" s="58"/>
      <c r="QOA5" s="58"/>
      <c r="QOB5" s="58"/>
      <c r="QOC5" s="58"/>
      <c r="QOD5" s="58"/>
      <c r="QOE5" s="58"/>
      <c r="QOF5" s="58"/>
      <c r="QOG5" s="58"/>
      <c r="QOH5" s="58"/>
      <c r="QOI5" s="58"/>
      <c r="QOJ5" s="58"/>
      <c r="QOK5" s="58"/>
      <c r="QOL5" s="58"/>
      <c r="QOM5" s="58"/>
      <c r="QON5" s="58"/>
      <c r="QOO5" s="58"/>
      <c r="QOP5" s="58"/>
      <c r="QOQ5" s="58"/>
      <c r="QOR5" s="58"/>
      <c r="QOS5" s="58"/>
      <c r="QOT5" s="58"/>
      <c r="QOU5" s="58"/>
      <c r="QOV5" s="58"/>
      <c r="QOW5" s="58"/>
      <c r="QOX5" s="58"/>
      <c r="QOY5" s="58"/>
      <c r="QOZ5" s="58"/>
      <c r="QPA5" s="58"/>
      <c r="QPB5" s="58"/>
      <c r="QPC5" s="58"/>
      <c r="QPD5" s="58"/>
      <c r="QPE5" s="58"/>
      <c r="QPF5" s="58"/>
      <c r="QPG5" s="58"/>
      <c r="QPH5" s="58"/>
      <c r="QPI5" s="58"/>
      <c r="QPJ5" s="58"/>
      <c r="QPK5" s="58"/>
      <c r="QPL5" s="58"/>
      <c r="QPM5" s="58"/>
      <c r="QPN5" s="58"/>
      <c r="QPO5" s="58"/>
      <c r="QPP5" s="58"/>
      <c r="QPQ5" s="58"/>
      <c r="QPR5" s="58"/>
      <c r="QPS5" s="58"/>
      <c r="QPT5" s="58"/>
      <c r="QPU5" s="58"/>
      <c r="QPV5" s="58"/>
      <c r="QPW5" s="58"/>
      <c r="QPX5" s="58"/>
      <c r="QPY5" s="58"/>
      <c r="QPZ5" s="58"/>
      <c r="QQA5" s="58"/>
      <c r="QQB5" s="58"/>
      <c r="QQC5" s="58"/>
      <c r="QQD5" s="58"/>
      <c r="QQE5" s="58"/>
      <c r="QQF5" s="58"/>
      <c r="QQG5" s="58"/>
      <c r="QQH5" s="58"/>
      <c r="QQI5" s="58"/>
      <c r="QQJ5" s="58"/>
      <c r="QQK5" s="58"/>
      <c r="QQL5" s="58"/>
      <c r="QQM5" s="58"/>
      <c r="QQN5" s="58"/>
      <c r="QQO5" s="58"/>
      <c r="QQP5" s="58"/>
      <c r="QQQ5" s="58"/>
      <c r="QQR5" s="58"/>
      <c r="QQS5" s="58"/>
      <c r="QQT5" s="58"/>
      <c r="QQU5" s="58"/>
      <c r="QQV5" s="58"/>
      <c r="QQW5" s="58"/>
      <c r="QQX5" s="58"/>
      <c r="QQY5" s="58"/>
      <c r="QQZ5" s="58"/>
      <c r="QRA5" s="58"/>
      <c r="QRB5" s="58"/>
      <c r="QRC5" s="58"/>
      <c r="QRD5" s="58"/>
      <c r="QRE5" s="58"/>
      <c r="QRF5" s="58"/>
      <c r="QRG5" s="58"/>
      <c r="QRH5" s="58"/>
      <c r="QRI5" s="58"/>
      <c r="QRJ5" s="58"/>
      <c r="QRK5" s="58"/>
      <c r="QRL5" s="58"/>
      <c r="QRM5" s="58"/>
      <c r="QRN5" s="58"/>
      <c r="QRO5" s="58"/>
      <c r="QRP5" s="58"/>
      <c r="QRQ5" s="58"/>
      <c r="QRR5" s="58"/>
      <c r="QRS5" s="58"/>
      <c r="QRT5" s="58"/>
      <c r="QRU5" s="58"/>
      <c r="QRV5" s="58"/>
      <c r="QRW5" s="58"/>
      <c r="QRX5" s="58"/>
      <c r="QRY5" s="58"/>
      <c r="QRZ5" s="58"/>
      <c r="QSA5" s="58"/>
      <c r="QSB5" s="58"/>
      <c r="QSC5" s="58"/>
      <c r="QSD5" s="58"/>
      <c r="QSE5" s="58"/>
      <c r="QSF5" s="58"/>
      <c r="QSG5" s="58"/>
      <c r="QSH5" s="58"/>
      <c r="QSI5" s="58"/>
      <c r="QSJ5" s="58"/>
      <c r="QSK5" s="58"/>
      <c r="QSL5" s="58"/>
      <c r="QSM5" s="58"/>
      <c r="QSN5" s="58"/>
      <c r="QSO5" s="58"/>
      <c r="QSP5" s="58"/>
      <c r="QSQ5" s="58"/>
      <c r="QSR5" s="58"/>
      <c r="QSS5" s="58"/>
      <c r="QST5" s="58"/>
      <c r="QSU5" s="58"/>
      <c r="QSV5" s="58"/>
      <c r="QSW5" s="58"/>
      <c r="QSX5" s="58"/>
      <c r="QSY5" s="58"/>
      <c r="QSZ5" s="58"/>
      <c r="QTA5" s="58"/>
      <c r="QTB5" s="58"/>
      <c r="QTC5" s="58"/>
      <c r="QTD5" s="58"/>
      <c r="QTE5" s="58"/>
      <c r="QTF5" s="58"/>
      <c r="QTG5" s="58"/>
      <c r="QTH5" s="58"/>
      <c r="QTI5" s="58"/>
      <c r="QTJ5" s="58"/>
      <c r="QTK5" s="58"/>
      <c r="QTL5" s="58"/>
      <c r="QTM5" s="58"/>
      <c r="QTN5" s="58"/>
      <c r="QTO5" s="58"/>
      <c r="QTP5" s="58"/>
      <c r="QTQ5" s="58"/>
      <c r="QTR5" s="58"/>
      <c r="QTS5" s="58"/>
      <c r="QTT5" s="58"/>
      <c r="QTU5" s="58"/>
      <c r="QTV5" s="58"/>
      <c r="QTW5" s="58"/>
      <c r="QTX5" s="58"/>
      <c r="QTY5" s="58"/>
      <c r="QTZ5" s="58"/>
      <c r="QUA5" s="58"/>
      <c r="QUB5" s="58"/>
      <c r="QUC5" s="58"/>
      <c r="QUD5" s="58"/>
      <c r="QUE5" s="58"/>
      <c r="QUF5" s="58"/>
      <c r="QUG5" s="58"/>
      <c r="QUH5" s="58"/>
      <c r="QUI5" s="58"/>
      <c r="QUJ5" s="58"/>
      <c r="QUK5" s="58"/>
      <c r="QUL5" s="58"/>
      <c r="QUM5" s="58"/>
      <c r="QUN5" s="58"/>
      <c r="QUO5" s="58"/>
      <c r="QUP5" s="58"/>
      <c r="QUQ5" s="58"/>
      <c r="QUR5" s="58"/>
      <c r="QUS5" s="58"/>
      <c r="QUT5" s="58"/>
      <c r="QUU5" s="58"/>
      <c r="QUV5" s="58"/>
      <c r="QUW5" s="58"/>
      <c r="QUX5" s="58"/>
      <c r="QUY5" s="58"/>
      <c r="QUZ5" s="58"/>
      <c r="QVA5" s="58"/>
      <c r="QVB5" s="58"/>
      <c r="QVC5" s="58"/>
      <c r="QVD5" s="58"/>
      <c r="QVE5" s="58"/>
      <c r="QVF5" s="58"/>
      <c r="QVG5" s="58"/>
      <c r="QVH5" s="58"/>
      <c r="QVI5" s="58"/>
      <c r="QVJ5" s="58"/>
      <c r="QVK5" s="58"/>
      <c r="QVL5" s="58"/>
      <c r="QVM5" s="58"/>
      <c r="QVN5" s="58"/>
      <c r="QVO5" s="58"/>
      <c r="QVP5" s="58"/>
      <c r="QVQ5" s="58"/>
      <c r="QVR5" s="58"/>
      <c r="QVS5" s="58"/>
      <c r="QVT5" s="58"/>
      <c r="QVU5" s="58"/>
      <c r="QVV5" s="58"/>
      <c r="QVW5" s="58"/>
      <c r="QVX5" s="58"/>
      <c r="QVY5" s="58"/>
      <c r="QVZ5" s="58"/>
      <c r="QWA5" s="58"/>
      <c r="QWB5" s="58"/>
      <c r="QWC5" s="58"/>
      <c r="QWD5" s="58"/>
      <c r="QWE5" s="58"/>
      <c r="QWF5" s="58"/>
      <c r="QWG5" s="58"/>
      <c r="QWH5" s="58"/>
      <c r="QWI5" s="58"/>
      <c r="QWJ5" s="58"/>
      <c r="QWK5" s="58"/>
      <c r="QWL5" s="58"/>
      <c r="QWM5" s="58"/>
      <c r="QWN5" s="58"/>
      <c r="QWO5" s="58"/>
      <c r="QWP5" s="58"/>
      <c r="QWQ5" s="58"/>
      <c r="QWR5" s="58"/>
      <c r="QWS5" s="58"/>
      <c r="QWT5" s="58"/>
      <c r="QWU5" s="58"/>
      <c r="QWV5" s="58"/>
      <c r="QWW5" s="58"/>
      <c r="QWX5" s="58"/>
      <c r="QWY5" s="58"/>
      <c r="QWZ5" s="58"/>
      <c r="QXA5" s="58"/>
      <c r="QXB5" s="58"/>
      <c r="QXC5" s="58"/>
      <c r="QXD5" s="58"/>
      <c r="QXE5" s="58"/>
      <c r="QXF5" s="58"/>
      <c r="QXG5" s="58"/>
      <c r="QXH5" s="58"/>
      <c r="QXI5" s="58"/>
      <c r="QXJ5" s="58"/>
      <c r="QXK5" s="58"/>
      <c r="QXL5" s="58"/>
      <c r="QXM5" s="58"/>
      <c r="QXN5" s="58"/>
      <c r="QXO5" s="58"/>
      <c r="QXP5" s="58"/>
      <c r="QXQ5" s="58"/>
      <c r="QXR5" s="58"/>
      <c r="QXS5" s="58"/>
      <c r="QXT5" s="58"/>
      <c r="QXU5" s="58"/>
      <c r="QXV5" s="58"/>
      <c r="QXW5" s="58"/>
      <c r="QXX5" s="58"/>
      <c r="QXY5" s="58"/>
      <c r="QXZ5" s="58"/>
      <c r="QYA5" s="58"/>
      <c r="QYB5" s="58"/>
      <c r="QYC5" s="58"/>
      <c r="QYD5" s="58"/>
      <c r="QYE5" s="58"/>
      <c r="QYF5" s="58"/>
      <c r="QYG5" s="58"/>
      <c r="QYH5" s="58"/>
      <c r="QYI5" s="58"/>
      <c r="QYJ5" s="58"/>
      <c r="QYK5" s="58"/>
      <c r="QYL5" s="58"/>
      <c r="QYM5" s="58"/>
      <c r="QYN5" s="58"/>
      <c r="QYO5" s="58"/>
      <c r="QYP5" s="58"/>
      <c r="QYQ5" s="58"/>
      <c r="QYR5" s="58"/>
      <c r="QYS5" s="58"/>
      <c r="QYT5" s="58"/>
      <c r="QYU5" s="58"/>
      <c r="QYV5" s="58"/>
      <c r="QYW5" s="58"/>
      <c r="QYX5" s="58"/>
      <c r="QYY5" s="58"/>
      <c r="QYZ5" s="58"/>
      <c r="QZA5" s="58"/>
      <c r="QZB5" s="58"/>
      <c r="QZC5" s="58"/>
      <c r="QZD5" s="58"/>
      <c r="QZE5" s="58"/>
      <c r="QZF5" s="58"/>
      <c r="QZG5" s="58"/>
      <c r="QZH5" s="58"/>
      <c r="QZI5" s="58"/>
      <c r="QZJ5" s="58"/>
      <c r="QZK5" s="58"/>
      <c r="QZL5" s="58"/>
      <c r="QZM5" s="58"/>
      <c r="QZN5" s="58"/>
      <c r="QZO5" s="58"/>
      <c r="QZP5" s="58"/>
      <c r="QZQ5" s="58"/>
      <c r="QZR5" s="58"/>
      <c r="QZS5" s="58"/>
      <c r="QZT5" s="58"/>
      <c r="QZU5" s="58"/>
      <c r="QZV5" s="58"/>
      <c r="QZW5" s="58"/>
      <c r="QZX5" s="58"/>
      <c r="QZY5" s="58"/>
      <c r="QZZ5" s="58"/>
      <c r="RAA5" s="58"/>
      <c r="RAB5" s="58"/>
      <c r="RAC5" s="58"/>
      <c r="RAD5" s="58"/>
      <c r="RAE5" s="58"/>
      <c r="RAF5" s="58"/>
      <c r="RAG5" s="58"/>
      <c r="RAH5" s="58"/>
      <c r="RAI5" s="58"/>
      <c r="RAJ5" s="58"/>
      <c r="RAK5" s="58"/>
      <c r="RAL5" s="58"/>
      <c r="RAM5" s="58"/>
      <c r="RAN5" s="58"/>
      <c r="RAO5" s="58"/>
      <c r="RAP5" s="58"/>
      <c r="RAQ5" s="58"/>
      <c r="RAR5" s="58"/>
      <c r="RAS5" s="58"/>
      <c r="RAT5" s="58"/>
      <c r="RAU5" s="58"/>
      <c r="RAV5" s="58"/>
      <c r="RAW5" s="58"/>
      <c r="RAX5" s="58"/>
      <c r="RAY5" s="58"/>
      <c r="RAZ5" s="58"/>
      <c r="RBA5" s="58"/>
      <c r="RBB5" s="58"/>
      <c r="RBC5" s="58"/>
      <c r="RBD5" s="58"/>
      <c r="RBE5" s="58"/>
      <c r="RBF5" s="58"/>
      <c r="RBG5" s="58"/>
      <c r="RBH5" s="58"/>
      <c r="RBI5" s="58"/>
      <c r="RBJ5" s="58"/>
      <c r="RBK5" s="58"/>
      <c r="RBL5" s="58"/>
      <c r="RBM5" s="58"/>
      <c r="RBN5" s="58"/>
      <c r="RBO5" s="58"/>
      <c r="RBP5" s="58"/>
      <c r="RBQ5" s="58"/>
      <c r="RBR5" s="58"/>
      <c r="RBS5" s="58"/>
      <c r="RBT5" s="58"/>
      <c r="RBU5" s="58"/>
      <c r="RBV5" s="58"/>
      <c r="RBW5" s="58"/>
      <c r="RBX5" s="58"/>
      <c r="RBY5" s="58"/>
      <c r="RBZ5" s="58"/>
      <c r="RCA5" s="58"/>
      <c r="RCB5" s="58"/>
      <c r="RCC5" s="58"/>
      <c r="RCD5" s="58"/>
      <c r="RCE5" s="58"/>
      <c r="RCF5" s="58"/>
      <c r="RCG5" s="58"/>
      <c r="RCH5" s="58"/>
      <c r="RCI5" s="58"/>
      <c r="RCJ5" s="58"/>
      <c r="RCK5" s="58"/>
      <c r="RCL5" s="58"/>
      <c r="RCM5" s="58"/>
      <c r="RCN5" s="58"/>
      <c r="RCO5" s="58"/>
      <c r="RCP5" s="58"/>
      <c r="RCQ5" s="58"/>
      <c r="RCR5" s="58"/>
      <c r="RCS5" s="58"/>
      <c r="RCT5" s="58"/>
      <c r="RCU5" s="58"/>
      <c r="RCV5" s="58"/>
      <c r="RCW5" s="58"/>
      <c r="RCX5" s="58"/>
      <c r="RCY5" s="58"/>
      <c r="RCZ5" s="58"/>
      <c r="RDA5" s="58"/>
      <c r="RDB5" s="58"/>
      <c r="RDC5" s="58"/>
      <c r="RDD5" s="58"/>
      <c r="RDE5" s="58"/>
      <c r="RDF5" s="58"/>
      <c r="RDG5" s="58"/>
      <c r="RDH5" s="58"/>
      <c r="RDI5" s="58"/>
      <c r="RDJ5" s="58"/>
      <c r="RDK5" s="58"/>
      <c r="RDL5" s="58"/>
      <c r="RDM5" s="58"/>
      <c r="RDN5" s="58"/>
      <c r="RDO5" s="58"/>
      <c r="RDP5" s="58"/>
      <c r="RDQ5" s="58"/>
      <c r="RDR5" s="58"/>
      <c r="RDS5" s="58"/>
      <c r="RDT5" s="58"/>
      <c r="RDU5" s="58"/>
      <c r="RDV5" s="58"/>
      <c r="RDW5" s="58"/>
      <c r="RDX5" s="58"/>
      <c r="RDY5" s="58"/>
      <c r="RDZ5" s="58"/>
      <c r="REA5" s="58"/>
      <c r="REB5" s="58"/>
      <c r="REC5" s="58"/>
      <c r="RED5" s="58"/>
      <c r="REE5" s="58"/>
      <c r="REF5" s="58"/>
      <c r="REG5" s="58"/>
      <c r="REH5" s="58"/>
      <c r="REI5" s="58"/>
      <c r="REJ5" s="58"/>
      <c r="REK5" s="58"/>
      <c r="REL5" s="58"/>
      <c r="REM5" s="58"/>
      <c r="REN5" s="58"/>
      <c r="REO5" s="58"/>
      <c r="REP5" s="58"/>
      <c r="REQ5" s="58"/>
      <c r="RER5" s="58"/>
      <c r="RES5" s="58"/>
      <c r="RET5" s="58"/>
      <c r="REU5" s="58"/>
      <c r="REV5" s="58"/>
      <c r="REW5" s="58"/>
      <c r="REX5" s="58"/>
      <c r="REY5" s="58"/>
      <c r="REZ5" s="58"/>
      <c r="RFA5" s="58"/>
      <c r="RFB5" s="58"/>
      <c r="RFC5" s="58"/>
      <c r="RFD5" s="58"/>
      <c r="RFE5" s="58"/>
      <c r="RFF5" s="58"/>
      <c r="RFG5" s="58"/>
      <c r="RFH5" s="58"/>
      <c r="RFI5" s="58"/>
      <c r="RFJ5" s="58"/>
      <c r="RFK5" s="58"/>
      <c r="RFL5" s="58"/>
      <c r="RFM5" s="58"/>
      <c r="RFN5" s="58"/>
      <c r="RFO5" s="58"/>
      <c r="RFP5" s="58"/>
      <c r="RFQ5" s="58"/>
      <c r="RFR5" s="58"/>
      <c r="RFS5" s="58"/>
      <c r="RFT5" s="58"/>
      <c r="RFU5" s="58"/>
      <c r="RFV5" s="58"/>
      <c r="RFW5" s="58"/>
      <c r="RFX5" s="58"/>
      <c r="RFY5" s="58"/>
      <c r="RFZ5" s="58"/>
      <c r="RGA5" s="58"/>
      <c r="RGB5" s="58"/>
      <c r="RGC5" s="58"/>
      <c r="RGD5" s="58"/>
      <c r="RGE5" s="58"/>
      <c r="RGF5" s="58"/>
      <c r="RGG5" s="58"/>
      <c r="RGH5" s="58"/>
      <c r="RGI5" s="58"/>
      <c r="RGJ5" s="58"/>
      <c r="RGK5" s="58"/>
      <c r="RGL5" s="58"/>
      <c r="RGM5" s="58"/>
      <c r="RGN5" s="58"/>
      <c r="RGO5" s="58"/>
      <c r="RGP5" s="58"/>
      <c r="RGQ5" s="58"/>
      <c r="RGR5" s="58"/>
      <c r="RGS5" s="58"/>
      <c r="RGT5" s="58"/>
      <c r="RGU5" s="58"/>
      <c r="RGV5" s="58"/>
      <c r="RGW5" s="58"/>
      <c r="RGX5" s="58"/>
      <c r="RGY5" s="58"/>
      <c r="RGZ5" s="58"/>
      <c r="RHA5" s="58"/>
      <c r="RHB5" s="58"/>
      <c r="RHC5" s="58"/>
      <c r="RHD5" s="58"/>
      <c r="RHE5" s="58"/>
      <c r="RHF5" s="58"/>
      <c r="RHG5" s="58"/>
      <c r="RHH5" s="58"/>
      <c r="RHI5" s="58"/>
      <c r="RHJ5" s="58"/>
      <c r="RHK5" s="58"/>
      <c r="RHL5" s="58"/>
      <c r="RHM5" s="58"/>
      <c r="RHN5" s="58"/>
      <c r="RHO5" s="58"/>
      <c r="RHP5" s="58"/>
      <c r="RHQ5" s="58"/>
      <c r="RHR5" s="58"/>
      <c r="RHS5" s="58"/>
      <c r="RHT5" s="58"/>
      <c r="RHU5" s="58"/>
      <c r="RHV5" s="58"/>
      <c r="RHW5" s="58"/>
      <c r="RHX5" s="58"/>
      <c r="RHY5" s="58"/>
      <c r="RHZ5" s="58"/>
      <c r="RIA5" s="58"/>
      <c r="RIB5" s="58"/>
      <c r="RIC5" s="58"/>
      <c r="RID5" s="58"/>
      <c r="RIE5" s="58"/>
      <c r="RIF5" s="58"/>
      <c r="RIG5" s="58"/>
      <c r="RIH5" s="58"/>
      <c r="RII5" s="58"/>
      <c r="RIJ5" s="58"/>
      <c r="RIK5" s="58"/>
      <c r="RIL5" s="58"/>
      <c r="RIM5" s="58"/>
      <c r="RIN5" s="58"/>
      <c r="RIO5" s="58"/>
      <c r="RIP5" s="58"/>
      <c r="RIQ5" s="58"/>
      <c r="RIR5" s="58"/>
      <c r="RIS5" s="58"/>
      <c r="RIT5" s="58"/>
      <c r="RIU5" s="58"/>
      <c r="RIV5" s="58"/>
      <c r="RIW5" s="58"/>
      <c r="RIX5" s="58"/>
      <c r="RIY5" s="58"/>
      <c r="RIZ5" s="58"/>
      <c r="RJA5" s="58"/>
      <c r="RJB5" s="58"/>
      <c r="RJC5" s="58"/>
      <c r="RJD5" s="58"/>
      <c r="RJE5" s="58"/>
      <c r="RJF5" s="58"/>
      <c r="RJG5" s="58"/>
      <c r="RJH5" s="58"/>
      <c r="RJI5" s="58"/>
      <c r="RJJ5" s="58"/>
      <c r="RJK5" s="58"/>
      <c r="RJL5" s="58"/>
      <c r="RJM5" s="58"/>
      <c r="RJN5" s="58"/>
      <c r="RJO5" s="58"/>
      <c r="RJP5" s="58"/>
      <c r="RJQ5" s="58"/>
      <c r="RJR5" s="58"/>
      <c r="RJS5" s="58"/>
      <c r="RJT5" s="58"/>
      <c r="RJU5" s="58"/>
      <c r="RJV5" s="58"/>
      <c r="RJW5" s="58"/>
      <c r="RJX5" s="58"/>
      <c r="RJY5" s="58"/>
      <c r="RJZ5" s="58"/>
      <c r="RKA5" s="58"/>
      <c r="RKB5" s="58"/>
      <c r="RKC5" s="58"/>
      <c r="RKD5" s="58"/>
      <c r="RKE5" s="58"/>
      <c r="RKF5" s="58"/>
      <c r="RKG5" s="58"/>
      <c r="RKH5" s="58"/>
      <c r="RKI5" s="58"/>
      <c r="RKJ5" s="58"/>
      <c r="RKK5" s="58"/>
      <c r="RKL5" s="58"/>
      <c r="RKM5" s="58"/>
      <c r="RKN5" s="58"/>
      <c r="RKO5" s="58"/>
      <c r="RKP5" s="58"/>
      <c r="RKQ5" s="58"/>
      <c r="RKR5" s="58"/>
      <c r="RKS5" s="58"/>
      <c r="RKT5" s="58"/>
      <c r="RKU5" s="58"/>
      <c r="RKV5" s="58"/>
      <c r="RKW5" s="58"/>
      <c r="RKX5" s="58"/>
      <c r="RKY5" s="58"/>
      <c r="RKZ5" s="58"/>
      <c r="RLA5" s="58"/>
      <c r="RLB5" s="58"/>
      <c r="RLC5" s="58"/>
      <c r="RLD5" s="58"/>
      <c r="RLE5" s="58"/>
      <c r="RLF5" s="58"/>
      <c r="RLG5" s="58"/>
      <c r="RLH5" s="58"/>
      <c r="RLI5" s="58"/>
      <c r="RLJ5" s="58"/>
      <c r="RLK5" s="58"/>
      <c r="RLL5" s="58"/>
      <c r="RLM5" s="58"/>
      <c r="RLN5" s="58"/>
      <c r="RLO5" s="58"/>
      <c r="RLP5" s="58"/>
      <c r="RLQ5" s="58"/>
      <c r="RLR5" s="58"/>
      <c r="RLS5" s="58"/>
      <c r="RLT5" s="58"/>
      <c r="RLU5" s="58"/>
      <c r="RLV5" s="58"/>
      <c r="RLW5" s="58"/>
      <c r="RLX5" s="58"/>
      <c r="RLY5" s="58"/>
      <c r="RLZ5" s="58"/>
      <c r="RMA5" s="58"/>
      <c r="RMB5" s="58"/>
      <c r="RMC5" s="58"/>
      <c r="RMD5" s="58"/>
      <c r="RME5" s="58"/>
      <c r="RMF5" s="58"/>
      <c r="RMG5" s="58"/>
      <c r="RMH5" s="58"/>
      <c r="RMI5" s="58"/>
      <c r="RMJ5" s="58"/>
      <c r="RMK5" s="58"/>
      <c r="RML5" s="58"/>
      <c r="RMM5" s="58"/>
      <c r="RMN5" s="58"/>
      <c r="RMO5" s="58"/>
      <c r="RMP5" s="58"/>
      <c r="RMQ5" s="58"/>
      <c r="RMR5" s="58"/>
      <c r="RMS5" s="58"/>
      <c r="RMT5" s="58"/>
      <c r="RMU5" s="58"/>
      <c r="RMV5" s="58"/>
      <c r="RMW5" s="58"/>
      <c r="RMX5" s="58"/>
      <c r="RMY5" s="58"/>
      <c r="RMZ5" s="58"/>
      <c r="RNA5" s="58"/>
      <c r="RNB5" s="58"/>
      <c r="RNC5" s="58"/>
      <c r="RND5" s="58"/>
      <c r="RNE5" s="58"/>
      <c r="RNF5" s="58"/>
      <c r="RNG5" s="58"/>
      <c r="RNH5" s="58"/>
      <c r="RNI5" s="58"/>
      <c r="RNJ5" s="58"/>
      <c r="RNK5" s="58"/>
      <c r="RNL5" s="58"/>
      <c r="RNM5" s="58"/>
      <c r="RNN5" s="58"/>
      <c r="RNO5" s="58"/>
      <c r="RNP5" s="58"/>
      <c r="RNQ5" s="58"/>
      <c r="RNR5" s="58"/>
      <c r="RNS5" s="58"/>
      <c r="RNT5" s="58"/>
      <c r="RNU5" s="58"/>
      <c r="RNV5" s="58"/>
      <c r="RNW5" s="58"/>
      <c r="RNX5" s="58"/>
      <c r="RNY5" s="58"/>
      <c r="RNZ5" s="58"/>
      <c r="ROA5" s="58"/>
      <c r="ROB5" s="58"/>
      <c r="ROC5" s="58"/>
      <c r="ROD5" s="58"/>
      <c r="ROE5" s="58"/>
      <c r="ROF5" s="58"/>
      <c r="ROG5" s="58"/>
      <c r="ROH5" s="58"/>
      <c r="ROI5" s="58"/>
      <c r="ROJ5" s="58"/>
      <c r="ROK5" s="58"/>
      <c r="ROL5" s="58"/>
      <c r="ROM5" s="58"/>
      <c r="RON5" s="58"/>
      <c r="ROO5" s="58"/>
      <c r="ROP5" s="58"/>
      <c r="ROQ5" s="58"/>
      <c r="ROR5" s="58"/>
      <c r="ROS5" s="58"/>
      <c r="ROT5" s="58"/>
      <c r="ROU5" s="58"/>
      <c r="ROV5" s="58"/>
      <c r="ROW5" s="58"/>
      <c r="ROX5" s="58"/>
      <c r="ROY5" s="58"/>
      <c r="ROZ5" s="58"/>
      <c r="RPA5" s="58"/>
      <c r="RPB5" s="58"/>
      <c r="RPC5" s="58"/>
      <c r="RPD5" s="58"/>
      <c r="RPE5" s="58"/>
      <c r="RPF5" s="58"/>
      <c r="RPG5" s="58"/>
      <c r="RPH5" s="58"/>
      <c r="RPI5" s="58"/>
      <c r="RPJ5" s="58"/>
      <c r="RPK5" s="58"/>
      <c r="RPL5" s="58"/>
      <c r="RPM5" s="58"/>
      <c r="RPN5" s="58"/>
      <c r="RPO5" s="58"/>
      <c r="RPP5" s="58"/>
      <c r="RPQ5" s="58"/>
      <c r="RPR5" s="58"/>
      <c r="RPS5" s="58"/>
      <c r="RPT5" s="58"/>
      <c r="RPU5" s="58"/>
      <c r="RPV5" s="58"/>
      <c r="RPW5" s="58"/>
      <c r="RPX5" s="58"/>
      <c r="RPY5" s="58"/>
      <c r="RPZ5" s="58"/>
      <c r="RQA5" s="58"/>
      <c r="RQB5" s="58"/>
      <c r="RQC5" s="58"/>
      <c r="RQD5" s="58"/>
      <c r="RQE5" s="58"/>
      <c r="RQF5" s="58"/>
      <c r="RQG5" s="58"/>
      <c r="RQH5" s="58"/>
      <c r="RQI5" s="58"/>
      <c r="RQJ5" s="58"/>
      <c r="RQK5" s="58"/>
      <c r="RQL5" s="58"/>
      <c r="RQM5" s="58"/>
      <c r="RQN5" s="58"/>
      <c r="RQO5" s="58"/>
      <c r="RQP5" s="58"/>
      <c r="RQQ5" s="58"/>
      <c r="RQR5" s="58"/>
      <c r="RQS5" s="58"/>
      <c r="RQT5" s="58"/>
      <c r="RQU5" s="58"/>
      <c r="RQV5" s="58"/>
      <c r="RQW5" s="58"/>
      <c r="RQX5" s="58"/>
      <c r="RQY5" s="58"/>
      <c r="RQZ5" s="58"/>
      <c r="RRA5" s="58"/>
      <c r="RRB5" s="58"/>
      <c r="RRC5" s="58"/>
      <c r="RRD5" s="58"/>
      <c r="RRE5" s="58"/>
      <c r="RRF5" s="58"/>
      <c r="RRG5" s="58"/>
      <c r="RRH5" s="58"/>
      <c r="RRI5" s="58"/>
      <c r="RRJ5" s="58"/>
      <c r="RRK5" s="58"/>
      <c r="RRL5" s="58"/>
      <c r="RRM5" s="58"/>
      <c r="RRN5" s="58"/>
      <c r="RRO5" s="58"/>
      <c r="RRP5" s="58"/>
      <c r="RRQ5" s="58"/>
      <c r="RRR5" s="58"/>
      <c r="RRS5" s="58"/>
      <c r="RRT5" s="58"/>
      <c r="RRU5" s="58"/>
      <c r="RRV5" s="58"/>
      <c r="RRW5" s="58"/>
      <c r="RRX5" s="58"/>
      <c r="RRY5" s="58"/>
      <c r="RRZ5" s="58"/>
      <c r="RSA5" s="58"/>
      <c r="RSB5" s="58"/>
      <c r="RSC5" s="58"/>
      <c r="RSD5" s="58"/>
      <c r="RSE5" s="58"/>
      <c r="RSF5" s="58"/>
      <c r="RSG5" s="58"/>
      <c r="RSH5" s="58"/>
      <c r="RSI5" s="58"/>
      <c r="RSJ5" s="58"/>
      <c r="RSK5" s="58"/>
      <c r="RSL5" s="58"/>
      <c r="RSM5" s="58"/>
      <c r="RSN5" s="58"/>
      <c r="RSO5" s="58"/>
      <c r="RSP5" s="58"/>
      <c r="RSQ5" s="58"/>
      <c r="RSR5" s="58"/>
      <c r="RSS5" s="58"/>
      <c r="RST5" s="58"/>
      <c r="RSU5" s="58"/>
      <c r="RSV5" s="58"/>
      <c r="RSW5" s="58"/>
      <c r="RSX5" s="58"/>
      <c r="RSY5" s="58"/>
      <c r="RSZ5" s="58"/>
      <c r="RTA5" s="58"/>
      <c r="RTB5" s="58"/>
      <c r="RTC5" s="58"/>
      <c r="RTD5" s="58"/>
      <c r="RTE5" s="58"/>
      <c r="RTF5" s="58"/>
      <c r="RTG5" s="58"/>
      <c r="RTH5" s="58"/>
      <c r="RTI5" s="58"/>
      <c r="RTJ5" s="58"/>
      <c r="RTK5" s="58"/>
      <c r="RTL5" s="58"/>
      <c r="RTM5" s="58"/>
      <c r="RTN5" s="58"/>
      <c r="RTO5" s="58"/>
      <c r="RTP5" s="58"/>
      <c r="RTQ5" s="58"/>
      <c r="RTR5" s="58"/>
      <c r="RTS5" s="58"/>
      <c r="RTT5" s="58"/>
      <c r="RTU5" s="58"/>
      <c r="RTV5" s="58"/>
      <c r="RTW5" s="58"/>
      <c r="RTX5" s="58"/>
      <c r="RTY5" s="58"/>
      <c r="RTZ5" s="58"/>
      <c r="RUA5" s="58"/>
      <c r="RUB5" s="58"/>
      <c r="RUC5" s="58"/>
      <c r="RUD5" s="58"/>
      <c r="RUE5" s="58"/>
      <c r="RUF5" s="58"/>
      <c r="RUG5" s="58"/>
      <c r="RUH5" s="58"/>
      <c r="RUI5" s="58"/>
      <c r="RUJ5" s="58"/>
      <c r="RUK5" s="58"/>
      <c r="RUL5" s="58"/>
      <c r="RUM5" s="58"/>
      <c r="RUN5" s="58"/>
      <c r="RUO5" s="58"/>
      <c r="RUP5" s="58"/>
      <c r="RUQ5" s="58"/>
      <c r="RUR5" s="58"/>
      <c r="RUS5" s="58"/>
      <c r="RUT5" s="58"/>
      <c r="RUU5" s="58"/>
      <c r="RUV5" s="58"/>
      <c r="RUW5" s="58"/>
      <c r="RUX5" s="58"/>
      <c r="RUY5" s="58"/>
      <c r="RUZ5" s="58"/>
      <c r="RVA5" s="58"/>
      <c r="RVB5" s="58"/>
      <c r="RVC5" s="58"/>
      <c r="RVD5" s="58"/>
      <c r="RVE5" s="58"/>
      <c r="RVF5" s="58"/>
      <c r="RVG5" s="58"/>
      <c r="RVH5" s="58"/>
      <c r="RVI5" s="58"/>
      <c r="RVJ5" s="58"/>
      <c r="RVK5" s="58"/>
      <c r="RVL5" s="58"/>
      <c r="RVM5" s="58"/>
      <c r="RVN5" s="58"/>
      <c r="RVO5" s="58"/>
      <c r="RVP5" s="58"/>
      <c r="RVQ5" s="58"/>
      <c r="RVR5" s="58"/>
      <c r="RVS5" s="58"/>
      <c r="RVT5" s="58"/>
      <c r="RVU5" s="58"/>
      <c r="RVV5" s="58"/>
      <c r="RVW5" s="58"/>
      <c r="RVX5" s="58"/>
      <c r="RVY5" s="58"/>
      <c r="RVZ5" s="58"/>
      <c r="RWA5" s="58"/>
      <c r="RWB5" s="58"/>
      <c r="RWC5" s="58"/>
      <c r="RWD5" s="58"/>
      <c r="RWE5" s="58"/>
      <c r="RWF5" s="58"/>
      <c r="RWG5" s="58"/>
      <c r="RWH5" s="58"/>
      <c r="RWI5" s="58"/>
      <c r="RWJ5" s="58"/>
      <c r="RWK5" s="58"/>
      <c r="RWL5" s="58"/>
      <c r="RWM5" s="58"/>
      <c r="RWN5" s="58"/>
      <c r="RWO5" s="58"/>
      <c r="RWP5" s="58"/>
      <c r="RWQ5" s="58"/>
      <c r="RWR5" s="58"/>
      <c r="RWS5" s="58"/>
      <c r="RWT5" s="58"/>
      <c r="RWU5" s="58"/>
      <c r="RWV5" s="58"/>
      <c r="RWW5" s="58"/>
      <c r="RWX5" s="58"/>
      <c r="RWY5" s="58"/>
      <c r="RWZ5" s="58"/>
      <c r="RXA5" s="58"/>
      <c r="RXB5" s="58"/>
      <c r="RXC5" s="58"/>
      <c r="RXD5" s="58"/>
      <c r="RXE5" s="58"/>
      <c r="RXF5" s="58"/>
      <c r="RXG5" s="58"/>
      <c r="RXH5" s="58"/>
      <c r="RXI5" s="58"/>
      <c r="RXJ5" s="58"/>
      <c r="RXK5" s="58"/>
      <c r="RXL5" s="58"/>
      <c r="RXM5" s="58"/>
      <c r="RXN5" s="58"/>
      <c r="RXO5" s="58"/>
      <c r="RXP5" s="58"/>
      <c r="RXQ5" s="58"/>
      <c r="RXR5" s="58"/>
      <c r="RXS5" s="58"/>
      <c r="RXT5" s="58"/>
      <c r="RXU5" s="58"/>
      <c r="RXV5" s="58"/>
      <c r="RXW5" s="58"/>
      <c r="RXX5" s="58"/>
      <c r="RXY5" s="58"/>
      <c r="RXZ5" s="58"/>
      <c r="RYA5" s="58"/>
      <c r="RYB5" s="58"/>
      <c r="RYC5" s="58"/>
      <c r="RYD5" s="58"/>
      <c r="RYE5" s="58"/>
      <c r="RYF5" s="58"/>
      <c r="RYG5" s="58"/>
      <c r="RYH5" s="58"/>
      <c r="RYI5" s="58"/>
      <c r="RYJ5" s="58"/>
      <c r="RYK5" s="58"/>
      <c r="RYL5" s="58"/>
      <c r="RYM5" s="58"/>
      <c r="RYN5" s="58"/>
      <c r="RYO5" s="58"/>
      <c r="RYP5" s="58"/>
      <c r="RYQ5" s="58"/>
      <c r="RYR5" s="58"/>
      <c r="RYS5" s="58"/>
      <c r="RYT5" s="58"/>
      <c r="RYU5" s="58"/>
      <c r="RYV5" s="58"/>
      <c r="RYW5" s="58"/>
      <c r="RYX5" s="58"/>
      <c r="RYY5" s="58"/>
      <c r="RYZ5" s="58"/>
      <c r="RZA5" s="58"/>
      <c r="RZB5" s="58"/>
      <c r="RZC5" s="58"/>
      <c r="RZD5" s="58"/>
      <c r="RZE5" s="58"/>
      <c r="RZF5" s="58"/>
      <c r="RZG5" s="58"/>
      <c r="RZH5" s="58"/>
      <c r="RZI5" s="58"/>
      <c r="RZJ5" s="58"/>
      <c r="RZK5" s="58"/>
      <c r="RZL5" s="58"/>
      <c r="RZM5" s="58"/>
      <c r="RZN5" s="58"/>
      <c r="RZO5" s="58"/>
      <c r="RZP5" s="58"/>
      <c r="RZQ5" s="58"/>
      <c r="RZR5" s="58"/>
      <c r="RZS5" s="58"/>
      <c r="RZT5" s="58"/>
      <c r="RZU5" s="58"/>
      <c r="RZV5" s="58"/>
      <c r="RZW5" s="58"/>
      <c r="RZX5" s="58"/>
      <c r="RZY5" s="58"/>
      <c r="RZZ5" s="58"/>
      <c r="SAA5" s="58"/>
      <c r="SAB5" s="58"/>
      <c r="SAC5" s="58"/>
      <c r="SAD5" s="58"/>
      <c r="SAE5" s="58"/>
      <c r="SAF5" s="58"/>
      <c r="SAG5" s="58"/>
      <c r="SAH5" s="58"/>
      <c r="SAI5" s="58"/>
      <c r="SAJ5" s="58"/>
      <c r="SAK5" s="58"/>
      <c r="SAL5" s="58"/>
      <c r="SAM5" s="58"/>
      <c r="SAN5" s="58"/>
      <c r="SAO5" s="58"/>
      <c r="SAP5" s="58"/>
      <c r="SAQ5" s="58"/>
      <c r="SAR5" s="58"/>
      <c r="SAS5" s="58"/>
      <c r="SAT5" s="58"/>
      <c r="SAU5" s="58"/>
      <c r="SAV5" s="58"/>
      <c r="SAW5" s="58"/>
      <c r="SAX5" s="58"/>
      <c r="SAY5" s="58"/>
      <c r="SAZ5" s="58"/>
      <c r="SBA5" s="58"/>
      <c r="SBB5" s="58"/>
      <c r="SBC5" s="58"/>
      <c r="SBD5" s="58"/>
      <c r="SBE5" s="58"/>
      <c r="SBF5" s="58"/>
      <c r="SBG5" s="58"/>
      <c r="SBH5" s="58"/>
      <c r="SBI5" s="58"/>
      <c r="SBJ5" s="58"/>
      <c r="SBK5" s="58"/>
      <c r="SBL5" s="58"/>
      <c r="SBM5" s="58"/>
      <c r="SBN5" s="58"/>
      <c r="SBO5" s="58"/>
      <c r="SBP5" s="58"/>
      <c r="SBQ5" s="58"/>
      <c r="SBR5" s="58"/>
      <c r="SBS5" s="58"/>
      <c r="SBT5" s="58"/>
      <c r="SBU5" s="58"/>
      <c r="SBV5" s="58"/>
      <c r="SBW5" s="58"/>
      <c r="SBX5" s="58"/>
      <c r="SBY5" s="58"/>
      <c r="SBZ5" s="58"/>
      <c r="SCA5" s="58"/>
      <c r="SCB5" s="58"/>
      <c r="SCC5" s="58"/>
      <c r="SCD5" s="58"/>
      <c r="SCE5" s="58"/>
      <c r="SCF5" s="58"/>
      <c r="SCG5" s="58"/>
      <c r="SCH5" s="58"/>
      <c r="SCI5" s="58"/>
      <c r="SCJ5" s="58"/>
      <c r="SCK5" s="58"/>
      <c r="SCL5" s="58"/>
      <c r="SCM5" s="58"/>
      <c r="SCN5" s="58"/>
      <c r="SCO5" s="58"/>
      <c r="SCP5" s="58"/>
      <c r="SCQ5" s="58"/>
      <c r="SCR5" s="58"/>
      <c r="SCS5" s="58"/>
      <c r="SCT5" s="58"/>
      <c r="SCU5" s="58"/>
      <c r="SCV5" s="58"/>
      <c r="SCW5" s="58"/>
      <c r="SCX5" s="58"/>
      <c r="SCY5" s="58"/>
      <c r="SCZ5" s="58"/>
      <c r="SDA5" s="58"/>
      <c r="SDB5" s="58"/>
      <c r="SDC5" s="58"/>
      <c r="SDD5" s="58"/>
      <c r="SDE5" s="58"/>
      <c r="SDF5" s="58"/>
      <c r="SDG5" s="58"/>
      <c r="SDH5" s="58"/>
      <c r="SDI5" s="58"/>
      <c r="SDJ5" s="58"/>
      <c r="SDK5" s="58"/>
      <c r="SDL5" s="58"/>
      <c r="SDM5" s="58"/>
      <c r="SDN5" s="58"/>
      <c r="SDO5" s="58"/>
      <c r="SDP5" s="58"/>
      <c r="SDQ5" s="58"/>
      <c r="SDR5" s="58"/>
      <c r="SDS5" s="58"/>
      <c r="SDT5" s="58"/>
      <c r="SDU5" s="58"/>
      <c r="SDV5" s="58"/>
      <c r="SDW5" s="58"/>
      <c r="SDX5" s="58"/>
      <c r="SDY5" s="58"/>
      <c r="SDZ5" s="58"/>
      <c r="SEA5" s="58"/>
      <c r="SEB5" s="58"/>
      <c r="SEC5" s="58"/>
      <c r="SED5" s="58"/>
      <c r="SEE5" s="58"/>
      <c r="SEF5" s="58"/>
      <c r="SEG5" s="58"/>
      <c r="SEH5" s="58"/>
      <c r="SEI5" s="58"/>
      <c r="SEJ5" s="58"/>
      <c r="SEK5" s="58"/>
      <c r="SEL5" s="58"/>
      <c r="SEM5" s="58"/>
      <c r="SEN5" s="58"/>
      <c r="SEO5" s="58"/>
      <c r="SEP5" s="58"/>
      <c r="SEQ5" s="58"/>
      <c r="SER5" s="58"/>
      <c r="SES5" s="58"/>
      <c r="SET5" s="58"/>
      <c r="SEU5" s="58"/>
      <c r="SEV5" s="58"/>
      <c r="SEW5" s="58"/>
      <c r="SEX5" s="58"/>
      <c r="SEY5" s="58"/>
      <c r="SEZ5" s="58"/>
      <c r="SFA5" s="58"/>
      <c r="SFB5" s="58"/>
      <c r="SFC5" s="58"/>
      <c r="SFD5" s="58"/>
      <c r="SFE5" s="58"/>
      <c r="SFF5" s="58"/>
      <c r="SFG5" s="58"/>
      <c r="SFH5" s="58"/>
      <c r="SFI5" s="58"/>
      <c r="SFJ5" s="58"/>
      <c r="SFK5" s="58"/>
      <c r="SFL5" s="58"/>
      <c r="SFM5" s="58"/>
      <c r="SFN5" s="58"/>
      <c r="SFO5" s="58"/>
      <c r="SFP5" s="58"/>
      <c r="SFQ5" s="58"/>
      <c r="SFR5" s="58"/>
      <c r="SFS5" s="58"/>
      <c r="SFT5" s="58"/>
      <c r="SFU5" s="58"/>
      <c r="SFV5" s="58"/>
      <c r="SFW5" s="58"/>
      <c r="SFX5" s="58"/>
      <c r="SFY5" s="58"/>
      <c r="SFZ5" s="58"/>
      <c r="SGA5" s="58"/>
      <c r="SGB5" s="58"/>
      <c r="SGC5" s="58"/>
      <c r="SGD5" s="58"/>
      <c r="SGE5" s="58"/>
      <c r="SGF5" s="58"/>
      <c r="SGG5" s="58"/>
      <c r="SGH5" s="58"/>
      <c r="SGI5" s="58"/>
      <c r="SGJ5" s="58"/>
      <c r="SGK5" s="58"/>
      <c r="SGL5" s="58"/>
      <c r="SGM5" s="58"/>
      <c r="SGN5" s="58"/>
      <c r="SGO5" s="58"/>
      <c r="SGP5" s="58"/>
      <c r="SGQ5" s="58"/>
      <c r="SGR5" s="58"/>
      <c r="SGS5" s="58"/>
      <c r="SGT5" s="58"/>
      <c r="SGU5" s="58"/>
      <c r="SGV5" s="58"/>
      <c r="SGW5" s="58"/>
      <c r="SGX5" s="58"/>
      <c r="SGY5" s="58"/>
      <c r="SGZ5" s="58"/>
      <c r="SHA5" s="58"/>
      <c r="SHB5" s="58"/>
      <c r="SHC5" s="58"/>
      <c r="SHD5" s="58"/>
      <c r="SHE5" s="58"/>
      <c r="SHF5" s="58"/>
      <c r="SHG5" s="58"/>
      <c r="SHH5" s="58"/>
      <c r="SHI5" s="58"/>
      <c r="SHJ5" s="58"/>
      <c r="SHK5" s="58"/>
      <c r="SHL5" s="58"/>
      <c r="SHM5" s="58"/>
      <c r="SHN5" s="58"/>
      <c r="SHO5" s="58"/>
      <c r="SHP5" s="58"/>
      <c r="SHQ5" s="58"/>
      <c r="SHR5" s="58"/>
      <c r="SHS5" s="58"/>
      <c r="SHT5" s="58"/>
      <c r="SHU5" s="58"/>
      <c r="SHV5" s="58"/>
      <c r="SHW5" s="58"/>
      <c r="SHX5" s="58"/>
      <c r="SHY5" s="58"/>
      <c r="SHZ5" s="58"/>
      <c r="SIA5" s="58"/>
      <c r="SIB5" s="58"/>
      <c r="SIC5" s="58"/>
      <c r="SID5" s="58"/>
      <c r="SIE5" s="58"/>
      <c r="SIF5" s="58"/>
      <c r="SIG5" s="58"/>
      <c r="SIH5" s="58"/>
      <c r="SII5" s="58"/>
      <c r="SIJ5" s="58"/>
      <c r="SIK5" s="58"/>
      <c r="SIL5" s="58"/>
      <c r="SIM5" s="58"/>
      <c r="SIN5" s="58"/>
      <c r="SIO5" s="58"/>
      <c r="SIP5" s="58"/>
      <c r="SIQ5" s="58"/>
      <c r="SIR5" s="58"/>
      <c r="SIS5" s="58"/>
      <c r="SIT5" s="58"/>
      <c r="SIU5" s="58"/>
      <c r="SIV5" s="58"/>
      <c r="SIW5" s="58"/>
      <c r="SIX5" s="58"/>
      <c r="SIY5" s="58"/>
      <c r="SIZ5" s="58"/>
      <c r="SJA5" s="58"/>
      <c r="SJB5" s="58"/>
      <c r="SJC5" s="58"/>
      <c r="SJD5" s="58"/>
      <c r="SJE5" s="58"/>
      <c r="SJF5" s="58"/>
      <c r="SJG5" s="58"/>
      <c r="SJH5" s="58"/>
      <c r="SJI5" s="58"/>
      <c r="SJJ5" s="58"/>
      <c r="SJK5" s="58"/>
      <c r="SJL5" s="58"/>
      <c r="SJM5" s="58"/>
      <c r="SJN5" s="58"/>
      <c r="SJO5" s="58"/>
      <c r="SJP5" s="58"/>
      <c r="SJQ5" s="58"/>
      <c r="SJR5" s="58"/>
      <c r="SJS5" s="58"/>
      <c r="SJT5" s="58"/>
      <c r="SJU5" s="58"/>
      <c r="SJV5" s="58"/>
      <c r="SJW5" s="58"/>
      <c r="SJX5" s="58"/>
      <c r="SJY5" s="58"/>
      <c r="SJZ5" s="58"/>
      <c r="SKA5" s="58"/>
      <c r="SKB5" s="58"/>
      <c r="SKC5" s="58"/>
      <c r="SKD5" s="58"/>
      <c r="SKE5" s="58"/>
      <c r="SKF5" s="58"/>
      <c r="SKG5" s="58"/>
      <c r="SKH5" s="58"/>
      <c r="SKI5" s="58"/>
      <c r="SKJ5" s="58"/>
      <c r="SKK5" s="58"/>
      <c r="SKL5" s="58"/>
      <c r="SKM5" s="58"/>
      <c r="SKN5" s="58"/>
      <c r="SKO5" s="58"/>
      <c r="SKP5" s="58"/>
      <c r="SKQ5" s="58"/>
      <c r="SKR5" s="58"/>
      <c r="SKS5" s="58"/>
      <c r="SKT5" s="58"/>
      <c r="SKU5" s="58"/>
      <c r="SKV5" s="58"/>
      <c r="SKW5" s="58"/>
      <c r="SKX5" s="58"/>
      <c r="SKY5" s="58"/>
      <c r="SKZ5" s="58"/>
      <c r="SLA5" s="58"/>
      <c r="SLB5" s="58"/>
      <c r="SLC5" s="58"/>
      <c r="SLD5" s="58"/>
      <c r="SLE5" s="58"/>
      <c r="SLF5" s="58"/>
      <c r="SLG5" s="58"/>
      <c r="SLH5" s="58"/>
      <c r="SLI5" s="58"/>
      <c r="SLJ5" s="58"/>
      <c r="SLK5" s="58"/>
      <c r="SLL5" s="58"/>
      <c r="SLM5" s="58"/>
      <c r="SLN5" s="58"/>
      <c r="SLO5" s="58"/>
      <c r="SLP5" s="58"/>
      <c r="SLQ5" s="58"/>
      <c r="SLR5" s="58"/>
      <c r="SLS5" s="58"/>
      <c r="SLT5" s="58"/>
      <c r="SLU5" s="58"/>
      <c r="SLV5" s="58"/>
      <c r="SLW5" s="58"/>
      <c r="SLX5" s="58"/>
      <c r="SLY5" s="58"/>
      <c r="SLZ5" s="58"/>
      <c r="SMA5" s="58"/>
      <c r="SMB5" s="58"/>
      <c r="SMC5" s="58"/>
      <c r="SMD5" s="58"/>
      <c r="SME5" s="58"/>
      <c r="SMF5" s="58"/>
      <c r="SMG5" s="58"/>
      <c r="SMH5" s="58"/>
      <c r="SMI5" s="58"/>
      <c r="SMJ5" s="58"/>
      <c r="SMK5" s="58"/>
      <c r="SML5" s="58"/>
      <c r="SMM5" s="58"/>
      <c r="SMN5" s="58"/>
      <c r="SMO5" s="58"/>
      <c r="SMP5" s="58"/>
      <c r="SMQ5" s="58"/>
      <c r="SMR5" s="58"/>
      <c r="SMS5" s="58"/>
      <c r="SMT5" s="58"/>
      <c r="SMU5" s="58"/>
      <c r="SMV5" s="58"/>
      <c r="SMW5" s="58"/>
      <c r="SMX5" s="58"/>
      <c r="SMY5" s="58"/>
      <c r="SMZ5" s="58"/>
      <c r="SNA5" s="58"/>
      <c r="SNB5" s="58"/>
      <c r="SNC5" s="58"/>
      <c r="SND5" s="58"/>
      <c r="SNE5" s="58"/>
      <c r="SNF5" s="58"/>
      <c r="SNG5" s="58"/>
      <c r="SNH5" s="58"/>
      <c r="SNI5" s="58"/>
      <c r="SNJ5" s="58"/>
      <c r="SNK5" s="58"/>
      <c r="SNL5" s="58"/>
      <c r="SNM5" s="58"/>
      <c r="SNN5" s="58"/>
      <c r="SNO5" s="58"/>
      <c r="SNP5" s="58"/>
      <c r="SNQ5" s="58"/>
      <c r="SNR5" s="58"/>
      <c r="SNS5" s="58"/>
      <c r="SNT5" s="58"/>
      <c r="SNU5" s="58"/>
      <c r="SNV5" s="58"/>
      <c r="SNW5" s="58"/>
      <c r="SNX5" s="58"/>
      <c r="SNY5" s="58"/>
      <c r="SNZ5" s="58"/>
      <c r="SOA5" s="58"/>
      <c r="SOB5" s="58"/>
      <c r="SOC5" s="58"/>
      <c r="SOD5" s="58"/>
      <c r="SOE5" s="58"/>
      <c r="SOF5" s="58"/>
      <c r="SOG5" s="58"/>
      <c r="SOH5" s="58"/>
      <c r="SOI5" s="58"/>
      <c r="SOJ5" s="58"/>
      <c r="SOK5" s="58"/>
      <c r="SOL5" s="58"/>
      <c r="SOM5" s="58"/>
      <c r="SON5" s="58"/>
      <c r="SOO5" s="58"/>
      <c r="SOP5" s="58"/>
      <c r="SOQ5" s="58"/>
      <c r="SOR5" s="58"/>
      <c r="SOS5" s="58"/>
      <c r="SOT5" s="58"/>
      <c r="SOU5" s="58"/>
      <c r="SOV5" s="58"/>
      <c r="SOW5" s="58"/>
      <c r="SOX5" s="58"/>
      <c r="SOY5" s="58"/>
      <c r="SOZ5" s="58"/>
      <c r="SPA5" s="58"/>
      <c r="SPB5" s="58"/>
      <c r="SPC5" s="58"/>
      <c r="SPD5" s="58"/>
      <c r="SPE5" s="58"/>
      <c r="SPF5" s="58"/>
      <c r="SPG5" s="58"/>
      <c r="SPH5" s="58"/>
      <c r="SPI5" s="58"/>
      <c r="SPJ5" s="58"/>
      <c r="SPK5" s="58"/>
      <c r="SPL5" s="58"/>
      <c r="SPM5" s="58"/>
      <c r="SPN5" s="58"/>
      <c r="SPO5" s="58"/>
      <c r="SPP5" s="58"/>
      <c r="SPQ5" s="58"/>
      <c r="SPR5" s="58"/>
      <c r="SPS5" s="58"/>
      <c r="SPT5" s="58"/>
      <c r="SPU5" s="58"/>
      <c r="SPV5" s="58"/>
      <c r="SPW5" s="58"/>
      <c r="SPX5" s="58"/>
      <c r="SPY5" s="58"/>
      <c r="SPZ5" s="58"/>
      <c r="SQA5" s="58"/>
      <c r="SQB5" s="58"/>
      <c r="SQC5" s="58"/>
      <c r="SQD5" s="58"/>
      <c r="SQE5" s="58"/>
      <c r="SQF5" s="58"/>
      <c r="SQG5" s="58"/>
      <c r="SQH5" s="58"/>
      <c r="SQI5" s="58"/>
      <c r="SQJ5" s="58"/>
      <c r="SQK5" s="58"/>
      <c r="SQL5" s="58"/>
      <c r="SQM5" s="58"/>
      <c r="SQN5" s="58"/>
      <c r="SQO5" s="58"/>
      <c r="SQP5" s="58"/>
      <c r="SQQ5" s="58"/>
      <c r="SQR5" s="58"/>
      <c r="SQS5" s="58"/>
      <c r="SQT5" s="58"/>
      <c r="SQU5" s="58"/>
      <c r="SQV5" s="58"/>
      <c r="SQW5" s="58"/>
      <c r="SQX5" s="58"/>
      <c r="SQY5" s="58"/>
      <c r="SQZ5" s="58"/>
      <c r="SRA5" s="58"/>
      <c r="SRB5" s="58"/>
      <c r="SRC5" s="58"/>
      <c r="SRD5" s="58"/>
      <c r="SRE5" s="58"/>
      <c r="SRF5" s="58"/>
      <c r="SRG5" s="58"/>
      <c r="SRH5" s="58"/>
      <c r="SRI5" s="58"/>
      <c r="SRJ5" s="58"/>
      <c r="SRK5" s="58"/>
      <c r="SRL5" s="58"/>
      <c r="SRM5" s="58"/>
      <c r="SRN5" s="58"/>
      <c r="SRO5" s="58"/>
      <c r="SRP5" s="58"/>
      <c r="SRQ5" s="58"/>
      <c r="SRR5" s="58"/>
      <c r="SRS5" s="58"/>
      <c r="SRT5" s="58"/>
      <c r="SRU5" s="58"/>
      <c r="SRV5" s="58"/>
      <c r="SRW5" s="58"/>
      <c r="SRX5" s="58"/>
      <c r="SRY5" s="58"/>
      <c r="SRZ5" s="58"/>
      <c r="SSA5" s="58"/>
      <c r="SSB5" s="58"/>
      <c r="SSC5" s="58"/>
      <c r="SSD5" s="58"/>
      <c r="SSE5" s="58"/>
      <c r="SSF5" s="58"/>
      <c r="SSG5" s="58"/>
      <c r="SSH5" s="58"/>
      <c r="SSI5" s="58"/>
      <c r="SSJ5" s="58"/>
      <c r="SSK5" s="58"/>
      <c r="SSL5" s="58"/>
      <c r="SSM5" s="58"/>
      <c r="SSN5" s="58"/>
      <c r="SSO5" s="58"/>
      <c r="SSP5" s="58"/>
      <c r="SSQ5" s="58"/>
      <c r="SSR5" s="58"/>
      <c r="SSS5" s="58"/>
      <c r="SST5" s="58"/>
      <c r="SSU5" s="58"/>
      <c r="SSV5" s="58"/>
      <c r="SSW5" s="58"/>
      <c r="SSX5" s="58"/>
      <c r="SSY5" s="58"/>
      <c r="SSZ5" s="58"/>
      <c r="STA5" s="58"/>
      <c r="STB5" s="58"/>
      <c r="STC5" s="58"/>
      <c r="STD5" s="58"/>
      <c r="STE5" s="58"/>
      <c r="STF5" s="58"/>
      <c r="STG5" s="58"/>
      <c r="STH5" s="58"/>
      <c r="STI5" s="58"/>
      <c r="STJ5" s="58"/>
      <c r="STK5" s="58"/>
      <c r="STL5" s="58"/>
      <c r="STM5" s="58"/>
      <c r="STN5" s="58"/>
      <c r="STO5" s="58"/>
      <c r="STP5" s="58"/>
      <c r="STQ5" s="58"/>
      <c r="STR5" s="58"/>
      <c r="STS5" s="58"/>
      <c r="STT5" s="58"/>
      <c r="STU5" s="58"/>
      <c r="STV5" s="58"/>
      <c r="STW5" s="58"/>
      <c r="STX5" s="58"/>
      <c r="STY5" s="58"/>
      <c r="STZ5" s="58"/>
      <c r="SUA5" s="58"/>
      <c r="SUB5" s="58"/>
      <c r="SUC5" s="58"/>
      <c r="SUD5" s="58"/>
      <c r="SUE5" s="58"/>
      <c r="SUF5" s="58"/>
      <c r="SUG5" s="58"/>
      <c r="SUH5" s="58"/>
      <c r="SUI5" s="58"/>
      <c r="SUJ5" s="58"/>
      <c r="SUK5" s="58"/>
      <c r="SUL5" s="58"/>
      <c r="SUM5" s="58"/>
      <c r="SUN5" s="58"/>
      <c r="SUO5" s="58"/>
      <c r="SUP5" s="58"/>
      <c r="SUQ5" s="58"/>
      <c r="SUR5" s="58"/>
      <c r="SUS5" s="58"/>
      <c r="SUT5" s="58"/>
      <c r="SUU5" s="58"/>
      <c r="SUV5" s="58"/>
      <c r="SUW5" s="58"/>
      <c r="SUX5" s="58"/>
      <c r="SUY5" s="58"/>
      <c r="SUZ5" s="58"/>
      <c r="SVA5" s="58"/>
      <c r="SVB5" s="58"/>
      <c r="SVC5" s="58"/>
      <c r="SVD5" s="58"/>
      <c r="SVE5" s="58"/>
      <c r="SVF5" s="58"/>
      <c r="SVG5" s="58"/>
      <c r="SVH5" s="58"/>
      <c r="SVI5" s="58"/>
      <c r="SVJ5" s="58"/>
      <c r="SVK5" s="58"/>
      <c r="SVL5" s="58"/>
      <c r="SVM5" s="58"/>
      <c r="SVN5" s="58"/>
      <c r="SVO5" s="58"/>
      <c r="SVP5" s="58"/>
      <c r="SVQ5" s="58"/>
      <c r="SVR5" s="58"/>
      <c r="SVS5" s="58"/>
      <c r="SVT5" s="58"/>
      <c r="SVU5" s="58"/>
      <c r="SVV5" s="58"/>
      <c r="SVW5" s="58"/>
      <c r="SVX5" s="58"/>
      <c r="SVY5" s="58"/>
      <c r="SVZ5" s="58"/>
      <c r="SWA5" s="58"/>
      <c r="SWB5" s="58"/>
      <c r="SWC5" s="58"/>
      <c r="SWD5" s="58"/>
      <c r="SWE5" s="58"/>
      <c r="SWF5" s="58"/>
      <c r="SWG5" s="58"/>
      <c r="SWH5" s="58"/>
      <c r="SWI5" s="58"/>
      <c r="SWJ5" s="58"/>
      <c r="SWK5" s="58"/>
      <c r="SWL5" s="58"/>
      <c r="SWM5" s="58"/>
      <c r="SWN5" s="58"/>
      <c r="SWO5" s="58"/>
      <c r="SWP5" s="58"/>
      <c r="SWQ5" s="58"/>
      <c r="SWR5" s="58"/>
      <c r="SWS5" s="58"/>
      <c r="SWT5" s="58"/>
      <c r="SWU5" s="58"/>
      <c r="SWV5" s="58"/>
      <c r="SWW5" s="58"/>
      <c r="SWX5" s="58"/>
      <c r="SWY5" s="58"/>
      <c r="SWZ5" s="58"/>
      <c r="SXA5" s="58"/>
      <c r="SXB5" s="58"/>
      <c r="SXC5" s="58"/>
      <c r="SXD5" s="58"/>
      <c r="SXE5" s="58"/>
      <c r="SXF5" s="58"/>
      <c r="SXG5" s="58"/>
      <c r="SXH5" s="58"/>
      <c r="SXI5" s="58"/>
      <c r="SXJ5" s="58"/>
      <c r="SXK5" s="58"/>
      <c r="SXL5" s="58"/>
      <c r="SXM5" s="58"/>
      <c r="SXN5" s="58"/>
      <c r="SXO5" s="58"/>
      <c r="SXP5" s="58"/>
      <c r="SXQ5" s="58"/>
      <c r="SXR5" s="58"/>
      <c r="SXS5" s="58"/>
      <c r="SXT5" s="58"/>
      <c r="SXU5" s="58"/>
      <c r="SXV5" s="58"/>
      <c r="SXW5" s="58"/>
      <c r="SXX5" s="58"/>
      <c r="SXY5" s="58"/>
      <c r="SXZ5" s="58"/>
      <c r="SYA5" s="58"/>
      <c r="SYB5" s="58"/>
      <c r="SYC5" s="58"/>
      <c r="SYD5" s="58"/>
      <c r="SYE5" s="58"/>
      <c r="SYF5" s="58"/>
      <c r="SYG5" s="58"/>
      <c r="SYH5" s="58"/>
      <c r="SYI5" s="58"/>
      <c r="SYJ5" s="58"/>
      <c r="SYK5" s="58"/>
      <c r="SYL5" s="58"/>
      <c r="SYM5" s="58"/>
      <c r="SYN5" s="58"/>
      <c r="SYO5" s="58"/>
      <c r="SYP5" s="58"/>
      <c r="SYQ5" s="58"/>
      <c r="SYR5" s="58"/>
      <c r="SYS5" s="58"/>
      <c r="SYT5" s="58"/>
      <c r="SYU5" s="58"/>
      <c r="SYV5" s="58"/>
      <c r="SYW5" s="58"/>
      <c r="SYX5" s="58"/>
      <c r="SYY5" s="58"/>
      <c r="SYZ5" s="58"/>
      <c r="SZA5" s="58"/>
      <c r="SZB5" s="58"/>
      <c r="SZC5" s="58"/>
      <c r="SZD5" s="58"/>
      <c r="SZE5" s="58"/>
      <c r="SZF5" s="58"/>
      <c r="SZG5" s="58"/>
      <c r="SZH5" s="58"/>
      <c r="SZI5" s="58"/>
      <c r="SZJ5" s="58"/>
      <c r="SZK5" s="58"/>
      <c r="SZL5" s="58"/>
      <c r="SZM5" s="58"/>
      <c r="SZN5" s="58"/>
      <c r="SZO5" s="58"/>
      <c r="SZP5" s="58"/>
      <c r="SZQ5" s="58"/>
      <c r="SZR5" s="58"/>
      <c r="SZS5" s="58"/>
      <c r="SZT5" s="58"/>
      <c r="SZU5" s="58"/>
      <c r="SZV5" s="58"/>
      <c r="SZW5" s="58"/>
      <c r="SZX5" s="58"/>
      <c r="SZY5" s="58"/>
      <c r="SZZ5" s="58"/>
      <c r="TAA5" s="58"/>
      <c r="TAB5" s="58"/>
      <c r="TAC5" s="58"/>
      <c r="TAD5" s="58"/>
      <c r="TAE5" s="58"/>
      <c r="TAF5" s="58"/>
      <c r="TAG5" s="58"/>
      <c r="TAH5" s="58"/>
      <c r="TAI5" s="58"/>
      <c r="TAJ5" s="58"/>
      <c r="TAK5" s="58"/>
      <c r="TAL5" s="58"/>
      <c r="TAM5" s="58"/>
      <c r="TAN5" s="58"/>
      <c r="TAO5" s="58"/>
      <c r="TAP5" s="58"/>
      <c r="TAQ5" s="58"/>
      <c r="TAR5" s="58"/>
      <c r="TAS5" s="58"/>
      <c r="TAT5" s="58"/>
      <c r="TAU5" s="58"/>
      <c r="TAV5" s="58"/>
      <c r="TAW5" s="58"/>
      <c r="TAX5" s="58"/>
      <c r="TAY5" s="58"/>
      <c r="TAZ5" s="58"/>
      <c r="TBA5" s="58"/>
      <c r="TBB5" s="58"/>
      <c r="TBC5" s="58"/>
      <c r="TBD5" s="58"/>
      <c r="TBE5" s="58"/>
      <c r="TBF5" s="58"/>
      <c r="TBG5" s="58"/>
      <c r="TBH5" s="58"/>
      <c r="TBI5" s="58"/>
      <c r="TBJ5" s="58"/>
      <c r="TBK5" s="58"/>
      <c r="TBL5" s="58"/>
      <c r="TBM5" s="58"/>
      <c r="TBN5" s="58"/>
      <c r="TBO5" s="58"/>
      <c r="TBP5" s="58"/>
      <c r="TBQ5" s="58"/>
      <c r="TBR5" s="58"/>
      <c r="TBS5" s="58"/>
      <c r="TBT5" s="58"/>
      <c r="TBU5" s="58"/>
      <c r="TBV5" s="58"/>
      <c r="TBW5" s="58"/>
      <c r="TBX5" s="58"/>
      <c r="TBY5" s="58"/>
      <c r="TBZ5" s="58"/>
      <c r="TCA5" s="58"/>
      <c r="TCB5" s="58"/>
      <c r="TCC5" s="58"/>
      <c r="TCD5" s="58"/>
      <c r="TCE5" s="58"/>
      <c r="TCF5" s="58"/>
      <c r="TCG5" s="58"/>
      <c r="TCH5" s="58"/>
      <c r="TCI5" s="58"/>
      <c r="TCJ5" s="58"/>
      <c r="TCK5" s="58"/>
      <c r="TCL5" s="58"/>
      <c r="TCM5" s="58"/>
      <c r="TCN5" s="58"/>
      <c r="TCO5" s="58"/>
      <c r="TCP5" s="58"/>
      <c r="TCQ5" s="58"/>
      <c r="TCR5" s="58"/>
      <c r="TCS5" s="58"/>
      <c r="TCT5" s="58"/>
      <c r="TCU5" s="58"/>
      <c r="TCV5" s="58"/>
      <c r="TCW5" s="58"/>
      <c r="TCX5" s="58"/>
      <c r="TCY5" s="58"/>
      <c r="TCZ5" s="58"/>
      <c r="TDA5" s="58"/>
      <c r="TDB5" s="58"/>
      <c r="TDC5" s="58"/>
      <c r="TDD5" s="58"/>
      <c r="TDE5" s="58"/>
      <c r="TDF5" s="58"/>
      <c r="TDG5" s="58"/>
      <c r="TDH5" s="58"/>
      <c r="TDI5" s="58"/>
      <c r="TDJ5" s="58"/>
      <c r="TDK5" s="58"/>
      <c r="TDL5" s="58"/>
      <c r="TDM5" s="58"/>
      <c r="TDN5" s="58"/>
      <c r="TDO5" s="58"/>
      <c r="TDP5" s="58"/>
      <c r="TDQ5" s="58"/>
      <c r="TDR5" s="58"/>
      <c r="TDS5" s="58"/>
      <c r="TDT5" s="58"/>
      <c r="TDU5" s="58"/>
      <c r="TDV5" s="58"/>
      <c r="TDW5" s="58"/>
      <c r="TDX5" s="58"/>
      <c r="TDY5" s="58"/>
      <c r="TDZ5" s="58"/>
      <c r="TEA5" s="58"/>
      <c r="TEB5" s="58"/>
      <c r="TEC5" s="58"/>
      <c r="TED5" s="58"/>
      <c r="TEE5" s="58"/>
      <c r="TEF5" s="58"/>
      <c r="TEG5" s="58"/>
      <c r="TEH5" s="58"/>
      <c r="TEI5" s="58"/>
      <c r="TEJ5" s="58"/>
      <c r="TEK5" s="58"/>
      <c r="TEL5" s="58"/>
      <c r="TEM5" s="58"/>
      <c r="TEN5" s="58"/>
      <c r="TEO5" s="58"/>
      <c r="TEP5" s="58"/>
      <c r="TEQ5" s="58"/>
      <c r="TER5" s="58"/>
      <c r="TES5" s="58"/>
      <c r="TET5" s="58"/>
      <c r="TEU5" s="58"/>
      <c r="TEV5" s="58"/>
      <c r="TEW5" s="58"/>
      <c r="TEX5" s="58"/>
      <c r="TEY5" s="58"/>
      <c r="TEZ5" s="58"/>
      <c r="TFA5" s="58"/>
      <c r="TFB5" s="58"/>
      <c r="TFC5" s="58"/>
      <c r="TFD5" s="58"/>
      <c r="TFE5" s="58"/>
      <c r="TFF5" s="58"/>
      <c r="TFG5" s="58"/>
      <c r="TFH5" s="58"/>
      <c r="TFI5" s="58"/>
      <c r="TFJ5" s="58"/>
      <c r="TFK5" s="58"/>
      <c r="TFL5" s="58"/>
      <c r="TFM5" s="58"/>
      <c r="TFN5" s="58"/>
      <c r="TFO5" s="58"/>
      <c r="TFP5" s="58"/>
      <c r="TFQ5" s="58"/>
      <c r="TFR5" s="58"/>
      <c r="TFS5" s="58"/>
      <c r="TFT5" s="58"/>
      <c r="TFU5" s="58"/>
      <c r="TFV5" s="58"/>
      <c r="TFW5" s="58"/>
      <c r="TFX5" s="58"/>
      <c r="TFY5" s="58"/>
      <c r="TFZ5" s="58"/>
      <c r="TGA5" s="58"/>
      <c r="TGB5" s="58"/>
      <c r="TGC5" s="58"/>
      <c r="TGD5" s="58"/>
      <c r="TGE5" s="58"/>
      <c r="TGF5" s="58"/>
      <c r="TGG5" s="58"/>
      <c r="TGH5" s="58"/>
      <c r="TGI5" s="58"/>
      <c r="TGJ5" s="58"/>
      <c r="TGK5" s="58"/>
      <c r="TGL5" s="58"/>
      <c r="TGM5" s="58"/>
      <c r="TGN5" s="58"/>
      <c r="TGO5" s="58"/>
      <c r="TGP5" s="58"/>
      <c r="TGQ5" s="58"/>
      <c r="TGR5" s="58"/>
      <c r="TGS5" s="58"/>
      <c r="TGT5" s="58"/>
      <c r="TGU5" s="58"/>
      <c r="TGV5" s="58"/>
      <c r="TGW5" s="58"/>
      <c r="TGX5" s="58"/>
      <c r="TGY5" s="58"/>
      <c r="TGZ5" s="58"/>
      <c r="THA5" s="58"/>
      <c r="THB5" s="58"/>
      <c r="THC5" s="58"/>
      <c r="THD5" s="58"/>
      <c r="THE5" s="58"/>
      <c r="THF5" s="58"/>
      <c r="THG5" s="58"/>
      <c r="THH5" s="58"/>
      <c r="THI5" s="58"/>
      <c r="THJ5" s="58"/>
      <c r="THK5" s="58"/>
      <c r="THL5" s="58"/>
      <c r="THM5" s="58"/>
      <c r="THN5" s="58"/>
      <c r="THO5" s="58"/>
      <c r="THP5" s="58"/>
      <c r="THQ5" s="58"/>
      <c r="THR5" s="58"/>
      <c r="THS5" s="58"/>
      <c r="THT5" s="58"/>
      <c r="THU5" s="58"/>
      <c r="THV5" s="58"/>
      <c r="THW5" s="58"/>
      <c r="THX5" s="58"/>
      <c r="THY5" s="58"/>
      <c r="THZ5" s="58"/>
      <c r="TIA5" s="58"/>
      <c r="TIB5" s="58"/>
      <c r="TIC5" s="58"/>
      <c r="TID5" s="58"/>
      <c r="TIE5" s="58"/>
      <c r="TIF5" s="58"/>
      <c r="TIG5" s="58"/>
      <c r="TIH5" s="58"/>
      <c r="TII5" s="58"/>
      <c r="TIJ5" s="58"/>
      <c r="TIK5" s="58"/>
      <c r="TIL5" s="58"/>
      <c r="TIM5" s="58"/>
      <c r="TIN5" s="58"/>
      <c r="TIO5" s="58"/>
      <c r="TIP5" s="58"/>
      <c r="TIQ5" s="58"/>
      <c r="TIR5" s="58"/>
      <c r="TIS5" s="58"/>
      <c r="TIT5" s="58"/>
      <c r="TIU5" s="58"/>
      <c r="TIV5" s="58"/>
      <c r="TIW5" s="58"/>
      <c r="TIX5" s="58"/>
      <c r="TIY5" s="58"/>
      <c r="TIZ5" s="58"/>
      <c r="TJA5" s="58"/>
      <c r="TJB5" s="58"/>
      <c r="TJC5" s="58"/>
      <c r="TJD5" s="58"/>
      <c r="TJE5" s="58"/>
      <c r="TJF5" s="58"/>
      <c r="TJG5" s="58"/>
      <c r="TJH5" s="58"/>
      <c r="TJI5" s="58"/>
      <c r="TJJ5" s="58"/>
      <c r="TJK5" s="58"/>
      <c r="TJL5" s="58"/>
      <c r="TJM5" s="58"/>
      <c r="TJN5" s="58"/>
      <c r="TJO5" s="58"/>
      <c r="TJP5" s="58"/>
      <c r="TJQ5" s="58"/>
      <c r="TJR5" s="58"/>
      <c r="TJS5" s="58"/>
      <c r="TJT5" s="58"/>
      <c r="TJU5" s="58"/>
      <c r="TJV5" s="58"/>
      <c r="TJW5" s="58"/>
      <c r="TJX5" s="58"/>
      <c r="TJY5" s="58"/>
      <c r="TJZ5" s="58"/>
      <c r="TKA5" s="58"/>
      <c r="TKB5" s="58"/>
      <c r="TKC5" s="58"/>
      <c r="TKD5" s="58"/>
      <c r="TKE5" s="58"/>
      <c r="TKF5" s="58"/>
      <c r="TKG5" s="58"/>
      <c r="TKH5" s="58"/>
      <c r="TKI5" s="58"/>
      <c r="TKJ5" s="58"/>
      <c r="TKK5" s="58"/>
      <c r="TKL5" s="58"/>
      <c r="TKM5" s="58"/>
      <c r="TKN5" s="58"/>
      <c r="TKO5" s="58"/>
      <c r="TKP5" s="58"/>
      <c r="TKQ5" s="58"/>
      <c r="TKR5" s="58"/>
      <c r="TKS5" s="58"/>
      <c r="TKT5" s="58"/>
      <c r="TKU5" s="58"/>
      <c r="TKV5" s="58"/>
      <c r="TKW5" s="58"/>
      <c r="TKX5" s="58"/>
      <c r="TKY5" s="58"/>
      <c r="TKZ5" s="58"/>
      <c r="TLA5" s="58"/>
      <c r="TLB5" s="58"/>
      <c r="TLC5" s="58"/>
      <c r="TLD5" s="58"/>
      <c r="TLE5" s="58"/>
      <c r="TLF5" s="58"/>
      <c r="TLG5" s="58"/>
      <c r="TLH5" s="58"/>
      <c r="TLI5" s="58"/>
      <c r="TLJ5" s="58"/>
      <c r="TLK5" s="58"/>
      <c r="TLL5" s="58"/>
      <c r="TLM5" s="58"/>
      <c r="TLN5" s="58"/>
      <c r="TLO5" s="58"/>
      <c r="TLP5" s="58"/>
      <c r="TLQ5" s="58"/>
      <c r="TLR5" s="58"/>
      <c r="TLS5" s="58"/>
      <c r="TLT5" s="58"/>
      <c r="TLU5" s="58"/>
      <c r="TLV5" s="58"/>
      <c r="TLW5" s="58"/>
      <c r="TLX5" s="58"/>
      <c r="TLY5" s="58"/>
      <c r="TLZ5" s="58"/>
      <c r="TMA5" s="58"/>
      <c r="TMB5" s="58"/>
      <c r="TMC5" s="58"/>
      <c r="TMD5" s="58"/>
      <c r="TME5" s="58"/>
      <c r="TMF5" s="58"/>
      <c r="TMG5" s="58"/>
      <c r="TMH5" s="58"/>
      <c r="TMI5" s="58"/>
      <c r="TMJ5" s="58"/>
      <c r="TMK5" s="58"/>
      <c r="TML5" s="58"/>
      <c r="TMM5" s="58"/>
      <c r="TMN5" s="58"/>
      <c r="TMO5" s="58"/>
      <c r="TMP5" s="58"/>
      <c r="TMQ5" s="58"/>
      <c r="TMR5" s="58"/>
      <c r="TMS5" s="58"/>
      <c r="TMT5" s="58"/>
      <c r="TMU5" s="58"/>
      <c r="TMV5" s="58"/>
      <c r="TMW5" s="58"/>
      <c r="TMX5" s="58"/>
      <c r="TMY5" s="58"/>
      <c r="TMZ5" s="58"/>
      <c r="TNA5" s="58"/>
      <c r="TNB5" s="58"/>
      <c r="TNC5" s="58"/>
      <c r="TND5" s="58"/>
      <c r="TNE5" s="58"/>
      <c r="TNF5" s="58"/>
      <c r="TNG5" s="58"/>
      <c r="TNH5" s="58"/>
      <c r="TNI5" s="58"/>
      <c r="TNJ5" s="58"/>
      <c r="TNK5" s="58"/>
      <c r="TNL5" s="58"/>
      <c r="TNM5" s="58"/>
      <c r="TNN5" s="58"/>
      <c r="TNO5" s="58"/>
      <c r="TNP5" s="58"/>
      <c r="TNQ5" s="58"/>
      <c r="TNR5" s="58"/>
      <c r="TNS5" s="58"/>
      <c r="TNT5" s="58"/>
      <c r="TNU5" s="58"/>
      <c r="TNV5" s="58"/>
      <c r="TNW5" s="58"/>
      <c r="TNX5" s="58"/>
      <c r="TNY5" s="58"/>
      <c r="TNZ5" s="58"/>
      <c r="TOA5" s="58"/>
      <c r="TOB5" s="58"/>
      <c r="TOC5" s="58"/>
      <c r="TOD5" s="58"/>
      <c r="TOE5" s="58"/>
      <c r="TOF5" s="58"/>
      <c r="TOG5" s="58"/>
      <c r="TOH5" s="58"/>
      <c r="TOI5" s="58"/>
      <c r="TOJ5" s="58"/>
      <c r="TOK5" s="58"/>
      <c r="TOL5" s="58"/>
      <c r="TOM5" s="58"/>
      <c r="TON5" s="58"/>
      <c r="TOO5" s="58"/>
      <c r="TOP5" s="58"/>
      <c r="TOQ5" s="58"/>
      <c r="TOR5" s="58"/>
      <c r="TOS5" s="58"/>
      <c r="TOT5" s="58"/>
      <c r="TOU5" s="58"/>
      <c r="TOV5" s="58"/>
      <c r="TOW5" s="58"/>
      <c r="TOX5" s="58"/>
      <c r="TOY5" s="58"/>
      <c r="TOZ5" s="58"/>
      <c r="TPA5" s="58"/>
      <c r="TPB5" s="58"/>
      <c r="TPC5" s="58"/>
      <c r="TPD5" s="58"/>
      <c r="TPE5" s="58"/>
      <c r="TPF5" s="58"/>
      <c r="TPG5" s="58"/>
      <c r="TPH5" s="58"/>
      <c r="TPI5" s="58"/>
      <c r="TPJ5" s="58"/>
      <c r="TPK5" s="58"/>
      <c r="TPL5" s="58"/>
      <c r="TPM5" s="58"/>
      <c r="TPN5" s="58"/>
      <c r="TPO5" s="58"/>
      <c r="TPP5" s="58"/>
      <c r="TPQ5" s="58"/>
      <c r="TPR5" s="58"/>
      <c r="TPS5" s="58"/>
      <c r="TPT5" s="58"/>
      <c r="TPU5" s="58"/>
      <c r="TPV5" s="58"/>
      <c r="TPW5" s="58"/>
      <c r="TPX5" s="58"/>
      <c r="TPY5" s="58"/>
      <c r="TPZ5" s="58"/>
      <c r="TQA5" s="58"/>
      <c r="TQB5" s="58"/>
      <c r="TQC5" s="58"/>
      <c r="TQD5" s="58"/>
      <c r="TQE5" s="58"/>
      <c r="TQF5" s="58"/>
      <c r="TQG5" s="58"/>
      <c r="TQH5" s="58"/>
      <c r="TQI5" s="58"/>
      <c r="TQJ5" s="58"/>
      <c r="TQK5" s="58"/>
      <c r="TQL5" s="58"/>
      <c r="TQM5" s="58"/>
      <c r="TQN5" s="58"/>
      <c r="TQO5" s="58"/>
      <c r="TQP5" s="58"/>
      <c r="TQQ5" s="58"/>
      <c r="TQR5" s="58"/>
      <c r="TQS5" s="58"/>
      <c r="TQT5" s="58"/>
      <c r="TQU5" s="58"/>
      <c r="TQV5" s="58"/>
      <c r="TQW5" s="58"/>
      <c r="TQX5" s="58"/>
      <c r="TQY5" s="58"/>
      <c r="TQZ5" s="58"/>
      <c r="TRA5" s="58"/>
      <c r="TRB5" s="58"/>
      <c r="TRC5" s="58"/>
      <c r="TRD5" s="58"/>
      <c r="TRE5" s="58"/>
      <c r="TRF5" s="58"/>
      <c r="TRG5" s="58"/>
      <c r="TRH5" s="58"/>
      <c r="TRI5" s="58"/>
      <c r="TRJ5" s="58"/>
      <c r="TRK5" s="58"/>
      <c r="TRL5" s="58"/>
      <c r="TRM5" s="58"/>
      <c r="TRN5" s="58"/>
      <c r="TRO5" s="58"/>
      <c r="TRP5" s="58"/>
      <c r="TRQ5" s="58"/>
      <c r="TRR5" s="58"/>
      <c r="TRS5" s="58"/>
      <c r="TRT5" s="58"/>
      <c r="TRU5" s="58"/>
      <c r="TRV5" s="58"/>
      <c r="TRW5" s="58"/>
      <c r="TRX5" s="58"/>
      <c r="TRY5" s="58"/>
      <c r="TRZ5" s="58"/>
      <c r="TSA5" s="58"/>
      <c r="TSB5" s="58"/>
      <c r="TSC5" s="58"/>
      <c r="TSD5" s="58"/>
      <c r="TSE5" s="58"/>
      <c r="TSF5" s="58"/>
      <c r="TSG5" s="58"/>
      <c r="TSH5" s="58"/>
      <c r="TSI5" s="58"/>
      <c r="TSJ5" s="58"/>
      <c r="TSK5" s="58"/>
      <c r="TSL5" s="58"/>
      <c r="TSM5" s="58"/>
      <c r="TSN5" s="58"/>
      <c r="TSO5" s="58"/>
      <c r="TSP5" s="58"/>
      <c r="TSQ5" s="58"/>
      <c r="TSR5" s="58"/>
      <c r="TSS5" s="58"/>
      <c r="TST5" s="58"/>
      <c r="TSU5" s="58"/>
      <c r="TSV5" s="58"/>
      <c r="TSW5" s="58"/>
      <c r="TSX5" s="58"/>
      <c r="TSY5" s="58"/>
      <c r="TSZ5" s="58"/>
      <c r="TTA5" s="58"/>
      <c r="TTB5" s="58"/>
      <c r="TTC5" s="58"/>
      <c r="TTD5" s="58"/>
      <c r="TTE5" s="58"/>
      <c r="TTF5" s="58"/>
      <c r="TTG5" s="58"/>
      <c r="TTH5" s="58"/>
      <c r="TTI5" s="58"/>
      <c r="TTJ5" s="58"/>
      <c r="TTK5" s="58"/>
      <c r="TTL5" s="58"/>
      <c r="TTM5" s="58"/>
      <c r="TTN5" s="58"/>
      <c r="TTO5" s="58"/>
      <c r="TTP5" s="58"/>
      <c r="TTQ5" s="58"/>
      <c r="TTR5" s="58"/>
      <c r="TTS5" s="58"/>
      <c r="TTT5" s="58"/>
      <c r="TTU5" s="58"/>
      <c r="TTV5" s="58"/>
      <c r="TTW5" s="58"/>
      <c r="TTX5" s="58"/>
      <c r="TTY5" s="58"/>
      <c r="TTZ5" s="58"/>
      <c r="TUA5" s="58"/>
      <c r="TUB5" s="58"/>
      <c r="TUC5" s="58"/>
      <c r="TUD5" s="58"/>
      <c r="TUE5" s="58"/>
      <c r="TUF5" s="58"/>
      <c r="TUG5" s="58"/>
      <c r="TUH5" s="58"/>
      <c r="TUI5" s="58"/>
      <c r="TUJ5" s="58"/>
      <c r="TUK5" s="58"/>
      <c r="TUL5" s="58"/>
      <c r="TUM5" s="58"/>
      <c r="TUN5" s="58"/>
      <c r="TUO5" s="58"/>
      <c r="TUP5" s="58"/>
      <c r="TUQ5" s="58"/>
      <c r="TUR5" s="58"/>
      <c r="TUS5" s="58"/>
      <c r="TUT5" s="58"/>
      <c r="TUU5" s="58"/>
      <c r="TUV5" s="58"/>
      <c r="TUW5" s="58"/>
      <c r="TUX5" s="58"/>
      <c r="TUY5" s="58"/>
      <c r="TUZ5" s="58"/>
      <c r="TVA5" s="58"/>
      <c r="TVB5" s="58"/>
      <c r="TVC5" s="58"/>
      <c r="TVD5" s="58"/>
      <c r="TVE5" s="58"/>
      <c r="TVF5" s="58"/>
      <c r="TVG5" s="58"/>
      <c r="TVH5" s="58"/>
      <c r="TVI5" s="58"/>
      <c r="TVJ5" s="58"/>
      <c r="TVK5" s="58"/>
      <c r="TVL5" s="58"/>
      <c r="TVM5" s="58"/>
      <c r="TVN5" s="58"/>
      <c r="TVO5" s="58"/>
      <c r="TVP5" s="58"/>
      <c r="TVQ5" s="58"/>
      <c r="TVR5" s="58"/>
      <c r="TVS5" s="58"/>
      <c r="TVT5" s="58"/>
      <c r="TVU5" s="58"/>
      <c r="TVV5" s="58"/>
      <c r="TVW5" s="58"/>
      <c r="TVX5" s="58"/>
      <c r="TVY5" s="58"/>
      <c r="TVZ5" s="58"/>
      <c r="TWA5" s="58"/>
      <c r="TWB5" s="58"/>
      <c r="TWC5" s="58"/>
      <c r="TWD5" s="58"/>
      <c r="TWE5" s="58"/>
      <c r="TWF5" s="58"/>
      <c r="TWG5" s="58"/>
      <c r="TWH5" s="58"/>
      <c r="TWI5" s="58"/>
      <c r="TWJ5" s="58"/>
      <c r="TWK5" s="58"/>
      <c r="TWL5" s="58"/>
      <c r="TWM5" s="58"/>
      <c r="TWN5" s="58"/>
      <c r="TWO5" s="58"/>
      <c r="TWP5" s="58"/>
      <c r="TWQ5" s="58"/>
      <c r="TWR5" s="58"/>
      <c r="TWS5" s="58"/>
      <c r="TWT5" s="58"/>
      <c r="TWU5" s="58"/>
      <c r="TWV5" s="58"/>
      <c r="TWW5" s="58"/>
      <c r="TWX5" s="58"/>
      <c r="TWY5" s="58"/>
      <c r="TWZ5" s="58"/>
      <c r="TXA5" s="58"/>
      <c r="TXB5" s="58"/>
      <c r="TXC5" s="58"/>
      <c r="TXD5" s="58"/>
      <c r="TXE5" s="58"/>
      <c r="TXF5" s="58"/>
      <c r="TXG5" s="58"/>
      <c r="TXH5" s="58"/>
      <c r="TXI5" s="58"/>
      <c r="TXJ5" s="58"/>
      <c r="TXK5" s="58"/>
      <c r="TXL5" s="58"/>
      <c r="TXM5" s="58"/>
      <c r="TXN5" s="58"/>
      <c r="TXO5" s="58"/>
      <c r="TXP5" s="58"/>
      <c r="TXQ5" s="58"/>
      <c r="TXR5" s="58"/>
      <c r="TXS5" s="58"/>
      <c r="TXT5" s="58"/>
      <c r="TXU5" s="58"/>
      <c r="TXV5" s="58"/>
      <c r="TXW5" s="58"/>
      <c r="TXX5" s="58"/>
      <c r="TXY5" s="58"/>
      <c r="TXZ5" s="58"/>
      <c r="TYA5" s="58"/>
      <c r="TYB5" s="58"/>
      <c r="TYC5" s="58"/>
      <c r="TYD5" s="58"/>
      <c r="TYE5" s="58"/>
      <c r="TYF5" s="58"/>
      <c r="TYG5" s="58"/>
      <c r="TYH5" s="58"/>
      <c r="TYI5" s="58"/>
      <c r="TYJ5" s="58"/>
      <c r="TYK5" s="58"/>
      <c r="TYL5" s="58"/>
      <c r="TYM5" s="58"/>
      <c r="TYN5" s="58"/>
      <c r="TYO5" s="58"/>
      <c r="TYP5" s="58"/>
      <c r="TYQ5" s="58"/>
      <c r="TYR5" s="58"/>
      <c r="TYS5" s="58"/>
      <c r="TYT5" s="58"/>
      <c r="TYU5" s="58"/>
      <c r="TYV5" s="58"/>
      <c r="TYW5" s="58"/>
      <c r="TYX5" s="58"/>
      <c r="TYY5" s="58"/>
      <c r="TYZ5" s="58"/>
      <c r="TZA5" s="58"/>
      <c r="TZB5" s="58"/>
      <c r="TZC5" s="58"/>
      <c r="TZD5" s="58"/>
      <c r="TZE5" s="58"/>
      <c r="TZF5" s="58"/>
      <c r="TZG5" s="58"/>
      <c r="TZH5" s="58"/>
      <c r="TZI5" s="58"/>
      <c r="TZJ5" s="58"/>
      <c r="TZK5" s="58"/>
      <c r="TZL5" s="58"/>
      <c r="TZM5" s="58"/>
      <c r="TZN5" s="58"/>
      <c r="TZO5" s="58"/>
      <c r="TZP5" s="58"/>
      <c r="TZQ5" s="58"/>
      <c r="TZR5" s="58"/>
      <c r="TZS5" s="58"/>
      <c r="TZT5" s="58"/>
      <c r="TZU5" s="58"/>
      <c r="TZV5" s="58"/>
      <c r="TZW5" s="58"/>
      <c r="TZX5" s="58"/>
      <c r="TZY5" s="58"/>
      <c r="TZZ5" s="58"/>
      <c r="UAA5" s="58"/>
      <c r="UAB5" s="58"/>
      <c r="UAC5" s="58"/>
      <c r="UAD5" s="58"/>
      <c r="UAE5" s="58"/>
      <c r="UAF5" s="58"/>
      <c r="UAG5" s="58"/>
      <c r="UAH5" s="58"/>
      <c r="UAI5" s="58"/>
      <c r="UAJ5" s="58"/>
      <c r="UAK5" s="58"/>
      <c r="UAL5" s="58"/>
      <c r="UAM5" s="58"/>
      <c r="UAN5" s="58"/>
      <c r="UAO5" s="58"/>
      <c r="UAP5" s="58"/>
      <c r="UAQ5" s="58"/>
      <c r="UAR5" s="58"/>
      <c r="UAS5" s="58"/>
      <c r="UAT5" s="58"/>
      <c r="UAU5" s="58"/>
      <c r="UAV5" s="58"/>
      <c r="UAW5" s="58"/>
      <c r="UAX5" s="58"/>
      <c r="UAY5" s="58"/>
      <c r="UAZ5" s="58"/>
      <c r="UBA5" s="58"/>
      <c r="UBB5" s="58"/>
      <c r="UBC5" s="58"/>
      <c r="UBD5" s="58"/>
      <c r="UBE5" s="58"/>
      <c r="UBF5" s="58"/>
      <c r="UBG5" s="58"/>
      <c r="UBH5" s="58"/>
      <c r="UBI5" s="58"/>
      <c r="UBJ5" s="58"/>
      <c r="UBK5" s="58"/>
      <c r="UBL5" s="58"/>
      <c r="UBM5" s="58"/>
      <c r="UBN5" s="58"/>
      <c r="UBO5" s="58"/>
      <c r="UBP5" s="58"/>
      <c r="UBQ5" s="58"/>
      <c r="UBR5" s="58"/>
      <c r="UBS5" s="58"/>
      <c r="UBT5" s="58"/>
      <c r="UBU5" s="58"/>
      <c r="UBV5" s="58"/>
      <c r="UBW5" s="58"/>
      <c r="UBX5" s="58"/>
      <c r="UBY5" s="58"/>
      <c r="UBZ5" s="58"/>
      <c r="UCA5" s="58"/>
      <c r="UCB5" s="58"/>
      <c r="UCC5" s="58"/>
      <c r="UCD5" s="58"/>
      <c r="UCE5" s="58"/>
      <c r="UCF5" s="58"/>
      <c r="UCG5" s="58"/>
      <c r="UCH5" s="58"/>
      <c r="UCI5" s="58"/>
      <c r="UCJ5" s="58"/>
      <c r="UCK5" s="58"/>
      <c r="UCL5" s="58"/>
      <c r="UCM5" s="58"/>
      <c r="UCN5" s="58"/>
      <c r="UCO5" s="58"/>
      <c r="UCP5" s="58"/>
      <c r="UCQ5" s="58"/>
      <c r="UCR5" s="58"/>
      <c r="UCS5" s="58"/>
      <c r="UCT5" s="58"/>
      <c r="UCU5" s="58"/>
      <c r="UCV5" s="58"/>
      <c r="UCW5" s="58"/>
      <c r="UCX5" s="58"/>
      <c r="UCY5" s="58"/>
      <c r="UCZ5" s="58"/>
      <c r="UDA5" s="58"/>
      <c r="UDB5" s="58"/>
      <c r="UDC5" s="58"/>
      <c r="UDD5" s="58"/>
      <c r="UDE5" s="58"/>
      <c r="UDF5" s="58"/>
      <c r="UDG5" s="58"/>
      <c r="UDH5" s="58"/>
      <c r="UDI5" s="58"/>
      <c r="UDJ5" s="58"/>
      <c r="UDK5" s="58"/>
      <c r="UDL5" s="58"/>
      <c r="UDM5" s="58"/>
      <c r="UDN5" s="58"/>
      <c r="UDO5" s="58"/>
      <c r="UDP5" s="58"/>
      <c r="UDQ5" s="58"/>
      <c r="UDR5" s="58"/>
      <c r="UDS5" s="58"/>
      <c r="UDT5" s="58"/>
      <c r="UDU5" s="58"/>
      <c r="UDV5" s="58"/>
      <c r="UDW5" s="58"/>
      <c r="UDX5" s="58"/>
      <c r="UDY5" s="58"/>
      <c r="UDZ5" s="58"/>
      <c r="UEA5" s="58"/>
      <c r="UEB5" s="58"/>
      <c r="UEC5" s="58"/>
      <c r="UED5" s="58"/>
      <c r="UEE5" s="58"/>
      <c r="UEF5" s="58"/>
      <c r="UEG5" s="58"/>
      <c r="UEH5" s="58"/>
      <c r="UEI5" s="58"/>
      <c r="UEJ5" s="58"/>
      <c r="UEK5" s="58"/>
      <c r="UEL5" s="58"/>
      <c r="UEM5" s="58"/>
      <c r="UEN5" s="58"/>
      <c r="UEO5" s="58"/>
      <c r="UEP5" s="58"/>
      <c r="UEQ5" s="58"/>
      <c r="UER5" s="58"/>
      <c r="UES5" s="58"/>
      <c r="UET5" s="58"/>
      <c r="UEU5" s="58"/>
      <c r="UEV5" s="58"/>
      <c r="UEW5" s="58"/>
      <c r="UEX5" s="58"/>
      <c r="UEY5" s="58"/>
      <c r="UEZ5" s="58"/>
      <c r="UFA5" s="58"/>
      <c r="UFB5" s="58"/>
      <c r="UFC5" s="58"/>
      <c r="UFD5" s="58"/>
      <c r="UFE5" s="58"/>
      <c r="UFF5" s="58"/>
      <c r="UFG5" s="58"/>
      <c r="UFH5" s="58"/>
      <c r="UFI5" s="58"/>
      <c r="UFJ5" s="58"/>
      <c r="UFK5" s="58"/>
      <c r="UFL5" s="58"/>
      <c r="UFM5" s="58"/>
      <c r="UFN5" s="58"/>
      <c r="UFO5" s="58"/>
      <c r="UFP5" s="58"/>
      <c r="UFQ5" s="58"/>
      <c r="UFR5" s="58"/>
      <c r="UFS5" s="58"/>
      <c r="UFT5" s="58"/>
      <c r="UFU5" s="58"/>
      <c r="UFV5" s="58"/>
      <c r="UFW5" s="58"/>
      <c r="UFX5" s="58"/>
      <c r="UFY5" s="58"/>
      <c r="UFZ5" s="58"/>
      <c r="UGA5" s="58"/>
      <c r="UGB5" s="58"/>
      <c r="UGC5" s="58"/>
      <c r="UGD5" s="58"/>
      <c r="UGE5" s="58"/>
      <c r="UGF5" s="58"/>
      <c r="UGG5" s="58"/>
      <c r="UGH5" s="58"/>
      <c r="UGI5" s="58"/>
      <c r="UGJ5" s="58"/>
      <c r="UGK5" s="58"/>
      <c r="UGL5" s="58"/>
      <c r="UGM5" s="58"/>
      <c r="UGN5" s="58"/>
      <c r="UGO5" s="58"/>
      <c r="UGP5" s="58"/>
      <c r="UGQ5" s="58"/>
      <c r="UGR5" s="58"/>
      <c r="UGS5" s="58"/>
      <c r="UGT5" s="58"/>
      <c r="UGU5" s="58"/>
      <c r="UGV5" s="58"/>
      <c r="UGW5" s="58"/>
      <c r="UGX5" s="58"/>
      <c r="UGY5" s="58"/>
      <c r="UGZ5" s="58"/>
      <c r="UHA5" s="58"/>
      <c r="UHB5" s="58"/>
      <c r="UHC5" s="58"/>
      <c r="UHD5" s="58"/>
      <c r="UHE5" s="58"/>
      <c r="UHF5" s="58"/>
      <c r="UHG5" s="58"/>
      <c r="UHH5" s="58"/>
      <c r="UHI5" s="58"/>
      <c r="UHJ5" s="58"/>
      <c r="UHK5" s="58"/>
      <c r="UHL5" s="58"/>
      <c r="UHM5" s="58"/>
      <c r="UHN5" s="58"/>
      <c r="UHO5" s="58"/>
      <c r="UHP5" s="58"/>
      <c r="UHQ5" s="58"/>
      <c r="UHR5" s="58"/>
      <c r="UHS5" s="58"/>
      <c r="UHT5" s="58"/>
      <c r="UHU5" s="58"/>
      <c r="UHV5" s="58"/>
      <c r="UHW5" s="58"/>
      <c r="UHX5" s="58"/>
      <c r="UHY5" s="58"/>
      <c r="UHZ5" s="58"/>
      <c r="UIA5" s="58"/>
      <c r="UIB5" s="58"/>
      <c r="UIC5" s="58"/>
      <c r="UID5" s="58"/>
      <c r="UIE5" s="58"/>
      <c r="UIF5" s="58"/>
      <c r="UIG5" s="58"/>
      <c r="UIH5" s="58"/>
      <c r="UII5" s="58"/>
      <c r="UIJ5" s="58"/>
      <c r="UIK5" s="58"/>
      <c r="UIL5" s="58"/>
      <c r="UIM5" s="58"/>
      <c r="UIN5" s="58"/>
      <c r="UIO5" s="58"/>
      <c r="UIP5" s="58"/>
      <c r="UIQ5" s="58"/>
      <c r="UIR5" s="58"/>
      <c r="UIS5" s="58"/>
      <c r="UIT5" s="58"/>
      <c r="UIU5" s="58"/>
      <c r="UIV5" s="58"/>
      <c r="UIW5" s="58"/>
      <c r="UIX5" s="58"/>
      <c r="UIY5" s="58"/>
      <c r="UIZ5" s="58"/>
      <c r="UJA5" s="58"/>
      <c r="UJB5" s="58"/>
      <c r="UJC5" s="58"/>
      <c r="UJD5" s="58"/>
      <c r="UJE5" s="58"/>
      <c r="UJF5" s="58"/>
      <c r="UJG5" s="58"/>
      <c r="UJH5" s="58"/>
      <c r="UJI5" s="58"/>
      <c r="UJJ5" s="58"/>
      <c r="UJK5" s="58"/>
      <c r="UJL5" s="58"/>
      <c r="UJM5" s="58"/>
      <c r="UJN5" s="58"/>
      <c r="UJO5" s="58"/>
      <c r="UJP5" s="58"/>
      <c r="UJQ5" s="58"/>
      <c r="UJR5" s="58"/>
      <c r="UJS5" s="58"/>
      <c r="UJT5" s="58"/>
      <c r="UJU5" s="58"/>
      <c r="UJV5" s="58"/>
      <c r="UJW5" s="58"/>
      <c r="UJX5" s="58"/>
      <c r="UJY5" s="58"/>
      <c r="UJZ5" s="58"/>
      <c r="UKA5" s="58"/>
      <c r="UKB5" s="58"/>
      <c r="UKC5" s="58"/>
      <c r="UKD5" s="58"/>
      <c r="UKE5" s="58"/>
      <c r="UKF5" s="58"/>
      <c r="UKG5" s="58"/>
      <c r="UKH5" s="58"/>
      <c r="UKI5" s="58"/>
      <c r="UKJ5" s="58"/>
      <c r="UKK5" s="58"/>
      <c r="UKL5" s="58"/>
      <c r="UKM5" s="58"/>
      <c r="UKN5" s="58"/>
      <c r="UKO5" s="58"/>
      <c r="UKP5" s="58"/>
      <c r="UKQ5" s="58"/>
      <c r="UKR5" s="58"/>
      <c r="UKS5" s="58"/>
      <c r="UKT5" s="58"/>
      <c r="UKU5" s="58"/>
      <c r="UKV5" s="58"/>
      <c r="UKW5" s="58"/>
      <c r="UKX5" s="58"/>
      <c r="UKY5" s="58"/>
      <c r="UKZ5" s="58"/>
      <c r="ULA5" s="58"/>
      <c r="ULB5" s="58"/>
      <c r="ULC5" s="58"/>
      <c r="ULD5" s="58"/>
      <c r="ULE5" s="58"/>
      <c r="ULF5" s="58"/>
      <c r="ULG5" s="58"/>
      <c r="ULH5" s="58"/>
      <c r="ULI5" s="58"/>
      <c r="ULJ5" s="58"/>
      <c r="ULK5" s="58"/>
      <c r="ULL5" s="58"/>
      <c r="ULM5" s="58"/>
      <c r="ULN5" s="58"/>
      <c r="ULO5" s="58"/>
      <c r="ULP5" s="58"/>
      <c r="ULQ5" s="58"/>
      <c r="ULR5" s="58"/>
      <c r="ULS5" s="58"/>
      <c r="ULT5" s="58"/>
      <c r="ULU5" s="58"/>
      <c r="ULV5" s="58"/>
      <c r="ULW5" s="58"/>
      <c r="ULX5" s="58"/>
      <c r="ULY5" s="58"/>
      <c r="ULZ5" s="58"/>
      <c r="UMA5" s="58"/>
      <c r="UMB5" s="58"/>
      <c r="UMC5" s="58"/>
      <c r="UMD5" s="58"/>
      <c r="UME5" s="58"/>
      <c r="UMF5" s="58"/>
      <c r="UMG5" s="58"/>
      <c r="UMH5" s="58"/>
      <c r="UMI5" s="58"/>
      <c r="UMJ5" s="58"/>
      <c r="UMK5" s="58"/>
      <c r="UML5" s="58"/>
      <c r="UMM5" s="58"/>
      <c r="UMN5" s="58"/>
      <c r="UMO5" s="58"/>
      <c r="UMP5" s="58"/>
      <c r="UMQ5" s="58"/>
      <c r="UMR5" s="58"/>
      <c r="UMS5" s="58"/>
      <c r="UMT5" s="58"/>
      <c r="UMU5" s="58"/>
      <c r="UMV5" s="58"/>
      <c r="UMW5" s="58"/>
      <c r="UMX5" s="58"/>
      <c r="UMY5" s="58"/>
      <c r="UMZ5" s="58"/>
      <c r="UNA5" s="58"/>
      <c r="UNB5" s="58"/>
      <c r="UNC5" s="58"/>
      <c r="UND5" s="58"/>
      <c r="UNE5" s="58"/>
      <c r="UNF5" s="58"/>
      <c r="UNG5" s="58"/>
      <c r="UNH5" s="58"/>
      <c r="UNI5" s="58"/>
      <c r="UNJ5" s="58"/>
      <c r="UNK5" s="58"/>
      <c r="UNL5" s="58"/>
      <c r="UNM5" s="58"/>
      <c r="UNN5" s="58"/>
      <c r="UNO5" s="58"/>
      <c r="UNP5" s="58"/>
      <c r="UNQ5" s="58"/>
      <c r="UNR5" s="58"/>
      <c r="UNS5" s="58"/>
      <c r="UNT5" s="58"/>
      <c r="UNU5" s="58"/>
      <c r="UNV5" s="58"/>
      <c r="UNW5" s="58"/>
      <c r="UNX5" s="58"/>
      <c r="UNY5" s="58"/>
      <c r="UNZ5" s="58"/>
      <c r="UOA5" s="58"/>
      <c r="UOB5" s="58"/>
      <c r="UOC5" s="58"/>
      <c r="UOD5" s="58"/>
      <c r="UOE5" s="58"/>
      <c r="UOF5" s="58"/>
      <c r="UOG5" s="58"/>
      <c r="UOH5" s="58"/>
      <c r="UOI5" s="58"/>
      <c r="UOJ5" s="58"/>
      <c r="UOK5" s="58"/>
      <c r="UOL5" s="58"/>
      <c r="UOM5" s="58"/>
      <c r="UON5" s="58"/>
      <c r="UOO5" s="58"/>
      <c r="UOP5" s="58"/>
      <c r="UOQ5" s="58"/>
      <c r="UOR5" s="58"/>
      <c r="UOS5" s="58"/>
      <c r="UOT5" s="58"/>
      <c r="UOU5" s="58"/>
      <c r="UOV5" s="58"/>
      <c r="UOW5" s="58"/>
      <c r="UOX5" s="58"/>
      <c r="UOY5" s="58"/>
      <c r="UOZ5" s="58"/>
      <c r="UPA5" s="58"/>
      <c r="UPB5" s="58"/>
      <c r="UPC5" s="58"/>
      <c r="UPD5" s="58"/>
      <c r="UPE5" s="58"/>
      <c r="UPF5" s="58"/>
      <c r="UPG5" s="58"/>
      <c r="UPH5" s="58"/>
      <c r="UPI5" s="58"/>
      <c r="UPJ5" s="58"/>
      <c r="UPK5" s="58"/>
      <c r="UPL5" s="58"/>
      <c r="UPM5" s="58"/>
      <c r="UPN5" s="58"/>
      <c r="UPO5" s="58"/>
      <c r="UPP5" s="58"/>
      <c r="UPQ5" s="58"/>
      <c r="UPR5" s="58"/>
      <c r="UPS5" s="58"/>
      <c r="UPT5" s="58"/>
      <c r="UPU5" s="58"/>
      <c r="UPV5" s="58"/>
      <c r="UPW5" s="58"/>
      <c r="UPX5" s="58"/>
      <c r="UPY5" s="58"/>
      <c r="UPZ5" s="58"/>
      <c r="UQA5" s="58"/>
      <c r="UQB5" s="58"/>
      <c r="UQC5" s="58"/>
      <c r="UQD5" s="58"/>
      <c r="UQE5" s="58"/>
      <c r="UQF5" s="58"/>
      <c r="UQG5" s="58"/>
      <c r="UQH5" s="58"/>
      <c r="UQI5" s="58"/>
      <c r="UQJ5" s="58"/>
      <c r="UQK5" s="58"/>
      <c r="UQL5" s="58"/>
      <c r="UQM5" s="58"/>
      <c r="UQN5" s="58"/>
      <c r="UQO5" s="58"/>
      <c r="UQP5" s="58"/>
      <c r="UQQ5" s="58"/>
      <c r="UQR5" s="58"/>
      <c r="UQS5" s="58"/>
      <c r="UQT5" s="58"/>
      <c r="UQU5" s="58"/>
      <c r="UQV5" s="58"/>
      <c r="UQW5" s="58"/>
      <c r="UQX5" s="58"/>
      <c r="UQY5" s="58"/>
      <c r="UQZ5" s="58"/>
      <c r="URA5" s="58"/>
      <c r="URB5" s="58"/>
      <c r="URC5" s="58"/>
      <c r="URD5" s="58"/>
      <c r="URE5" s="58"/>
      <c r="URF5" s="58"/>
      <c r="URG5" s="58"/>
      <c r="URH5" s="58"/>
      <c r="URI5" s="58"/>
      <c r="URJ5" s="58"/>
      <c r="URK5" s="58"/>
      <c r="URL5" s="58"/>
      <c r="URM5" s="58"/>
      <c r="URN5" s="58"/>
      <c r="URO5" s="58"/>
      <c r="URP5" s="58"/>
      <c r="URQ5" s="58"/>
      <c r="URR5" s="58"/>
      <c r="URS5" s="58"/>
      <c r="URT5" s="58"/>
      <c r="URU5" s="58"/>
      <c r="URV5" s="58"/>
      <c r="URW5" s="58"/>
      <c r="URX5" s="58"/>
      <c r="URY5" s="58"/>
      <c r="URZ5" s="58"/>
      <c r="USA5" s="58"/>
      <c r="USB5" s="58"/>
      <c r="USC5" s="58"/>
      <c r="USD5" s="58"/>
      <c r="USE5" s="58"/>
      <c r="USF5" s="58"/>
      <c r="USG5" s="58"/>
      <c r="USH5" s="58"/>
      <c r="USI5" s="58"/>
      <c r="USJ5" s="58"/>
      <c r="USK5" s="58"/>
      <c r="USL5" s="58"/>
      <c r="USM5" s="58"/>
      <c r="USN5" s="58"/>
      <c r="USO5" s="58"/>
      <c r="USP5" s="58"/>
      <c r="USQ5" s="58"/>
      <c r="USR5" s="58"/>
      <c r="USS5" s="58"/>
      <c r="UST5" s="58"/>
      <c r="USU5" s="58"/>
      <c r="USV5" s="58"/>
      <c r="USW5" s="58"/>
      <c r="USX5" s="58"/>
      <c r="USY5" s="58"/>
      <c r="USZ5" s="58"/>
      <c r="UTA5" s="58"/>
      <c r="UTB5" s="58"/>
      <c r="UTC5" s="58"/>
      <c r="UTD5" s="58"/>
      <c r="UTE5" s="58"/>
      <c r="UTF5" s="58"/>
      <c r="UTG5" s="58"/>
      <c r="UTH5" s="58"/>
      <c r="UTI5" s="58"/>
      <c r="UTJ5" s="58"/>
      <c r="UTK5" s="58"/>
      <c r="UTL5" s="58"/>
      <c r="UTM5" s="58"/>
      <c r="UTN5" s="58"/>
      <c r="UTO5" s="58"/>
      <c r="UTP5" s="58"/>
      <c r="UTQ5" s="58"/>
      <c r="UTR5" s="58"/>
      <c r="UTS5" s="58"/>
      <c r="UTT5" s="58"/>
      <c r="UTU5" s="58"/>
      <c r="UTV5" s="58"/>
      <c r="UTW5" s="58"/>
      <c r="UTX5" s="58"/>
      <c r="UTY5" s="58"/>
      <c r="UTZ5" s="58"/>
      <c r="UUA5" s="58"/>
      <c r="UUB5" s="58"/>
      <c r="UUC5" s="58"/>
      <c r="UUD5" s="58"/>
      <c r="UUE5" s="58"/>
      <c r="UUF5" s="58"/>
      <c r="UUG5" s="58"/>
      <c r="UUH5" s="58"/>
      <c r="UUI5" s="58"/>
      <c r="UUJ5" s="58"/>
      <c r="UUK5" s="58"/>
      <c r="UUL5" s="58"/>
      <c r="UUM5" s="58"/>
      <c r="UUN5" s="58"/>
      <c r="UUO5" s="58"/>
      <c r="UUP5" s="58"/>
      <c r="UUQ5" s="58"/>
      <c r="UUR5" s="58"/>
      <c r="UUS5" s="58"/>
      <c r="UUT5" s="58"/>
      <c r="UUU5" s="58"/>
      <c r="UUV5" s="58"/>
      <c r="UUW5" s="58"/>
      <c r="UUX5" s="58"/>
      <c r="UUY5" s="58"/>
      <c r="UUZ5" s="58"/>
      <c r="UVA5" s="58"/>
      <c r="UVB5" s="58"/>
      <c r="UVC5" s="58"/>
      <c r="UVD5" s="58"/>
      <c r="UVE5" s="58"/>
      <c r="UVF5" s="58"/>
      <c r="UVG5" s="58"/>
      <c r="UVH5" s="58"/>
      <c r="UVI5" s="58"/>
      <c r="UVJ5" s="58"/>
      <c r="UVK5" s="58"/>
      <c r="UVL5" s="58"/>
      <c r="UVM5" s="58"/>
      <c r="UVN5" s="58"/>
      <c r="UVO5" s="58"/>
      <c r="UVP5" s="58"/>
      <c r="UVQ5" s="58"/>
      <c r="UVR5" s="58"/>
      <c r="UVS5" s="58"/>
      <c r="UVT5" s="58"/>
      <c r="UVU5" s="58"/>
      <c r="UVV5" s="58"/>
      <c r="UVW5" s="58"/>
      <c r="UVX5" s="58"/>
      <c r="UVY5" s="58"/>
      <c r="UVZ5" s="58"/>
      <c r="UWA5" s="58"/>
      <c r="UWB5" s="58"/>
      <c r="UWC5" s="58"/>
      <c r="UWD5" s="58"/>
      <c r="UWE5" s="58"/>
      <c r="UWF5" s="58"/>
      <c r="UWG5" s="58"/>
      <c r="UWH5" s="58"/>
      <c r="UWI5" s="58"/>
      <c r="UWJ5" s="58"/>
      <c r="UWK5" s="58"/>
      <c r="UWL5" s="58"/>
      <c r="UWM5" s="58"/>
      <c r="UWN5" s="58"/>
      <c r="UWO5" s="58"/>
      <c r="UWP5" s="58"/>
      <c r="UWQ5" s="58"/>
      <c r="UWR5" s="58"/>
      <c r="UWS5" s="58"/>
      <c r="UWT5" s="58"/>
      <c r="UWU5" s="58"/>
      <c r="UWV5" s="58"/>
      <c r="UWW5" s="58"/>
      <c r="UWX5" s="58"/>
      <c r="UWY5" s="58"/>
      <c r="UWZ5" s="58"/>
      <c r="UXA5" s="58"/>
      <c r="UXB5" s="58"/>
      <c r="UXC5" s="58"/>
      <c r="UXD5" s="58"/>
      <c r="UXE5" s="58"/>
      <c r="UXF5" s="58"/>
      <c r="UXG5" s="58"/>
      <c r="UXH5" s="58"/>
      <c r="UXI5" s="58"/>
      <c r="UXJ5" s="58"/>
      <c r="UXK5" s="58"/>
      <c r="UXL5" s="58"/>
      <c r="UXM5" s="58"/>
      <c r="UXN5" s="58"/>
      <c r="UXO5" s="58"/>
      <c r="UXP5" s="58"/>
      <c r="UXQ5" s="58"/>
      <c r="UXR5" s="58"/>
      <c r="UXS5" s="58"/>
      <c r="UXT5" s="58"/>
      <c r="UXU5" s="58"/>
      <c r="UXV5" s="58"/>
      <c r="UXW5" s="58"/>
      <c r="UXX5" s="58"/>
      <c r="UXY5" s="58"/>
      <c r="UXZ5" s="58"/>
      <c r="UYA5" s="58"/>
      <c r="UYB5" s="58"/>
      <c r="UYC5" s="58"/>
      <c r="UYD5" s="58"/>
      <c r="UYE5" s="58"/>
      <c r="UYF5" s="58"/>
      <c r="UYG5" s="58"/>
      <c r="UYH5" s="58"/>
      <c r="UYI5" s="58"/>
      <c r="UYJ5" s="58"/>
      <c r="UYK5" s="58"/>
      <c r="UYL5" s="58"/>
      <c r="UYM5" s="58"/>
      <c r="UYN5" s="58"/>
      <c r="UYO5" s="58"/>
      <c r="UYP5" s="58"/>
      <c r="UYQ5" s="58"/>
      <c r="UYR5" s="58"/>
      <c r="UYS5" s="58"/>
      <c r="UYT5" s="58"/>
      <c r="UYU5" s="58"/>
      <c r="UYV5" s="58"/>
      <c r="UYW5" s="58"/>
      <c r="UYX5" s="58"/>
      <c r="UYY5" s="58"/>
      <c r="UYZ5" s="58"/>
      <c r="UZA5" s="58"/>
      <c r="UZB5" s="58"/>
      <c r="UZC5" s="58"/>
      <c r="UZD5" s="58"/>
      <c r="UZE5" s="58"/>
      <c r="UZF5" s="58"/>
      <c r="UZG5" s="58"/>
      <c r="UZH5" s="58"/>
      <c r="UZI5" s="58"/>
      <c r="UZJ5" s="58"/>
      <c r="UZK5" s="58"/>
      <c r="UZL5" s="58"/>
      <c r="UZM5" s="58"/>
      <c r="UZN5" s="58"/>
      <c r="UZO5" s="58"/>
      <c r="UZP5" s="58"/>
      <c r="UZQ5" s="58"/>
      <c r="UZR5" s="58"/>
      <c r="UZS5" s="58"/>
      <c r="UZT5" s="58"/>
      <c r="UZU5" s="58"/>
      <c r="UZV5" s="58"/>
      <c r="UZW5" s="58"/>
      <c r="UZX5" s="58"/>
      <c r="UZY5" s="58"/>
      <c r="UZZ5" s="58"/>
      <c r="VAA5" s="58"/>
      <c r="VAB5" s="58"/>
      <c r="VAC5" s="58"/>
      <c r="VAD5" s="58"/>
      <c r="VAE5" s="58"/>
      <c r="VAF5" s="58"/>
      <c r="VAG5" s="58"/>
      <c r="VAH5" s="58"/>
      <c r="VAI5" s="58"/>
      <c r="VAJ5" s="58"/>
      <c r="VAK5" s="58"/>
      <c r="VAL5" s="58"/>
      <c r="VAM5" s="58"/>
      <c r="VAN5" s="58"/>
      <c r="VAO5" s="58"/>
      <c r="VAP5" s="58"/>
      <c r="VAQ5" s="58"/>
      <c r="VAR5" s="58"/>
      <c r="VAS5" s="58"/>
      <c r="VAT5" s="58"/>
      <c r="VAU5" s="58"/>
      <c r="VAV5" s="58"/>
      <c r="VAW5" s="58"/>
      <c r="VAX5" s="58"/>
      <c r="VAY5" s="58"/>
      <c r="VAZ5" s="58"/>
      <c r="VBA5" s="58"/>
      <c r="VBB5" s="58"/>
      <c r="VBC5" s="58"/>
      <c r="VBD5" s="58"/>
      <c r="VBE5" s="58"/>
      <c r="VBF5" s="58"/>
      <c r="VBG5" s="58"/>
      <c r="VBH5" s="58"/>
      <c r="VBI5" s="58"/>
      <c r="VBJ5" s="58"/>
      <c r="VBK5" s="58"/>
      <c r="VBL5" s="58"/>
      <c r="VBM5" s="58"/>
      <c r="VBN5" s="58"/>
      <c r="VBO5" s="58"/>
      <c r="VBP5" s="58"/>
      <c r="VBQ5" s="58"/>
      <c r="VBR5" s="58"/>
      <c r="VBS5" s="58"/>
      <c r="VBT5" s="58"/>
      <c r="VBU5" s="58"/>
      <c r="VBV5" s="58"/>
      <c r="VBW5" s="58"/>
      <c r="VBX5" s="58"/>
      <c r="VBY5" s="58"/>
      <c r="VBZ5" s="58"/>
      <c r="VCA5" s="58"/>
      <c r="VCB5" s="58"/>
      <c r="VCC5" s="58"/>
      <c r="VCD5" s="58"/>
      <c r="VCE5" s="58"/>
      <c r="VCF5" s="58"/>
      <c r="VCG5" s="58"/>
      <c r="VCH5" s="58"/>
      <c r="VCI5" s="58"/>
      <c r="VCJ5" s="58"/>
      <c r="VCK5" s="58"/>
      <c r="VCL5" s="58"/>
      <c r="VCM5" s="58"/>
      <c r="VCN5" s="58"/>
      <c r="VCO5" s="58"/>
      <c r="VCP5" s="58"/>
      <c r="VCQ5" s="58"/>
      <c r="VCR5" s="58"/>
      <c r="VCS5" s="58"/>
      <c r="VCT5" s="58"/>
      <c r="VCU5" s="58"/>
      <c r="VCV5" s="58"/>
      <c r="VCW5" s="58"/>
      <c r="VCX5" s="58"/>
      <c r="VCY5" s="58"/>
      <c r="VCZ5" s="58"/>
      <c r="VDA5" s="58"/>
      <c r="VDB5" s="58"/>
      <c r="VDC5" s="58"/>
      <c r="VDD5" s="58"/>
      <c r="VDE5" s="58"/>
      <c r="VDF5" s="58"/>
      <c r="VDG5" s="58"/>
      <c r="VDH5" s="58"/>
      <c r="VDI5" s="58"/>
      <c r="VDJ5" s="58"/>
      <c r="VDK5" s="58"/>
      <c r="VDL5" s="58"/>
      <c r="VDM5" s="58"/>
      <c r="VDN5" s="58"/>
      <c r="VDO5" s="58"/>
      <c r="VDP5" s="58"/>
      <c r="VDQ5" s="58"/>
      <c r="VDR5" s="58"/>
      <c r="VDS5" s="58"/>
      <c r="VDT5" s="58"/>
      <c r="VDU5" s="58"/>
      <c r="VDV5" s="58"/>
      <c r="VDW5" s="58"/>
      <c r="VDX5" s="58"/>
      <c r="VDY5" s="58"/>
      <c r="VDZ5" s="58"/>
      <c r="VEA5" s="58"/>
      <c r="VEB5" s="58"/>
      <c r="VEC5" s="58"/>
      <c r="VED5" s="58"/>
      <c r="VEE5" s="58"/>
      <c r="VEF5" s="58"/>
      <c r="VEG5" s="58"/>
      <c r="VEH5" s="58"/>
      <c r="VEI5" s="58"/>
      <c r="VEJ5" s="58"/>
      <c r="VEK5" s="58"/>
      <c r="VEL5" s="58"/>
      <c r="VEM5" s="58"/>
      <c r="VEN5" s="58"/>
      <c r="VEO5" s="58"/>
      <c r="VEP5" s="58"/>
      <c r="VEQ5" s="58"/>
      <c r="VER5" s="58"/>
      <c r="VES5" s="58"/>
      <c r="VET5" s="58"/>
      <c r="VEU5" s="58"/>
      <c r="VEV5" s="58"/>
      <c r="VEW5" s="58"/>
      <c r="VEX5" s="58"/>
      <c r="VEY5" s="58"/>
      <c r="VEZ5" s="58"/>
      <c r="VFA5" s="58"/>
      <c r="VFB5" s="58"/>
      <c r="VFC5" s="58"/>
      <c r="VFD5" s="58"/>
      <c r="VFE5" s="58"/>
      <c r="VFF5" s="58"/>
      <c r="VFG5" s="58"/>
      <c r="VFH5" s="58"/>
      <c r="VFI5" s="58"/>
      <c r="VFJ5" s="58"/>
      <c r="VFK5" s="58"/>
      <c r="VFL5" s="58"/>
      <c r="VFM5" s="58"/>
      <c r="VFN5" s="58"/>
      <c r="VFO5" s="58"/>
      <c r="VFP5" s="58"/>
      <c r="VFQ5" s="58"/>
      <c r="VFR5" s="58"/>
      <c r="VFS5" s="58"/>
      <c r="VFT5" s="58"/>
      <c r="VFU5" s="58"/>
      <c r="VFV5" s="58"/>
      <c r="VFW5" s="58"/>
      <c r="VFX5" s="58"/>
      <c r="VFY5" s="58"/>
      <c r="VFZ5" s="58"/>
      <c r="VGA5" s="58"/>
      <c r="VGB5" s="58"/>
      <c r="VGC5" s="58"/>
      <c r="VGD5" s="58"/>
      <c r="VGE5" s="58"/>
      <c r="VGF5" s="58"/>
      <c r="VGG5" s="58"/>
      <c r="VGH5" s="58"/>
      <c r="VGI5" s="58"/>
      <c r="VGJ5" s="58"/>
      <c r="VGK5" s="58"/>
      <c r="VGL5" s="58"/>
      <c r="VGM5" s="58"/>
      <c r="VGN5" s="58"/>
      <c r="VGO5" s="58"/>
      <c r="VGP5" s="58"/>
      <c r="VGQ5" s="58"/>
      <c r="VGR5" s="58"/>
      <c r="VGS5" s="58"/>
      <c r="VGT5" s="58"/>
      <c r="VGU5" s="58"/>
      <c r="VGV5" s="58"/>
      <c r="VGW5" s="58"/>
      <c r="VGX5" s="58"/>
      <c r="VGY5" s="58"/>
      <c r="VGZ5" s="58"/>
      <c r="VHA5" s="58"/>
      <c r="VHB5" s="58"/>
      <c r="VHC5" s="58"/>
      <c r="VHD5" s="58"/>
      <c r="VHE5" s="58"/>
      <c r="VHF5" s="58"/>
      <c r="VHG5" s="58"/>
      <c r="VHH5" s="58"/>
      <c r="VHI5" s="58"/>
      <c r="VHJ5" s="58"/>
      <c r="VHK5" s="58"/>
      <c r="VHL5" s="58"/>
      <c r="VHM5" s="58"/>
      <c r="VHN5" s="58"/>
      <c r="VHO5" s="58"/>
      <c r="VHP5" s="58"/>
      <c r="VHQ5" s="58"/>
      <c r="VHR5" s="58"/>
      <c r="VHS5" s="58"/>
      <c r="VHT5" s="58"/>
      <c r="VHU5" s="58"/>
      <c r="VHV5" s="58"/>
      <c r="VHW5" s="58"/>
      <c r="VHX5" s="58"/>
      <c r="VHY5" s="58"/>
      <c r="VHZ5" s="58"/>
      <c r="VIA5" s="58"/>
      <c r="VIB5" s="58"/>
      <c r="VIC5" s="58"/>
      <c r="VID5" s="58"/>
      <c r="VIE5" s="58"/>
      <c r="VIF5" s="58"/>
      <c r="VIG5" s="58"/>
      <c r="VIH5" s="58"/>
      <c r="VII5" s="58"/>
      <c r="VIJ5" s="58"/>
      <c r="VIK5" s="58"/>
      <c r="VIL5" s="58"/>
      <c r="VIM5" s="58"/>
      <c r="VIN5" s="58"/>
      <c r="VIO5" s="58"/>
      <c r="VIP5" s="58"/>
      <c r="VIQ5" s="58"/>
      <c r="VIR5" s="58"/>
      <c r="VIS5" s="58"/>
      <c r="VIT5" s="58"/>
      <c r="VIU5" s="58"/>
      <c r="VIV5" s="58"/>
      <c r="VIW5" s="58"/>
      <c r="VIX5" s="58"/>
      <c r="VIY5" s="58"/>
      <c r="VIZ5" s="58"/>
      <c r="VJA5" s="58"/>
      <c r="VJB5" s="58"/>
      <c r="VJC5" s="58"/>
      <c r="VJD5" s="58"/>
      <c r="VJE5" s="58"/>
      <c r="VJF5" s="58"/>
      <c r="VJG5" s="58"/>
      <c r="VJH5" s="58"/>
      <c r="VJI5" s="58"/>
      <c r="VJJ5" s="58"/>
      <c r="VJK5" s="58"/>
      <c r="VJL5" s="58"/>
      <c r="VJM5" s="58"/>
      <c r="VJN5" s="58"/>
      <c r="VJO5" s="58"/>
      <c r="VJP5" s="58"/>
      <c r="VJQ5" s="58"/>
      <c r="VJR5" s="58"/>
      <c r="VJS5" s="58"/>
      <c r="VJT5" s="58"/>
      <c r="VJU5" s="58"/>
      <c r="VJV5" s="58"/>
      <c r="VJW5" s="58"/>
      <c r="VJX5" s="58"/>
      <c r="VJY5" s="58"/>
      <c r="VJZ5" s="58"/>
      <c r="VKA5" s="58"/>
      <c r="VKB5" s="58"/>
      <c r="VKC5" s="58"/>
      <c r="VKD5" s="58"/>
      <c r="VKE5" s="58"/>
      <c r="VKF5" s="58"/>
      <c r="VKG5" s="58"/>
      <c r="VKH5" s="58"/>
      <c r="VKI5" s="58"/>
      <c r="VKJ5" s="58"/>
      <c r="VKK5" s="58"/>
      <c r="VKL5" s="58"/>
      <c r="VKM5" s="58"/>
      <c r="VKN5" s="58"/>
      <c r="VKO5" s="58"/>
      <c r="VKP5" s="58"/>
      <c r="VKQ5" s="58"/>
      <c r="VKR5" s="58"/>
      <c r="VKS5" s="58"/>
      <c r="VKT5" s="58"/>
      <c r="VKU5" s="58"/>
      <c r="VKV5" s="58"/>
      <c r="VKW5" s="58"/>
      <c r="VKX5" s="58"/>
      <c r="VKY5" s="58"/>
      <c r="VKZ5" s="58"/>
      <c r="VLA5" s="58"/>
      <c r="VLB5" s="58"/>
      <c r="VLC5" s="58"/>
      <c r="VLD5" s="58"/>
      <c r="VLE5" s="58"/>
      <c r="VLF5" s="58"/>
      <c r="VLG5" s="58"/>
      <c r="VLH5" s="58"/>
      <c r="VLI5" s="58"/>
      <c r="VLJ5" s="58"/>
      <c r="VLK5" s="58"/>
      <c r="VLL5" s="58"/>
      <c r="VLM5" s="58"/>
      <c r="VLN5" s="58"/>
      <c r="VLO5" s="58"/>
      <c r="VLP5" s="58"/>
      <c r="VLQ5" s="58"/>
      <c r="VLR5" s="58"/>
      <c r="VLS5" s="58"/>
      <c r="VLT5" s="58"/>
      <c r="VLU5" s="58"/>
      <c r="VLV5" s="58"/>
      <c r="VLW5" s="58"/>
      <c r="VLX5" s="58"/>
      <c r="VLY5" s="58"/>
      <c r="VLZ5" s="58"/>
      <c r="VMA5" s="58"/>
      <c r="VMB5" s="58"/>
      <c r="VMC5" s="58"/>
      <c r="VMD5" s="58"/>
      <c r="VME5" s="58"/>
      <c r="VMF5" s="58"/>
      <c r="VMG5" s="58"/>
      <c r="VMH5" s="58"/>
      <c r="VMI5" s="58"/>
      <c r="VMJ5" s="58"/>
      <c r="VMK5" s="58"/>
      <c r="VML5" s="58"/>
      <c r="VMM5" s="58"/>
      <c r="VMN5" s="58"/>
      <c r="VMO5" s="58"/>
      <c r="VMP5" s="58"/>
      <c r="VMQ5" s="58"/>
      <c r="VMR5" s="58"/>
      <c r="VMS5" s="58"/>
      <c r="VMT5" s="58"/>
      <c r="VMU5" s="58"/>
      <c r="VMV5" s="58"/>
      <c r="VMW5" s="58"/>
      <c r="VMX5" s="58"/>
      <c r="VMY5" s="58"/>
      <c r="VMZ5" s="58"/>
      <c r="VNA5" s="58"/>
      <c r="VNB5" s="58"/>
      <c r="VNC5" s="58"/>
      <c r="VND5" s="58"/>
      <c r="VNE5" s="58"/>
      <c r="VNF5" s="58"/>
      <c r="VNG5" s="58"/>
      <c r="VNH5" s="58"/>
      <c r="VNI5" s="58"/>
      <c r="VNJ5" s="58"/>
      <c r="VNK5" s="58"/>
      <c r="VNL5" s="58"/>
      <c r="VNM5" s="58"/>
      <c r="VNN5" s="58"/>
      <c r="VNO5" s="58"/>
      <c r="VNP5" s="58"/>
      <c r="VNQ5" s="58"/>
      <c r="VNR5" s="58"/>
      <c r="VNS5" s="58"/>
      <c r="VNT5" s="58"/>
      <c r="VNU5" s="58"/>
      <c r="VNV5" s="58"/>
      <c r="VNW5" s="58"/>
      <c r="VNX5" s="58"/>
      <c r="VNY5" s="58"/>
      <c r="VNZ5" s="58"/>
      <c r="VOA5" s="58"/>
      <c r="VOB5" s="58"/>
      <c r="VOC5" s="58"/>
      <c r="VOD5" s="58"/>
      <c r="VOE5" s="58"/>
      <c r="VOF5" s="58"/>
      <c r="VOG5" s="58"/>
      <c r="VOH5" s="58"/>
      <c r="VOI5" s="58"/>
      <c r="VOJ5" s="58"/>
      <c r="VOK5" s="58"/>
      <c r="VOL5" s="58"/>
      <c r="VOM5" s="58"/>
      <c r="VON5" s="58"/>
      <c r="VOO5" s="58"/>
      <c r="VOP5" s="58"/>
      <c r="VOQ5" s="58"/>
      <c r="VOR5" s="58"/>
      <c r="VOS5" s="58"/>
      <c r="VOT5" s="58"/>
      <c r="VOU5" s="58"/>
      <c r="VOV5" s="58"/>
      <c r="VOW5" s="58"/>
      <c r="VOX5" s="58"/>
      <c r="VOY5" s="58"/>
      <c r="VOZ5" s="58"/>
      <c r="VPA5" s="58"/>
      <c r="VPB5" s="58"/>
      <c r="VPC5" s="58"/>
      <c r="VPD5" s="58"/>
      <c r="VPE5" s="58"/>
      <c r="VPF5" s="58"/>
      <c r="VPG5" s="58"/>
      <c r="VPH5" s="58"/>
      <c r="VPI5" s="58"/>
      <c r="VPJ5" s="58"/>
      <c r="VPK5" s="58"/>
      <c r="VPL5" s="58"/>
      <c r="VPM5" s="58"/>
      <c r="VPN5" s="58"/>
      <c r="VPO5" s="58"/>
      <c r="VPP5" s="58"/>
      <c r="VPQ5" s="58"/>
      <c r="VPR5" s="58"/>
      <c r="VPS5" s="58"/>
      <c r="VPT5" s="58"/>
      <c r="VPU5" s="58"/>
      <c r="VPV5" s="58"/>
      <c r="VPW5" s="58"/>
      <c r="VPX5" s="58"/>
      <c r="VPY5" s="58"/>
      <c r="VPZ5" s="58"/>
      <c r="VQA5" s="58"/>
      <c r="VQB5" s="58"/>
      <c r="VQC5" s="58"/>
      <c r="VQD5" s="58"/>
      <c r="VQE5" s="58"/>
      <c r="VQF5" s="58"/>
      <c r="VQG5" s="58"/>
      <c r="VQH5" s="58"/>
      <c r="VQI5" s="58"/>
      <c r="VQJ5" s="58"/>
      <c r="VQK5" s="58"/>
      <c r="VQL5" s="58"/>
      <c r="VQM5" s="58"/>
      <c r="VQN5" s="58"/>
      <c r="VQO5" s="58"/>
      <c r="VQP5" s="58"/>
      <c r="VQQ5" s="58"/>
      <c r="VQR5" s="58"/>
      <c r="VQS5" s="58"/>
      <c r="VQT5" s="58"/>
      <c r="VQU5" s="58"/>
      <c r="VQV5" s="58"/>
      <c r="VQW5" s="58"/>
      <c r="VQX5" s="58"/>
      <c r="VQY5" s="58"/>
      <c r="VQZ5" s="58"/>
      <c r="VRA5" s="58"/>
      <c r="VRB5" s="58"/>
      <c r="VRC5" s="58"/>
      <c r="VRD5" s="58"/>
      <c r="VRE5" s="58"/>
      <c r="VRF5" s="58"/>
      <c r="VRG5" s="58"/>
      <c r="VRH5" s="58"/>
      <c r="VRI5" s="58"/>
      <c r="VRJ5" s="58"/>
      <c r="VRK5" s="58"/>
      <c r="VRL5" s="58"/>
      <c r="VRM5" s="58"/>
      <c r="VRN5" s="58"/>
      <c r="VRO5" s="58"/>
      <c r="VRP5" s="58"/>
      <c r="VRQ5" s="58"/>
      <c r="VRR5" s="58"/>
      <c r="VRS5" s="58"/>
      <c r="VRT5" s="58"/>
      <c r="VRU5" s="58"/>
      <c r="VRV5" s="58"/>
      <c r="VRW5" s="58"/>
      <c r="VRX5" s="58"/>
      <c r="VRY5" s="58"/>
      <c r="VRZ5" s="58"/>
      <c r="VSA5" s="58"/>
      <c r="VSB5" s="58"/>
      <c r="VSC5" s="58"/>
      <c r="VSD5" s="58"/>
      <c r="VSE5" s="58"/>
      <c r="VSF5" s="58"/>
      <c r="VSG5" s="58"/>
      <c r="VSH5" s="58"/>
      <c r="VSI5" s="58"/>
      <c r="VSJ5" s="58"/>
      <c r="VSK5" s="58"/>
      <c r="VSL5" s="58"/>
      <c r="VSM5" s="58"/>
      <c r="VSN5" s="58"/>
      <c r="VSO5" s="58"/>
      <c r="VSP5" s="58"/>
      <c r="VSQ5" s="58"/>
      <c r="VSR5" s="58"/>
      <c r="VSS5" s="58"/>
      <c r="VST5" s="58"/>
      <c r="VSU5" s="58"/>
      <c r="VSV5" s="58"/>
      <c r="VSW5" s="58"/>
      <c r="VSX5" s="58"/>
      <c r="VSY5" s="58"/>
      <c r="VSZ5" s="58"/>
      <c r="VTA5" s="58"/>
      <c r="VTB5" s="58"/>
      <c r="VTC5" s="58"/>
      <c r="VTD5" s="58"/>
      <c r="VTE5" s="58"/>
      <c r="VTF5" s="58"/>
      <c r="VTG5" s="58"/>
      <c r="VTH5" s="58"/>
      <c r="VTI5" s="58"/>
      <c r="VTJ5" s="58"/>
      <c r="VTK5" s="58"/>
      <c r="VTL5" s="58"/>
      <c r="VTM5" s="58"/>
      <c r="VTN5" s="58"/>
      <c r="VTO5" s="58"/>
      <c r="VTP5" s="58"/>
      <c r="VTQ5" s="58"/>
      <c r="VTR5" s="58"/>
      <c r="VTS5" s="58"/>
      <c r="VTT5" s="58"/>
      <c r="VTU5" s="58"/>
      <c r="VTV5" s="58"/>
      <c r="VTW5" s="58"/>
      <c r="VTX5" s="58"/>
      <c r="VTY5" s="58"/>
      <c r="VTZ5" s="58"/>
      <c r="VUA5" s="58"/>
      <c r="VUB5" s="58"/>
      <c r="VUC5" s="58"/>
      <c r="VUD5" s="58"/>
      <c r="VUE5" s="58"/>
      <c r="VUF5" s="58"/>
      <c r="VUG5" s="58"/>
      <c r="VUH5" s="58"/>
      <c r="VUI5" s="58"/>
      <c r="VUJ5" s="58"/>
      <c r="VUK5" s="58"/>
      <c r="VUL5" s="58"/>
      <c r="VUM5" s="58"/>
      <c r="VUN5" s="58"/>
      <c r="VUO5" s="58"/>
      <c r="VUP5" s="58"/>
      <c r="VUQ5" s="58"/>
      <c r="VUR5" s="58"/>
      <c r="VUS5" s="58"/>
      <c r="VUT5" s="58"/>
      <c r="VUU5" s="58"/>
      <c r="VUV5" s="58"/>
      <c r="VUW5" s="58"/>
      <c r="VUX5" s="58"/>
      <c r="VUY5" s="58"/>
      <c r="VUZ5" s="58"/>
      <c r="VVA5" s="58"/>
      <c r="VVB5" s="58"/>
      <c r="VVC5" s="58"/>
      <c r="VVD5" s="58"/>
      <c r="VVE5" s="58"/>
      <c r="VVF5" s="58"/>
      <c r="VVG5" s="58"/>
      <c r="VVH5" s="58"/>
      <c r="VVI5" s="58"/>
      <c r="VVJ5" s="58"/>
      <c r="VVK5" s="58"/>
      <c r="VVL5" s="58"/>
      <c r="VVM5" s="58"/>
      <c r="VVN5" s="58"/>
      <c r="VVO5" s="58"/>
      <c r="VVP5" s="58"/>
      <c r="VVQ5" s="58"/>
      <c r="VVR5" s="58"/>
      <c r="VVS5" s="58"/>
      <c r="VVT5" s="58"/>
      <c r="VVU5" s="58"/>
      <c r="VVV5" s="58"/>
      <c r="VVW5" s="58"/>
      <c r="VVX5" s="58"/>
      <c r="VVY5" s="58"/>
      <c r="VVZ5" s="58"/>
      <c r="VWA5" s="58"/>
      <c r="VWB5" s="58"/>
      <c r="VWC5" s="58"/>
      <c r="VWD5" s="58"/>
      <c r="VWE5" s="58"/>
      <c r="VWF5" s="58"/>
      <c r="VWG5" s="58"/>
      <c r="VWH5" s="58"/>
      <c r="VWI5" s="58"/>
      <c r="VWJ5" s="58"/>
      <c r="VWK5" s="58"/>
      <c r="VWL5" s="58"/>
      <c r="VWM5" s="58"/>
      <c r="VWN5" s="58"/>
      <c r="VWO5" s="58"/>
      <c r="VWP5" s="58"/>
      <c r="VWQ5" s="58"/>
      <c r="VWR5" s="58"/>
      <c r="VWS5" s="58"/>
      <c r="VWT5" s="58"/>
      <c r="VWU5" s="58"/>
      <c r="VWV5" s="58"/>
      <c r="VWW5" s="58"/>
      <c r="VWX5" s="58"/>
      <c r="VWY5" s="58"/>
      <c r="VWZ5" s="58"/>
      <c r="VXA5" s="58"/>
      <c r="VXB5" s="58"/>
      <c r="VXC5" s="58"/>
      <c r="VXD5" s="58"/>
      <c r="VXE5" s="58"/>
      <c r="VXF5" s="58"/>
      <c r="VXG5" s="58"/>
      <c r="VXH5" s="58"/>
      <c r="VXI5" s="58"/>
      <c r="VXJ5" s="58"/>
      <c r="VXK5" s="58"/>
      <c r="VXL5" s="58"/>
      <c r="VXM5" s="58"/>
      <c r="VXN5" s="58"/>
      <c r="VXO5" s="58"/>
      <c r="VXP5" s="58"/>
      <c r="VXQ5" s="58"/>
      <c r="VXR5" s="58"/>
      <c r="VXS5" s="58"/>
      <c r="VXT5" s="58"/>
      <c r="VXU5" s="58"/>
      <c r="VXV5" s="58"/>
      <c r="VXW5" s="58"/>
      <c r="VXX5" s="58"/>
      <c r="VXY5" s="58"/>
      <c r="VXZ5" s="58"/>
      <c r="VYA5" s="58"/>
      <c r="VYB5" s="58"/>
      <c r="VYC5" s="58"/>
      <c r="VYD5" s="58"/>
      <c r="VYE5" s="58"/>
      <c r="VYF5" s="58"/>
      <c r="VYG5" s="58"/>
      <c r="VYH5" s="58"/>
      <c r="VYI5" s="58"/>
      <c r="VYJ5" s="58"/>
      <c r="VYK5" s="58"/>
      <c r="VYL5" s="58"/>
      <c r="VYM5" s="58"/>
      <c r="VYN5" s="58"/>
      <c r="VYO5" s="58"/>
      <c r="VYP5" s="58"/>
      <c r="VYQ5" s="58"/>
      <c r="VYR5" s="58"/>
      <c r="VYS5" s="58"/>
      <c r="VYT5" s="58"/>
      <c r="VYU5" s="58"/>
      <c r="VYV5" s="58"/>
      <c r="VYW5" s="58"/>
      <c r="VYX5" s="58"/>
      <c r="VYY5" s="58"/>
      <c r="VYZ5" s="58"/>
      <c r="VZA5" s="58"/>
      <c r="VZB5" s="58"/>
      <c r="VZC5" s="58"/>
      <c r="VZD5" s="58"/>
      <c r="VZE5" s="58"/>
      <c r="VZF5" s="58"/>
      <c r="VZG5" s="58"/>
      <c r="VZH5" s="58"/>
      <c r="VZI5" s="58"/>
      <c r="VZJ5" s="58"/>
      <c r="VZK5" s="58"/>
      <c r="VZL5" s="58"/>
      <c r="VZM5" s="58"/>
      <c r="VZN5" s="58"/>
      <c r="VZO5" s="58"/>
      <c r="VZP5" s="58"/>
      <c r="VZQ5" s="58"/>
      <c r="VZR5" s="58"/>
      <c r="VZS5" s="58"/>
      <c r="VZT5" s="58"/>
      <c r="VZU5" s="58"/>
      <c r="VZV5" s="58"/>
      <c r="VZW5" s="58"/>
      <c r="VZX5" s="58"/>
      <c r="VZY5" s="58"/>
      <c r="VZZ5" s="58"/>
      <c r="WAA5" s="58"/>
      <c r="WAB5" s="58"/>
      <c r="WAC5" s="58"/>
      <c r="WAD5" s="58"/>
      <c r="WAE5" s="58"/>
      <c r="WAF5" s="58"/>
      <c r="WAG5" s="58"/>
      <c r="WAH5" s="58"/>
      <c r="WAI5" s="58"/>
      <c r="WAJ5" s="58"/>
      <c r="WAK5" s="58"/>
      <c r="WAL5" s="58"/>
      <c r="WAM5" s="58"/>
      <c r="WAN5" s="58"/>
      <c r="WAO5" s="58"/>
      <c r="WAP5" s="58"/>
      <c r="WAQ5" s="58"/>
      <c r="WAR5" s="58"/>
      <c r="WAS5" s="58"/>
      <c r="WAT5" s="58"/>
      <c r="WAU5" s="58"/>
      <c r="WAV5" s="58"/>
      <c r="WAW5" s="58"/>
      <c r="WAX5" s="58"/>
      <c r="WAY5" s="58"/>
      <c r="WAZ5" s="58"/>
      <c r="WBA5" s="58"/>
      <c r="WBB5" s="58"/>
      <c r="WBC5" s="58"/>
      <c r="WBD5" s="58"/>
      <c r="WBE5" s="58"/>
      <c r="WBF5" s="58"/>
      <c r="WBG5" s="58"/>
      <c r="WBH5" s="58"/>
      <c r="WBI5" s="58"/>
      <c r="WBJ5" s="58"/>
      <c r="WBK5" s="58"/>
      <c r="WBL5" s="58"/>
      <c r="WBM5" s="58"/>
      <c r="WBN5" s="58"/>
      <c r="WBO5" s="58"/>
      <c r="WBP5" s="58"/>
      <c r="WBQ5" s="58"/>
      <c r="WBR5" s="58"/>
      <c r="WBS5" s="58"/>
      <c r="WBT5" s="58"/>
      <c r="WBU5" s="58"/>
      <c r="WBV5" s="58"/>
      <c r="WBW5" s="58"/>
      <c r="WBX5" s="58"/>
      <c r="WBY5" s="58"/>
      <c r="WBZ5" s="58"/>
      <c r="WCA5" s="58"/>
      <c r="WCB5" s="58"/>
      <c r="WCC5" s="58"/>
      <c r="WCD5" s="58"/>
      <c r="WCE5" s="58"/>
      <c r="WCF5" s="58"/>
      <c r="WCG5" s="58"/>
      <c r="WCH5" s="58"/>
      <c r="WCI5" s="58"/>
      <c r="WCJ5" s="58"/>
      <c r="WCK5" s="58"/>
      <c r="WCL5" s="58"/>
      <c r="WCM5" s="58"/>
      <c r="WCN5" s="58"/>
      <c r="WCO5" s="58"/>
      <c r="WCP5" s="58"/>
      <c r="WCQ5" s="58"/>
      <c r="WCR5" s="58"/>
      <c r="WCS5" s="58"/>
      <c r="WCT5" s="58"/>
      <c r="WCU5" s="58"/>
      <c r="WCV5" s="58"/>
      <c r="WCW5" s="58"/>
      <c r="WCX5" s="58"/>
      <c r="WCY5" s="58"/>
      <c r="WCZ5" s="58"/>
      <c r="WDA5" s="58"/>
      <c r="WDB5" s="58"/>
      <c r="WDC5" s="58"/>
      <c r="WDD5" s="58"/>
      <c r="WDE5" s="58"/>
      <c r="WDF5" s="58"/>
      <c r="WDG5" s="58"/>
      <c r="WDH5" s="58"/>
      <c r="WDI5" s="58"/>
      <c r="WDJ5" s="58"/>
      <c r="WDK5" s="58"/>
      <c r="WDL5" s="58"/>
      <c r="WDM5" s="58"/>
      <c r="WDN5" s="58"/>
      <c r="WDO5" s="58"/>
      <c r="WDP5" s="58"/>
      <c r="WDQ5" s="58"/>
      <c r="WDR5" s="58"/>
      <c r="WDS5" s="58"/>
      <c r="WDT5" s="58"/>
      <c r="WDU5" s="58"/>
      <c r="WDV5" s="58"/>
      <c r="WDW5" s="58"/>
      <c r="WDX5" s="58"/>
      <c r="WDY5" s="58"/>
      <c r="WDZ5" s="58"/>
      <c r="WEA5" s="58"/>
      <c r="WEB5" s="58"/>
      <c r="WEC5" s="58"/>
      <c r="WED5" s="58"/>
      <c r="WEE5" s="58"/>
      <c r="WEF5" s="58"/>
      <c r="WEG5" s="58"/>
      <c r="WEH5" s="58"/>
      <c r="WEI5" s="58"/>
      <c r="WEJ5" s="58"/>
      <c r="WEK5" s="58"/>
      <c r="WEL5" s="58"/>
      <c r="WEM5" s="58"/>
      <c r="WEN5" s="58"/>
      <c r="WEO5" s="58"/>
      <c r="WEP5" s="58"/>
      <c r="WEQ5" s="58"/>
      <c r="WER5" s="58"/>
      <c r="WES5" s="58"/>
      <c r="WET5" s="58"/>
      <c r="WEU5" s="58"/>
      <c r="WEV5" s="58"/>
      <c r="WEW5" s="58"/>
      <c r="WEX5" s="58"/>
      <c r="WEY5" s="58"/>
      <c r="WEZ5" s="58"/>
      <c r="WFA5" s="58"/>
      <c r="WFB5" s="58"/>
      <c r="WFC5" s="58"/>
      <c r="WFD5" s="58"/>
      <c r="WFE5" s="58"/>
      <c r="WFF5" s="58"/>
      <c r="WFG5" s="58"/>
      <c r="WFH5" s="58"/>
      <c r="WFI5" s="58"/>
      <c r="WFJ5" s="58"/>
      <c r="WFK5" s="58"/>
      <c r="WFL5" s="58"/>
      <c r="WFM5" s="58"/>
      <c r="WFN5" s="58"/>
      <c r="WFO5" s="58"/>
      <c r="WFP5" s="58"/>
      <c r="WFQ5" s="58"/>
      <c r="WFR5" s="58"/>
      <c r="WFS5" s="58"/>
      <c r="WFT5" s="58"/>
      <c r="WFU5" s="58"/>
      <c r="WFV5" s="58"/>
      <c r="WFW5" s="58"/>
      <c r="WFX5" s="58"/>
      <c r="WFY5" s="58"/>
      <c r="WFZ5" s="58"/>
      <c r="WGA5" s="58"/>
      <c r="WGB5" s="58"/>
      <c r="WGC5" s="58"/>
      <c r="WGD5" s="58"/>
      <c r="WGE5" s="58"/>
      <c r="WGF5" s="58"/>
      <c r="WGG5" s="58"/>
      <c r="WGH5" s="58"/>
      <c r="WGI5" s="58"/>
      <c r="WGJ5" s="58"/>
      <c r="WGK5" s="58"/>
      <c r="WGL5" s="58"/>
      <c r="WGM5" s="58"/>
      <c r="WGN5" s="58"/>
      <c r="WGO5" s="58"/>
      <c r="WGP5" s="58"/>
      <c r="WGQ5" s="58"/>
      <c r="WGR5" s="58"/>
      <c r="WGS5" s="58"/>
      <c r="WGT5" s="58"/>
      <c r="WGU5" s="58"/>
      <c r="WGV5" s="58"/>
      <c r="WGW5" s="58"/>
      <c r="WGX5" s="58"/>
      <c r="WGY5" s="58"/>
      <c r="WGZ5" s="58"/>
      <c r="WHA5" s="58"/>
      <c r="WHB5" s="58"/>
      <c r="WHC5" s="58"/>
      <c r="WHD5" s="58"/>
      <c r="WHE5" s="58"/>
      <c r="WHF5" s="58"/>
      <c r="WHG5" s="58"/>
      <c r="WHH5" s="58"/>
      <c r="WHI5" s="58"/>
      <c r="WHJ5" s="58"/>
      <c r="WHK5" s="58"/>
      <c r="WHL5" s="58"/>
      <c r="WHM5" s="58"/>
      <c r="WHN5" s="58"/>
      <c r="WHO5" s="58"/>
      <c r="WHP5" s="58"/>
      <c r="WHQ5" s="58"/>
      <c r="WHR5" s="58"/>
      <c r="WHS5" s="58"/>
      <c r="WHT5" s="58"/>
      <c r="WHU5" s="58"/>
      <c r="WHV5" s="58"/>
      <c r="WHW5" s="58"/>
      <c r="WHX5" s="58"/>
      <c r="WHY5" s="58"/>
      <c r="WHZ5" s="58"/>
      <c r="WIA5" s="58"/>
      <c r="WIB5" s="58"/>
      <c r="WIC5" s="58"/>
      <c r="WID5" s="58"/>
      <c r="WIE5" s="58"/>
      <c r="WIF5" s="58"/>
      <c r="WIG5" s="58"/>
      <c r="WIH5" s="58"/>
      <c r="WII5" s="58"/>
      <c r="WIJ5" s="58"/>
      <c r="WIK5" s="58"/>
      <c r="WIL5" s="58"/>
      <c r="WIM5" s="58"/>
      <c r="WIN5" s="58"/>
      <c r="WIO5" s="58"/>
      <c r="WIP5" s="58"/>
      <c r="WIQ5" s="58"/>
      <c r="WIR5" s="58"/>
      <c r="WIS5" s="58"/>
      <c r="WIT5" s="58"/>
      <c r="WIU5" s="58"/>
      <c r="WIV5" s="58"/>
      <c r="WIW5" s="58"/>
      <c r="WIX5" s="58"/>
      <c r="WIY5" s="58"/>
      <c r="WIZ5" s="58"/>
      <c r="WJA5" s="58"/>
      <c r="WJB5" s="58"/>
      <c r="WJC5" s="58"/>
      <c r="WJD5" s="58"/>
      <c r="WJE5" s="58"/>
      <c r="WJF5" s="58"/>
      <c r="WJG5" s="58"/>
      <c r="WJH5" s="58"/>
      <c r="WJI5" s="58"/>
      <c r="WJJ5" s="58"/>
      <c r="WJK5" s="58"/>
      <c r="WJL5" s="58"/>
      <c r="WJM5" s="58"/>
      <c r="WJN5" s="58"/>
      <c r="WJO5" s="58"/>
      <c r="WJP5" s="58"/>
      <c r="WJQ5" s="58"/>
      <c r="WJR5" s="58"/>
      <c r="WJS5" s="58"/>
      <c r="WJT5" s="58"/>
      <c r="WJU5" s="58"/>
      <c r="WJV5" s="58"/>
      <c r="WJW5" s="58"/>
      <c r="WJX5" s="58"/>
      <c r="WJY5" s="58"/>
      <c r="WJZ5" s="58"/>
      <c r="WKA5" s="58"/>
      <c r="WKB5" s="58"/>
      <c r="WKC5" s="58"/>
      <c r="WKD5" s="58"/>
      <c r="WKE5" s="58"/>
      <c r="WKF5" s="58"/>
      <c r="WKG5" s="58"/>
      <c r="WKH5" s="58"/>
      <c r="WKI5" s="58"/>
      <c r="WKJ5" s="58"/>
      <c r="WKK5" s="58"/>
      <c r="WKL5" s="58"/>
      <c r="WKM5" s="58"/>
      <c r="WKN5" s="58"/>
      <c r="WKO5" s="58"/>
      <c r="WKP5" s="58"/>
      <c r="WKQ5" s="58"/>
      <c r="WKR5" s="58"/>
      <c r="WKS5" s="58"/>
      <c r="WKT5" s="58"/>
      <c r="WKU5" s="58"/>
      <c r="WKV5" s="58"/>
      <c r="WKW5" s="58"/>
      <c r="WKX5" s="58"/>
      <c r="WKY5" s="58"/>
      <c r="WKZ5" s="58"/>
      <c r="WLA5" s="58"/>
      <c r="WLB5" s="58"/>
      <c r="WLC5" s="58"/>
      <c r="WLD5" s="58"/>
      <c r="WLE5" s="58"/>
      <c r="WLF5" s="58"/>
      <c r="WLG5" s="58"/>
      <c r="WLH5" s="58"/>
      <c r="WLI5" s="58"/>
      <c r="WLJ5" s="58"/>
      <c r="WLK5" s="58"/>
      <c r="WLL5" s="58"/>
      <c r="WLM5" s="58"/>
      <c r="WLN5" s="58"/>
      <c r="WLO5" s="58"/>
      <c r="WLP5" s="58"/>
      <c r="WLQ5" s="58"/>
      <c r="WLR5" s="58"/>
      <c r="WLS5" s="58"/>
      <c r="WLT5" s="58"/>
      <c r="WLU5" s="58"/>
      <c r="WLV5" s="58"/>
      <c r="WLW5" s="58"/>
      <c r="WLX5" s="58"/>
      <c r="WLY5" s="58"/>
      <c r="WLZ5" s="58"/>
      <c r="WMA5" s="58"/>
      <c r="WMB5" s="58"/>
      <c r="WMC5" s="58"/>
      <c r="WMD5" s="58"/>
      <c r="WME5" s="58"/>
      <c r="WMF5" s="58"/>
      <c r="WMG5" s="58"/>
      <c r="WMH5" s="58"/>
      <c r="WMI5" s="58"/>
      <c r="WMJ5" s="58"/>
      <c r="WMK5" s="58"/>
      <c r="WML5" s="58"/>
      <c r="WMM5" s="58"/>
      <c r="WMN5" s="58"/>
      <c r="WMO5" s="58"/>
      <c r="WMP5" s="58"/>
      <c r="WMQ5" s="58"/>
      <c r="WMR5" s="58"/>
      <c r="WMS5" s="58"/>
      <c r="WMT5" s="58"/>
      <c r="WMU5" s="58"/>
      <c r="WMV5" s="58"/>
      <c r="WMW5" s="58"/>
      <c r="WMX5" s="58"/>
      <c r="WMY5" s="58"/>
      <c r="WMZ5" s="58"/>
      <c r="WNA5" s="58"/>
      <c r="WNB5" s="58"/>
      <c r="WNC5" s="58"/>
      <c r="WND5" s="58"/>
      <c r="WNE5" s="58"/>
      <c r="WNF5" s="58"/>
      <c r="WNG5" s="58"/>
      <c r="WNH5" s="58"/>
      <c r="WNI5" s="58"/>
      <c r="WNJ5" s="58"/>
      <c r="WNK5" s="58"/>
      <c r="WNL5" s="58"/>
      <c r="WNM5" s="58"/>
      <c r="WNN5" s="58"/>
      <c r="WNO5" s="58"/>
      <c r="WNP5" s="58"/>
      <c r="WNQ5" s="58"/>
      <c r="WNR5" s="58"/>
      <c r="WNS5" s="58"/>
      <c r="WNT5" s="58"/>
      <c r="WNU5" s="58"/>
      <c r="WNV5" s="58"/>
      <c r="WNW5" s="58"/>
      <c r="WNX5" s="58"/>
      <c r="WNY5" s="58"/>
      <c r="WNZ5" s="58"/>
      <c r="WOA5" s="58"/>
      <c r="WOB5" s="58"/>
      <c r="WOC5" s="58"/>
      <c r="WOD5" s="58"/>
      <c r="WOE5" s="58"/>
      <c r="WOF5" s="58"/>
      <c r="WOG5" s="58"/>
      <c r="WOH5" s="58"/>
      <c r="WOI5" s="58"/>
      <c r="WOJ5" s="58"/>
      <c r="WOK5" s="58"/>
      <c r="WOL5" s="58"/>
      <c r="WOM5" s="58"/>
      <c r="WON5" s="58"/>
      <c r="WOO5" s="58"/>
      <c r="WOP5" s="58"/>
      <c r="WOQ5" s="58"/>
      <c r="WOR5" s="58"/>
      <c r="WOS5" s="58"/>
      <c r="WOT5" s="58"/>
      <c r="WOU5" s="58"/>
      <c r="WOV5" s="58"/>
      <c r="WOW5" s="58"/>
      <c r="WOX5" s="58"/>
      <c r="WOY5" s="58"/>
      <c r="WOZ5" s="58"/>
      <c r="WPA5" s="58"/>
      <c r="WPB5" s="58"/>
      <c r="WPC5" s="58"/>
      <c r="WPD5" s="58"/>
      <c r="WPE5" s="58"/>
      <c r="WPF5" s="58"/>
      <c r="WPG5" s="58"/>
      <c r="WPH5" s="58"/>
      <c r="WPI5" s="58"/>
      <c r="WPJ5" s="58"/>
      <c r="WPK5" s="58"/>
      <c r="WPL5" s="58"/>
      <c r="WPM5" s="58"/>
      <c r="WPN5" s="58"/>
      <c r="WPO5" s="58"/>
      <c r="WPP5" s="58"/>
      <c r="WPQ5" s="58"/>
      <c r="WPR5" s="58"/>
      <c r="WPS5" s="58"/>
      <c r="WPT5" s="58"/>
      <c r="WPU5" s="58"/>
      <c r="WPV5" s="58"/>
      <c r="WPW5" s="58"/>
      <c r="WPX5" s="58"/>
      <c r="WPY5" s="58"/>
      <c r="WPZ5" s="58"/>
      <c r="WQA5" s="58"/>
      <c r="WQB5" s="58"/>
      <c r="WQC5" s="58"/>
      <c r="WQD5" s="58"/>
      <c r="WQE5" s="58"/>
      <c r="WQF5" s="58"/>
      <c r="WQG5" s="58"/>
      <c r="WQH5" s="58"/>
      <c r="WQI5" s="58"/>
      <c r="WQJ5" s="58"/>
      <c r="WQK5" s="58"/>
      <c r="WQL5" s="58"/>
      <c r="WQM5" s="58"/>
      <c r="WQN5" s="58"/>
      <c r="WQO5" s="58"/>
      <c r="WQP5" s="58"/>
      <c r="WQQ5" s="58"/>
      <c r="WQR5" s="58"/>
      <c r="WQS5" s="58"/>
      <c r="WQT5" s="58"/>
      <c r="WQU5" s="58"/>
      <c r="WQV5" s="58"/>
      <c r="WQW5" s="58"/>
      <c r="WQX5" s="58"/>
      <c r="WQY5" s="58"/>
      <c r="WQZ5" s="58"/>
      <c r="WRA5" s="58"/>
      <c r="WRB5" s="58"/>
      <c r="WRC5" s="58"/>
      <c r="WRD5" s="58"/>
      <c r="WRE5" s="58"/>
      <c r="WRF5" s="58"/>
      <c r="WRG5" s="58"/>
      <c r="WRH5" s="58"/>
      <c r="WRI5" s="58"/>
      <c r="WRJ5" s="58"/>
      <c r="WRK5" s="58"/>
      <c r="WRL5" s="58"/>
      <c r="WRM5" s="58"/>
      <c r="WRN5" s="58"/>
      <c r="WRO5" s="58"/>
      <c r="WRP5" s="58"/>
      <c r="WRQ5" s="58"/>
      <c r="WRR5" s="58"/>
      <c r="WRS5" s="58"/>
      <c r="WRT5" s="58"/>
      <c r="WRU5" s="58"/>
      <c r="WRV5" s="58"/>
      <c r="WRW5" s="58"/>
      <c r="WRX5" s="58"/>
      <c r="WRY5" s="58"/>
      <c r="WRZ5" s="58"/>
      <c r="WSA5" s="58"/>
      <c r="WSB5" s="58"/>
      <c r="WSC5" s="58"/>
      <c r="WSD5" s="58"/>
      <c r="WSE5" s="58"/>
      <c r="WSF5" s="58"/>
      <c r="WSG5" s="58"/>
      <c r="WSH5" s="58"/>
      <c r="WSI5" s="58"/>
      <c r="WSJ5" s="58"/>
      <c r="WSK5" s="58"/>
      <c r="WSL5" s="58"/>
      <c r="WSM5" s="58"/>
      <c r="WSN5" s="58"/>
      <c r="WSO5" s="58"/>
      <c r="WSP5" s="58"/>
      <c r="WSQ5" s="58"/>
      <c r="WSR5" s="58"/>
      <c r="WSS5" s="58"/>
      <c r="WST5" s="58"/>
      <c r="WSU5" s="58"/>
      <c r="WSV5" s="58"/>
      <c r="WSW5" s="58"/>
      <c r="WSX5" s="58"/>
      <c r="WSY5" s="58"/>
      <c r="WSZ5" s="58"/>
      <c r="WTA5" s="58"/>
      <c r="WTB5" s="58"/>
      <c r="WTC5" s="58"/>
      <c r="WTD5" s="58"/>
      <c r="WTE5" s="58"/>
      <c r="WTF5" s="58"/>
      <c r="WTG5" s="58"/>
      <c r="WTH5" s="58"/>
      <c r="WTI5" s="58"/>
      <c r="WTJ5" s="58"/>
      <c r="WTK5" s="58"/>
      <c r="WTL5" s="58"/>
      <c r="WTM5" s="58"/>
      <c r="WTN5" s="58"/>
      <c r="WTO5" s="58"/>
      <c r="WTP5" s="58"/>
      <c r="WTQ5" s="58"/>
      <c r="WTR5" s="58"/>
      <c r="WTS5" s="58"/>
      <c r="WTT5" s="58"/>
      <c r="WTU5" s="58"/>
      <c r="WTV5" s="58"/>
      <c r="WTW5" s="58"/>
      <c r="WTX5" s="58"/>
      <c r="WTY5" s="58"/>
      <c r="WTZ5" s="58"/>
      <c r="WUA5" s="58"/>
      <c r="WUB5" s="58"/>
      <c r="WUC5" s="58"/>
      <c r="WUD5" s="58"/>
      <c r="WUE5" s="58"/>
      <c r="WUF5" s="58"/>
      <c r="WUG5" s="58"/>
      <c r="WUH5" s="58"/>
      <c r="WUI5" s="58"/>
      <c r="WUJ5" s="58"/>
      <c r="WUK5" s="58"/>
      <c r="WUL5" s="58"/>
      <c r="WUM5" s="58"/>
      <c r="WUN5" s="58"/>
      <c r="WUO5" s="58"/>
      <c r="WUP5" s="58"/>
      <c r="WUQ5" s="58"/>
      <c r="WUR5" s="58"/>
      <c r="WUS5" s="58"/>
      <c r="WUT5" s="58"/>
      <c r="WUU5" s="58"/>
      <c r="WUV5" s="58"/>
      <c r="WUW5" s="58"/>
      <c r="WUX5" s="58"/>
      <c r="WUY5" s="58"/>
      <c r="WUZ5" s="58"/>
      <c r="WVA5" s="58"/>
      <c r="WVB5" s="58"/>
      <c r="WVC5" s="58"/>
      <c r="WVD5" s="58"/>
      <c r="WVE5" s="58"/>
      <c r="WVF5" s="58"/>
      <c r="WVG5" s="58"/>
      <c r="WVH5" s="58"/>
      <c r="WVI5" s="58"/>
      <c r="WVJ5" s="58"/>
      <c r="WVK5" s="58"/>
      <c r="WVL5" s="58"/>
      <c r="WVM5" s="58"/>
      <c r="WVN5" s="58"/>
      <c r="WVO5" s="58"/>
      <c r="WVP5" s="58"/>
      <c r="WVQ5" s="58"/>
      <c r="WVR5" s="58"/>
      <c r="WVS5" s="58"/>
      <c r="WVT5" s="58"/>
      <c r="WVU5" s="58"/>
      <c r="WVV5" s="58"/>
      <c r="WVW5" s="58"/>
      <c r="WVX5" s="58"/>
      <c r="WVY5" s="58"/>
      <c r="WVZ5" s="58"/>
      <c r="WWA5" s="58"/>
      <c r="WWB5" s="58"/>
      <c r="WWC5" s="58"/>
      <c r="WWD5" s="58"/>
      <c r="WWE5" s="58"/>
      <c r="WWF5" s="58"/>
      <c r="WWG5" s="58"/>
      <c r="WWH5" s="58"/>
      <c r="WWI5" s="58"/>
      <c r="WWJ5" s="58"/>
      <c r="WWK5" s="58"/>
      <c r="WWL5" s="58"/>
      <c r="WWM5" s="58"/>
      <c r="WWN5" s="58"/>
      <c r="WWO5" s="58"/>
      <c r="WWP5" s="58"/>
      <c r="WWQ5" s="58"/>
      <c r="WWR5" s="58"/>
      <c r="WWS5" s="58"/>
      <c r="WWT5" s="58"/>
      <c r="WWU5" s="58"/>
      <c r="WWV5" s="58"/>
      <c r="WWW5" s="58"/>
      <c r="WWX5" s="58"/>
      <c r="WWY5" s="58"/>
      <c r="WWZ5" s="58"/>
      <c r="WXA5" s="58"/>
      <c r="WXB5" s="58"/>
      <c r="WXC5" s="58"/>
      <c r="WXD5" s="58"/>
      <c r="WXE5" s="58"/>
      <c r="WXF5" s="58"/>
      <c r="WXG5" s="58"/>
      <c r="WXH5" s="58"/>
      <c r="WXI5" s="58"/>
      <c r="WXJ5" s="58"/>
      <c r="WXK5" s="58"/>
      <c r="WXL5" s="58"/>
      <c r="WXM5" s="58"/>
      <c r="WXN5" s="58"/>
      <c r="WXO5" s="58"/>
      <c r="WXP5" s="58"/>
      <c r="WXQ5" s="58"/>
      <c r="WXR5" s="58"/>
      <c r="WXS5" s="58"/>
      <c r="WXT5" s="58"/>
      <c r="WXU5" s="58"/>
      <c r="WXV5" s="58"/>
      <c r="WXW5" s="58"/>
      <c r="WXX5" s="58"/>
      <c r="WXY5" s="58"/>
      <c r="WXZ5" s="58"/>
      <c r="WYA5" s="58"/>
      <c r="WYB5" s="58"/>
      <c r="WYC5" s="58"/>
      <c r="WYD5" s="58"/>
      <c r="WYE5" s="58"/>
      <c r="WYF5" s="58"/>
      <c r="WYG5" s="58"/>
      <c r="WYH5" s="58"/>
      <c r="WYI5" s="58"/>
      <c r="WYJ5" s="58"/>
      <c r="WYK5" s="58"/>
      <c r="WYL5" s="58"/>
      <c r="WYM5" s="58"/>
      <c r="WYN5" s="58"/>
      <c r="WYO5" s="58"/>
      <c r="WYP5" s="58"/>
      <c r="WYQ5" s="58"/>
      <c r="WYR5" s="58"/>
      <c r="WYS5" s="58"/>
      <c r="WYT5" s="58"/>
      <c r="WYU5" s="58"/>
      <c r="WYV5" s="58"/>
      <c r="WYW5" s="58"/>
      <c r="WYX5" s="58"/>
      <c r="WYY5" s="58"/>
      <c r="WYZ5" s="58"/>
      <c r="WZA5" s="58"/>
      <c r="WZB5" s="58"/>
      <c r="WZC5" s="58"/>
      <c r="WZD5" s="58"/>
      <c r="WZE5" s="58"/>
      <c r="WZF5" s="58"/>
      <c r="WZG5" s="58"/>
      <c r="WZH5" s="58"/>
      <c r="WZI5" s="58"/>
      <c r="WZJ5" s="58"/>
      <c r="WZK5" s="58"/>
      <c r="WZL5" s="58"/>
      <c r="WZM5" s="58"/>
      <c r="WZN5" s="58"/>
      <c r="WZO5" s="58"/>
      <c r="WZP5" s="58"/>
      <c r="WZQ5" s="58"/>
      <c r="WZR5" s="58"/>
      <c r="WZS5" s="58"/>
      <c r="WZT5" s="58"/>
      <c r="WZU5" s="58"/>
      <c r="WZV5" s="58"/>
      <c r="WZW5" s="58"/>
      <c r="WZX5" s="58"/>
      <c r="WZY5" s="58"/>
      <c r="WZZ5" s="58"/>
      <c r="XAA5" s="58"/>
      <c r="XAB5" s="58"/>
      <c r="XAC5" s="58"/>
      <c r="XAD5" s="58"/>
      <c r="XAE5" s="58"/>
      <c r="XAF5" s="58"/>
      <c r="XAG5" s="58"/>
      <c r="XAH5" s="58"/>
      <c r="XAI5" s="58"/>
      <c r="XAJ5" s="58"/>
      <c r="XAK5" s="58"/>
      <c r="XAL5" s="58"/>
      <c r="XAM5" s="58"/>
      <c r="XAN5" s="58"/>
      <c r="XAO5" s="58"/>
      <c r="XAP5" s="58"/>
      <c r="XAQ5" s="58"/>
      <c r="XAR5" s="58"/>
      <c r="XAS5" s="58"/>
      <c r="XAT5" s="58"/>
      <c r="XAU5" s="58"/>
      <c r="XAV5" s="58"/>
      <c r="XAW5" s="58"/>
      <c r="XAX5" s="58"/>
      <c r="XAY5" s="58"/>
      <c r="XAZ5" s="58"/>
      <c r="XBA5" s="58"/>
      <c r="XBB5" s="58"/>
      <c r="XBC5" s="58"/>
      <c r="XBD5" s="58"/>
      <c r="XBE5" s="58"/>
      <c r="XBF5" s="58"/>
      <c r="XBG5" s="58"/>
      <c r="XBH5" s="58"/>
      <c r="XBI5" s="58"/>
      <c r="XBJ5" s="58"/>
      <c r="XBK5" s="58"/>
      <c r="XBL5" s="58"/>
      <c r="XBM5" s="58"/>
      <c r="XBN5" s="58"/>
      <c r="XBO5" s="58"/>
      <c r="XBP5" s="58"/>
      <c r="XBQ5" s="58"/>
      <c r="XBR5" s="58"/>
      <c r="XBS5" s="58"/>
      <c r="XBT5" s="58"/>
      <c r="XBU5" s="58"/>
      <c r="XBV5" s="58"/>
      <c r="XBW5" s="58"/>
      <c r="XBX5" s="58"/>
      <c r="XBY5" s="58"/>
      <c r="XBZ5" s="58"/>
      <c r="XCA5" s="58"/>
      <c r="XCB5" s="58"/>
      <c r="XCC5" s="58"/>
      <c r="XCD5" s="58"/>
      <c r="XCE5" s="58"/>
      <c r="XCF5" s="58"/>
      <c r="XCG5" s="58"/>
      <c r="XCH5" s="58"/>
      <c r="XCI5" s="58"/>
      <c r="XCJ5" s="58"/>
      <c r="XCK5" s="58"/>
      <c r="XCL5" s="58"/>
      <c r="XCM5" s="58"/>
      <c r="XCN5" s="58"/>
      <c r="XCO5" s="58"/>
      <c r="XCP5" s="58"/>
      <c r="XCQ5" s="58"/>
      <c r="XCR5" s="58"/>
      <c r="XCS5" s="58"/>
      <c r="XCT5" s="58"/>
      <c r="XCU5" s="58"/>
      <c r="XCV5" s="58"/>
      <c r="XCW5" s="58"/>
      <c r="XCX5" s="58"/>
      <c r="XCY5" s="58"/>
      <c r="XCZ5" s="58"/>
      <c r="XDA5" s="58"/>
      <c r="XDB5" s="58"/>
      <c r="XDC5" s="58"/>
      <c r="XDD5" s="58"/>
      <c r="XDE5" s="58"/>
      <c r="XDF5" s="58"/>
      <c r="XDG5" s="58"/>
      <c r="XDH5" s="58"/>
      <c r="XDI5" s="58"/>
      <c r="XDJ5" s="58"/>
      <c r="XDK5" s="58"/>
      <c r="XDL5" s="58"/>
      <c r="XDM5" s="58"/>
      <c r="XDN5" s="58"/>
      <c r="XDO5" s="58"/>
      <c r="XDP5" s="58"/>
      <c r="XDQ5" s="58"/>
      <c r="XDR5" s="58"/>
      <c r="XDS5" s="58"/>
      <c r="XDT5" s="58"/>
      <c r="XDU5" s="58"/>
      <c r="XDV5" s="58"/>
      <c r="XDW5" s="58"/>
      <c r="XDX5" s="58"/>
      <c r="XDY5" s="58"/>
      <c r="XDZ5" s="58"/>
      <c r="XEA5" s="58"/>
      <c r="XEB5" s="58"/>
      <c r="XEC5" s="58"/>
      <c r="XED5" s="58"/>
      <c r="XEE5" s="58"/>
      <c r="XEF5" s="58"/>
      <c r="XEG5" s="58"/>
      <c r="XEH5" s="58"/>
      <c r="XEI5" s="58"/>
      <c r="XEJ5" s="58"/>
      <c r="XEK5" s="58"/>
      <c r="XEL5" s="58"/>
      <c r="XEM5" s="58"/>
      <c r="XEN5" s="58"/>
      <c r="XEO5" s="58"/>
      <c r="XEP5" s="58"/>
      <c r="XEQ5" s="58"/>
      <c r="XER5" s="58"/>
      <c r="XES5" s="58"/>
      <c r="XET5" s="58"/>
      <c r="XEU5" s="58"/>
      <c r="XEV5" s="58"/>
      <c r="XEW5" s="58"/>
      <c r="XEX5" s="58"/>
      <c r="XEY5" s="58"/>
      <c r="XEZ5" s="58"/>
      <c r="XFA5" s="58"/>
      <c r="XFB5" s="58"/>
      <c r="XFC5" s="58"/>
      <c r="XFD5" s="58"/>
    </row>
    <row r="6" spans="1:16384">
      <c r="F6" s="53"/>
      <c r="M6" s="59"/>
      <c r="T6" s="59"/>
      <c r="U6" s="60"/>
    </row>
    <row r="7" spans="1:16384">
      <c r="A7" s="50" t="str">
        <f>'2-Tier'!$B$6&amp; " Equity"</f>
        <v>Albert Equity</v>
      </c>
      <c r="B7" s="61">
        <f>'2-Tier'!C6</f>
        <v>4.9999999999999933E-2</v>
      </c>
      <c r="C7" s="59">
        <f>'2-Tier'!D6</f>
        <v>36624.999999999949</v>
      </c>
      <c r="D7" s="59"/>
      <c r="E7" s="59"/>
      <c r="F7" s="54">
        <f>C7</f>
        <v>36624.999999999949</v>
      </c>
      <c r="G7" s="55">
        <f>F7-F11</f>
        <v>36624.999999999949</v>
      </c>
      <c r="H7" s="55">
        <f t="shared" ref="H7:Y7" si="0">G7-G11</f>
        <v>36624.999999999949</v>
      </c>
      <c r="I7" s="55">
        <f t="shared" si="0"/>
        <v>36624.999999999949</v>
      </c>
      <c r="J7" s="55">
        <f t="shared" si="0"/>
        <v>36624.999999999949</v>
      </c>
      <c r="K7" s="55">
        <f t="shared" si="0"/>
        <v>36624.999999999949</v>
      </c>
      <c r="L7" s="55">
        <f t="shared" si="0"/>
        <v>36624.999999999949</v>
      </c>
      <c r="M7" s="55">
        <f t="shared" si="0"/>
        <v>35980.412497504345</v>
      </c>
      <c r="N7" s="55">
        <f t="shared" si="0"/>
        <v>34960.201445380953</v>
      </c>
      <c r="O7" s="55">
        <f t="shared" si="0"/>
        <v>33653.085990557149</v>
      </c>
      <c r="P7" s="55">
        <f t="shared" si="0"/>
        <v>32029.955155260985</v>
      </c>
      <c r="Q7" s="55">
        <f t="shared" si="0"/>
        <v>30059.184324732076</v>
      </c>
      <c r="R7" s="55">
        <f t="shared" si="0"/>
        <v>27706.428613499535</v>
      </c>
      <c r="S7" s="55">
        <f t="shared" si="0"/>
        <v>24934.399534679229</v>
      </c>
      <c r="T7" s="55">
        <f>S7-S11</f>
        <v>21702.623631543462</v>
      </c>
      <c r="U7" s="55">
        <f t="shared" si="0"/>
        <v>0</v>
      </c>
      <c r="V7" s="55">
        <f t="shared" si="0"/>
        <v>0</v>
      </c>
      <c r="W7" s="55">
        <f t="shared" si="0"/>
        <v>0</v>
      </c>
      <c r="X7" s="55">
        <f t="shared" si="0"/>
        <v>0</v>
      </c>
      <c r="Y7" s="55">
        <f t="shared" si="0"/>
        <v>0</v>
      </c>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row>
    <row r="8" spans="1:16384">
      <c r="A8" s="50" t="str">
        <f>'2-Tier'!$B$6&amp; " Preferred Return"</f>
        <v>Albert Preferred Return</v>
      </c>
      <c r="B8" s="62">
        <f>'2-Tier'!$C$23</f>
        <v>0.08</v>
      </c>
      <c r="F8" s="54">
        <f>$B$8*F7</f>
        <v>2929.9999999999959</v>
      </c>
      <c r="G8" s="55">
        <f t="shared" ref="G8:Y8" si="1">$B$8*G7</f>
        <v>2929.9999999999959</v>
      </c>
      <c r="H8" s="55">
        <f t="shared" si="1"/>
        <v>2929.9999999999959</v>
      </c>
      <c r="I8" s="55">
        <f t="shared" si="1"/>
        <v>2929.9999999999959</v>
      </c>
      <c r="J8" s="55">
        <f t="shared" si="1"/>
        <v>2929.9999999999959</v>
      </c>
      <c r="K8" s="55">
        <f t="shared" si="1"/>
        <v>2929.9999999999959</v>
      </c>
      <c r="L8" s="55">
        <f t="shared" si="1"/>
        <v>2929.9999999999959</v>
      </c>
      <c r="M8" s="55">
        <f t="shared" si="1"/>
        <v>2878.4329998003477</v>
      </c>
      <c r="N8" s="55">
        <f t="shared" si="1"/>
        <v>2796.8161156304764</v>
      </c>
      <c r="O8" s="55">
        <f t="shared" si="1"/>
        <v>2692.246879244572</v>
      </c>
      <c r="P8" s="55">
        <f t="shared" si="1"/>
        <v>2562.3964124208787</v>
      </c>
      <c r="Q8" s="55">
        <f t="shared" si="1"/>
        <v>2404.734745978566</v>
      </c>
      <c r="R8" s="55">
        <f t="shared" si="1"/>
        <v>2216.514289079963</v>
      </c>
      <c r="S8" s="55">
        <f t="shared" si="1"/>
        <v>1994.7519627743384</v>
      </c>
      <c r="T8" s="63">
        <f>$B$8*T7</f>
        <v>1736.209890523477</v>
      </c>
      <c r="U8" s="55">
        <f t="shared" si="1"/>
        <v>0</v>
      </c>
      <c r="V8" s="55">
        <f t="shared" si="1"/>
        <v>0</v>
      </c>
      <c r="W8" s="55">
        <f t="shared" si="1"/>
        <v>0</v>
      </c>
      <c r="X8" s="55">
        <f t="shared" si="1"/>
        <v>0</v>
      </c>
      <c r="Y8" s="55">
        <f t="shared" si="1"/>
        <v>0</v>
      </c>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63"/>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c r="HY8" s="55"/>
      <c r="HZ8" s="55"/>
      <c r="IA8" s="55"/>
      <c r="IB8" s="55"/>
      <c r="IC8" s="55"/>
      <c r="ID8" s="55"/>
      <c r="IE8" s="55"/>
      <c r="IF8" s="55"/>
      <c r="IG8" s="55"/>
      <c r="IH8" s="55"/>
      <c r="II8" s="55"/>
      <c r="IJ8" s="55"/>
      <c r="IK8" s="55"/>
    </row>
    <row r="9" spans="1:16384">
      <c r="A9" s="50" t="str">
        <f>'2-Tier'!$B$6&amp; " Preferred Return Account"</f>
        <v>Albert Preferred Return Account</v>
      </c>
      <c r="F9" s="54">
        <f>F8+C9-C10</f>
        <v>2929.9999999999959</v>
      </c>
      <c r="G9" s="55">
        <f>G8+F9-F10</f>
        <v>4109.1660668931027</v>
      </c>
      <c r="H9" s="55">
        <f t="shared" ref="H9:Y9" si="2">H8+G9-G10</f>
        <v>4252.6038038879769</v>
      </c>
      <c r="I9" s="55">
        <f t="shared" si="2"/>
        <v>4224.1164760198681</v>
      </c>
      <c r="J9" s="55">
        <f t="shared" si="2"/>
        <v>4018.5463313428936</v>
      </c>
      <c r="K9" s="55">
        <f t="shared" si="2"/>
        <v>3630.5808853527833</v>
      </c>
      <c r="L9" s="55">
        <f t="shared" si="2"/>
        <v>3054.7482790101426</v>
      </c>
      <c r="M9" s="55">
        <f t="shared" si="2"/>
        <v>2878.4329998003482</v>
      </c>
      <c r="N9" s="55">
        <f t="shared" si="2"/>
        <v>2796.8161156304764</v>
      </c>
      <c r="O9" s="55">
        <f t="shared" si="2"/>
        <v>2692.246879244572</v>
      </c>
      <c r="P9" s="55">
        <f t="shared" si="2"/>
        <v>2562.3964124208783</v>
      </c>
      <c r="Q9" s="55">
        <f t="shared" si="2"/>
        <v>2404.7347459785665</v>
      </c>
      <c r="R9" s="55">
        <f t="shared" si="2"/>
        <v>2216.514289079963</v>
      </c>
      <c r="S9" s="55">
        <f t="shared" si="2"/>
        <v>1994.7519627743382</v>
      </c>
      <c r="T9" s="55">
        <f>T8+S9-S10</f>
        <v>1736.209890523477</v>
      </c>
      <c r="U9" s="55">
        <f t="shared" si="2"/>
        <v>0</v>
      </c>
      <c r="V9" s="55">
        <f t="shared" si="2"/>
        <v>0</v>
      </c>
      <c r="W9" s="55">
        <f t="shared" si="2"/>
        <v>0</v>
      </c>
      <c r="X9" s="55">
        <f t="shared" si="2"/>
        <v>0</v>
      </c>
      <c r="Y9" s="55">
        <f t="shared" si="2"/>
        <v>0</v>
      </c>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row>
    <row r="10" spans="1:16384">
      <c r="A10" s="50" t="str">
        <f>'2-Tier'!$B$6&amp; " Preferred Return Paid"</f>
        <v>Albert Preferred Return Paid</v>
      </c>
      <c r="F10" s="54">
        <f>IF(SUM(F$9,F$17,F$25,F$33,F$41)&gt;0,MIN(F9,F9/SUM(F$9,F$17,F$25,F$33,F$41)*F$5),0)</f>
        <v>1750.8339331068889</v>
      </c>
      <c r="G10" s="55">
        <f t="shared" ref="G10:Y10" si="3">IF(SUM(G$9,G$17,G$25,G$33,G$41)&gt;0,MIN(G9,G9/SUM(G$9,G$17,G$25,G$33,G$41)*G$5),0)</f>
        <v>2786.5622630051212</v>
      </c>
      <c r="H10" s="55">
        <f t="shared" si="3"/>
        <v>2958.4873278681039</v>
      </c>
      <c r="I10" s="55">
        <f t="shared" si="3"/>
        <v>3135.5701446769708</v>
      </c>
      <c r="J10" s="55">
        <f t="shared" si="3"/>
        <v>3317.9654459901067</v>
      </c>
      <c r="K10" s="55">
        <f t="shared" si="3"/>
        <v>3505.8326063426371</v>
      </c>
      <c r="L10" s="55">
        <f t="shared" si="3"/>
        <v>3054.7482790101426</v>
      </c>
      <c r="M10" s="55">
        <f t="shared" si="3"/>
        <v>2878.4329998003482</v>
      </c>
      <c r="N10" s="55">
        <f t="shared" si="3"/>
        <v>2796.8161156304764</v>
      </c>
      <c r="O10" s="55">
        <f t="shared" si="3"/>
        <v>2692.246879244572</v>
      </c>
      <c r="P10" s="55">
        <f t="shared" si="3"/>
        <v>2562.3964124208783</v>
      </c>
      <c r="Q10" s="55">
        <f t="shared" si="3"/>
        <v>2404.7347459785665</v>
      </c>
      <c r="R10" s="55">
        <f t="shared" si="3"/>
        <v>2216.514289079963</v>
      </c>
      <c r="S10" s="55">
        <f t="shared" si="3"/>
        <v>1994.7519627743382</v>
      </c>
      <c r="T10" s="55">
        <f>IF(SUM(T$9,T$17,T$25,T$33,T$41)&gt;0,MIN(T9,T9/SUM(T$9,T$17,T$25,T$33,T$41)*T$5),0)</f>
        <v>1736.209890523477</v>
      </c>
      <c r="U10" s="55">
        <f t="shared" si="3"/>
        <v>0</v>
      </c>
      <c r="V10" s="55">
        <f t="shared" si="3"/>
        <v>0</v>
      </c>
      <c r="W10" s="55">
        <f t="shared" si="3"/>
        <v>0</v>
      </c>
      <c r="X10" s="55">
        <f t="shared" si="3"/>
        <v>0</v>
      </c>
      <c r="Y10" s="55">
        <f t="shared" si="3"/>
        <v>0</v>
      </c>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row>
    <row r="11" spans="1:16384">
      <c r="A11" s="50" t="str">
        <f>'2-Tier'!$B$6&amp; " Equity Repaid"</f>
        <v>Albert Equity Repaid</v>
      </c>
      <c r="F11" s="54">
        <f>IF(SUM(F$7,F$15,F$23,F$31,F$39)&gt;0,MIN(F7,F7/SUM(F$7,F$15,F$23,F$31,F$39)*(F$5-SUM(F$10,F$18,F$26,F$34,F$42))),0)</f>
        <v>0</v>
      </c>
      <c r="G11" s="55">
        <f t="shared" ref="G11:Y11" si="4">IF(SUM(G$7,G$15,G$23,G$31,G$39)&gt;0,MIN(G7,G7/SUM(G$7,G$15,G$23,G$31,G$39)*(G$5-SUM(G$10,G$18,G$26,G$34,G$42))),0)</f>
        <v>0</v>
      </c>
      <c r="H11" s="55">
        <f t="shared" si="4"/>
        <v>-7.2759576141834162E-13</v>
      </c>
      <c r="I11" s="55">
        <f t="shared" si="4"/>
        <v>0</v>
      </c>
      <c r="J11" s="55">
        <f t="shared" si="4"/>
        <v>0</v>
      </c>
      <c r="K11" s="55">
        <f t="shared" si="4"/>
        <v>0</v>
      </c>
      <c r="L11" s="55">
        <f>IF(SUM(L$7,L$15,L$23,L$31,L$39)&gt;0,MIN(L7,L7/SUM(L$7,L$15,L$23,L$31,L$39)*(L$5-SUM(L$10,L$18,L$26,L$34,L$42))),0)</f>
        <v>644.58750249560057</v>
      </c>
      <c r="M11" s="55">
        <f t="shared" si="4"/>
        <v>1020.2110521233947</v>
      </c>
      <c r="N11" s="55">
        <f t="shared" si="4"/>
        <v>1307.1154548238067</v>
      </c>
      <c r="O11" s="55">
        <f t="shared" si="4"/>
        <v>1623.1308352961651</v>
      </c>
      <c r="P11" s="55">
        <f t="shared" si="4"/>
        <v>1970.7708305289098</v>
      </c>
      <c r="Q11" s="55">
        <f t="shared" si="4"/>
        <v>2352.7557112325426</v>
      </c>
      <c r="R11" s="55">
        <f t="shared" si="4"/>
        <v>2772.0290788203074</v>
      </c>
      <c r="S11" s="55">
        <f t="shared" si="4"/>
        <v>3231.7759031357668</v>
      </c>
      <c r="T11" s="55">
        <f t="shared" si="4"/>
        <v>21702.623631543462</v>
      </c>
      <c r="U11" s="55">
        <f t="shared" si="4"/>
        <v>0</v>
      </c>
      <c r="V11" s="55">
        <f t="shared" si="4"/>
        <v>0</v>
      </c>
      <c r="W11" s="55">
        <f t="shared" si="4"/>
        <v>0</v>
      </c>
      <c r="X11" s="55">
        <f t="shared" si="4"/>
        <v>0</v>
      </c>
      <c r="Y11" s="55">
        <f t="shared" si="4"/>
        <v>0</v>
      </c>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row>
    <row r="12" spans="1:16384">
      <c r="A12" s="50" t="s">
        <v>83</v>
      </c>
      <c r="F12" s="54">
        <f>F10+F11</f>
        <v>1750.8339331068889</v>
      </c>
      <c r="G12" s="55">
        <f>F12+G11+G10</f>
        <v>4537.3961961120103</v>
      </c>
      <c r="H12" s="55">
        <f t="shared" ref="H12:Y12" si="5">G12+H11+H10</f>
        <v>7495.8835239801138</v>
      </c>
      <c r="I12" s="55">
        <f t="shared" si="5"/>
        <v>10631.453668657085</v>
      </c>
      <c r="J12" s="55">
        <f t="shared" si="5"/>
        <v>13949.419114647191</v>
      </c>
      <c r="K12" s="55">
        <f t="shared" si="5"/>
        <v>17455.251720989829</v>
      </c>
      <c r="L12" s="55">
        <f t="shared" si="5"/>
        <v>21154.587502495571</v>
      </c>
      <c r="M12" s="55">
        <f t="shared" si="5"/>
        <v>25053.231554419315</v>
      </c>
      <c r="N12" s="55">
        <f t="shared" si="5"/>
        <v>29157.163124873601</v>
      </c>
      <c r="O12" s="55">
        <f t="shared" si="5"/>
        <v>33472.540839414338</v>
      </c>
      <c r="P12" s="55">
        <f t="shared" si="5"/>
        <v>38005.70808236413</v>
      </c>
      <c r="Q12" s="55">
        <f t="shared" si="5"/>
        <v>42763.198539575242</v>
      </c>
      <c r="R12" s="55">
        <f t="shared" si="5"/>
        <v>47751.741907475509</v>
      </c>
      <c r="S12" s="55">
        <f t="shared" si="5"/>
        <v>52978.269773385611</v>
      </c>
      <c r="T12" s="55">
        <f t="shared" si="5"/>
        <v>76417.103295452544</v>
      </c>
      <c r="U12" s="55">
        <f t="shared" si="5"/>
        <v>76417.103295452544</v>
      </c>
      <c r="V12" s="55">
        <f t="shared" si="5"/>
        <v>76417.103295452544</v>
      </c>
      <c r="W12" s="55">
        <f t="shared" si="5"/>
        <v>76417.103295452544</v>
      </c>
      <c r="X12" s="55">
        <f t="shared" si="5"/>
        <v>76417.103295452544</v>
      </c>
      <c r="Y12" s="55">
        <f t="shared" si="5"/>
        <v>76417.103295452544</v>
      </c>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row>
    <row r="13" spans="1:16384">
      <c r="A13" s="50" t="s">
        <v>24</v>
      </c>
      <c r="B13" s="59">
        <f>MAX(F13:CK13)</f>
        <v>11</v>
      </c>
      <c r="F13" s="54">
        <f>IF(AND(F12&gt;$C7, SUM($C$13:C13)=0),F$2,0)</f>
        <v>0</v>
      </c>
      <c r="G13" s="55">
        <f>IF(AND(G12&gt;$C7, SUM($C$13:F13)=0),G$2,0)</f>
        <v>0</v>
      </c>
      <c r="H13" s="55">
        <f>IF(AND(H12&gt;$C7, SUM($C$13:G13)=0),H$2,0)</f>
        <v>0</v>
      </c>
      <c r="I13" s="55">
        <f>IF(AND(I12&gt;$C7, SUM($C$13:H13)=0),I$2,0)</f>
        <v>0</v>
      </c>
      <c r="J13" s="55">
        <f>IF(AND(J12&gt;$C7, SUM($C$13:I13)=0),J$2,0)</f>
        <v>0</v>
      </c>
      <c r="K13" s="55">
        <f>IF(AND(K12&gt;$C7, SUM($C$13:J13)=0),K$2,0)</f>
        <v>0</v>
      </c>
      <c r="L13" s="55">
        <f>IF(AND(L12&gt;$C7, SUM($C$13:K13)=0),L$2,0)</f>
        <v>0</v>
      </c>
      <c r="M13" s="55">
        <f>IF(AND(M12&gt;$C7, SUM($C$13:L13)=0),M$2,0)</f>
        <v>0</v>
      </c>
      <c r="N13" s="55">
        <f>IF(AND(N12&gt;$C7, SUM($C$13:M13)=0),N$2,0)</f>
        <v>0</v>
      </c>
      <c r="O13" s="55">
        <f>IF(AND(O12&gt;$C7, SUM($C$13:N13)=0),O$2,0)</f>
        <v>0</v>
      </c>
      <c r="P13" s="55">
        <f>IF(AND(P12&gt;$C7, SUM($C$13:O13)=0),P$2,0)</f>
        <v>11</v>
      </c>
      <c r="Q13" s="55">
        <f>IF(AND(Q12&gt;$C7, SUM($C$13:P13)=0),Q$2,0)</f>
        <v>0</v>
      </c>
      <c r="R13" s="55">
        <f>IF(AND(R12&gt;$C7, SUM($C$13:Q13)=0),R$2,0)</f>
        <v>0</v>
      </c>
      <c r="S13" s="55">
        <f>IF(AND(S12&gt;$C7, SUM($C$13:R13)=0),S$2,0)</f>
        <v>0</v>
      </c>
      <c r="T13" s="55">
        <f>IF(AND(T12&gt;$C7, SUM($C$13:S13)=0),T$2,0)</f>
        <v>0</v>
      </c>
      <c r="U13" s="55">
        <f>IF(AND(U12&gt;$C7, SUM($C$13:T13)=0),U$2,0)</f>
        <v>0</v>
      </c>
      <c r="V13" s="55">
        <f>IF(AND(V12&gt;$C7, SUM($C$13:U13)=0),V$2,0)</f>
        <v>0</v>
      </c>
      <c r="W13" s="55">
        <f>IF(AND(W12&gt;$C7, SUM($C$13:V13)=0),W$2,0)</f>
        <v>0</v>
      </c>
      <c r="X13" s="55">
        <f>IF(AND(X12&gt;$C7, SUM($C$13:W13)=0),X$2,0)</f>
        <v>0</v>
      </c>
      <c r="Y13" s="55">
        <f>IF(AND(Y12&gt;$C7, SUM($C$13:X13)=0),Y$2,0)</f>
        <v>0</v>
      </c>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row>
    <row r="14" spans="1:16384">
      <c r="F14" s="54"/>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row>
    <row r="15" spans="1:16384">
      <c r="A15" s="50" t="str">
        <f>'2-Tier'!$B$7&amp; " Equity"</f>
        <v>Bobby Equity</v>
      </c>
      <c r="B15" s="61">
        <f>'2-Tier'!C7</f>
        <v>0.35</v>
      </c>
      <c r="C15" s="59">
        <f>'2-Tier'!D7</f>
        <v>256374.99999999997</v>
      </c>
      <c r="D15" s="59"/>
      <c r="E15" s="59"/>
      <c r="F15" s="54">
        <f>C15</f>
        <v>256374.99999999997</v>
      </c>
      <c r="G15" s="55">
        <f>F15-F19</f>
        <v>256374.99999999997</v>
      </c>
      <c r="H15" s="55">
        <f t="shared" ref="H15:Y15" si="6">G15-G19</f>
        <v>256374.99999999997</v>
      </c>
      <c r="I15" s="55">
        <f t="shared" si="6"/>
        <v>256374.99999999997</v>
      </c>
      <c r="J15" s="55">
        <f t="shared" si="6"/>
        <v>256374.99999999997</v>
      </c>
      <c r="K15" s="55">
        <f t="shared" si="6"/>
        <v>256374.99999999997</v>
      </c>
      <c r="L15" s="55">
        <f t="shared" si="6"/>
        <v>256374.99999999997</v>
      </c>
      <c r="M15" s="55">
        <f t="shared" si="6"/>
        <v>251862.88748253076</v>
      </c>
      <c r="N15" s="55">
        <f t="shared" si="6"/>
        <v>244721.41011766699</v>
      </c>
      <c r="O15" s="55">
        <f t="shared" si="6"/>
        <v>235571.60193390033</v>
      </c>
      <c r="P15" s="55">
        <f t="shared" si="6"/>
        <v>224209.68608682716</v>
      </c>
      <c r="Q15" s="55">
        <f t="shared" si="6"/>
        <v>210414.29027312479</v>
      </c>
      <c r="R15" s="55">
        <f t="shared" si="6"/>
        <v>193945.00029449697</v>
      </c>
      <c r="S15" s="55">
        <f t="shared" si="6"/>
        <v>174540.79674275481</v>
      </c>
      <c r="T15" s="55">
        <f t="shared" si="6"/>
        <v>151918.36542080442</v>
      </c>
      <c r="U15" s="55">
        <f t="shared" si="6"/>
        <v>0</v>
      </c>
      <c r="V15" s="55">
        <f t="shared" si="6"/>
        <v>0</v>
      </c>
      <c r="W15" s="55">
        <f t="shared" si="6"/>
        <v>0</v>
      </c>
      <c r="X15" s="55">
        <f t="shared" si="6"/>
        <v>0</v>
      </c>
      <c r="Y15" s="55">
        <f t="shared" si="6"/>
        <v>0</v>
      </c>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row>
    <row r="16" spans="1:16384">
      <c r="A16" s="50" t="str">
        <f>'2-Tier'!$B$7&amp; " Preferred Return"</f>
        <v>Bobby Preferred Return</v>
      </c>
      <c r="B16" s="62">
        <f>'2-Tier'!$C$23</f>
        <v>0.08</v>
      </c>
      <c r="F16" s="54">
        <f t="shared" ref="F16:Y16" si="7">$B$8*F15</f>
        <v>20509.999999999996</v>
      </c>
      <c r="G16" s="55">
        <f t="shared" si="7"/>
        <v>20509.999999999996</v>
      </c>
      <c r="H16" s="55">
        <f t="shared" si="7"/>
        <v>20509.999999999996</v>
      </c>
      <c r="I16" s="55">
        <f t="shared" si="7"/>
        <v>20509.999999999996</v>
      </c>
      <c r="J16" s="55">
        <f t="shared" si="7"/>
        <v>20509.999999999996</v>
      </c>
      <c r="K16" s="55">
        <f t="shared" si="7"/>
        <v>20509.999999999996</v>
      </c>
      <c r="L16" s="55">
        <f t="shared" si="7"/>
        <v>20509.999999999996</v>
      </c>
      <c r="M16" s="55">
        <f t="shared" si="7"/>
        <v>20149.030998602462</v>
      </c>
      <c r="N16" s="55">
        <f t="shared" si="7"/>
        <v>19577.712809413359</v>
      </c>
      <c r="O16" s="55">
        <f t="shared" si="7"/>
        <v>18845.728154712026</v>
      </c>
      <c r="P16" s="55">
        <f t="shared" si="7"/>
        <v>17936.774886946172</v>
      </c>
      <c r="Q16" s="55">
        <f t="shared" si="7"/>
        <v>16833.143221849983</v>
      </c>
      <c r="R16" s="55">
        <f t="shared" si="7"/>
        <v>15515.600023559758</v>
      </c>
      <c r="S16" s="55">
        <f t="shared" si="7"/>
        <v>13963.263739420385</v>
      </c>
      <c r="T16" s="55">
        <f t="shared" si="7"/>
        <v>12153.469233664353</v>
      </c>
      <c r="U16" s="55">
        <f t="shared" si="7"/>
        <v>0</v>
      </c>
      <c r="V16" s="55">
        <f t="shared" si="7"/>
        <v>0</v>
      </c>
      <c r="W16" s="55">
        <f t="shared" si="7"/>
        <v>0</v>
      </c>
      <c r="X16" s="55">
        <f t="shared" si="7"/>
        <v>0</v>
      </c>
      <c r="Y16" s="55">
        <f t="shared" si="7"/>
        <v>0</v>
      </c>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row>
    <row r="17" spans="1:245">
      <c r="A17" s="50" t="str">
        <f>'2-Tier'!$B$7&amp; " Preferred Return Account"</f>
        <v>Bobby Preferred Return Account</v>
      </c>
      <c r="F17" s="54">
        <f>F16+C17-C18</f>
        <v>20509.999999999996</v>
      </c>
      <c r="G17" s="55">
        <f t="shared" ref="G17:Y17" si="8">G16+F17-F18</f>
        <v>28764.162468251754</v>
      </c>
      <c r="H17" s="55">
        <f t="shared" si="8"/>
        <v>29768.226627215878</v>
      </c>
      <c r="I17" s="55">
        <f t="shared" si="8"/>
        <v>29568.815332139122</v>
      </c>
      <c r="J17" s="55">
        <f t="shared" si="8"/>
        <v>28129.824319400286</v>
      </c>
      <c r="K17" s="55">
        <f t="shared" si="8"/>
        <v>25414.066197469514</v>
      </c>
      <c r="L17" s="55">
        <f t="shared" si="8"/>
        <v>21383.23795307102</v>
      </c>
      <c r="M17" s="55">
        <f t="shared" si="8"/>
        <v>20149.030998602462</v>
      </c>
      <c r="N17" s="55">
        <f t="shared" si="8"/>
        <v>19577.712809413355</v>
      </c>
      <c r="O17" s="55">
        <f t="shared" si="8"/>
        <v>18845.728154712026</v>
      </c>
      <c r="P17" s="55">
        <f t="shared" si="8"/>
        <v>17936.774886946176</v>
      </c>
      <c r="Q17" s="55">
        <f t="shared" si="8"/>
        <v>16833.143221849987</v>
      </c>
      <c r="R17" s="55">
        <f t="shared" si="8"/>
        <v>15515.600023559757</v>
      </c>
      <c r="S17" s="55">
        <f t="shared" si="8"/>
        <v>13963.263739420385</v>
      </c>
      <c r="T17" s="55">
        <f t="shared" si="8"/>
        <v>12153.469233664353</v>
      </c>
      <c r="U17" s="55">
        <f t="shared" si="8"/>
        <v>0</v>
      </c>
      <c r="V17" s="55">
        <f t="shared" si="8"/>
        <v>0</v>
      </c>
      <c r="W17" s="55">
        <f t="shared" si="8"/>
        <v>0</v>
      </c>
      <c r="X17" s="55">
        <f t="shared" si="8"/>
        <v>0</v>
      </c>
      <c r="Y17" s="55">
        <f t="shared" si="8"/>
        <v>0</v>
      </c>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row>
    <row r="18" spans="1:245">
      <c r="A18" s="50" t="str">
        <f>'2-Tier'!$B$7&amp; " Preferred Return Paid"</f>
        <v>Bobby Preferred Return Paid</v>
      </c>
      <c r="F18" s="54">
        <f>IF(SUM(F$9,F$17,F$25,F$33,F$41)&gt;0,MIN(F17,F17/SUM(F$9,F$17,F$25,F$33,F$41)*F$5),0)</f>
        <v>12255.837531748239</v>
      </c>
      <c r="G18" s="55">
        <f t="shared" ref="G18:L18" si="9">IF(SUM(G$9,G$17,G$25,G$33,G$41)&gt;0,MIN(G17,G17/SUM(G$9,G$17,G$25,G$33,G$41)*G$5),0)</f>
        <v>19505.935841035873</v>
      </c>
      <c r="H18" s="55">
        <f t="shared" si="9"/>
        <v>20709.411295076752</v>
      </c>
      <c r="I18" s="55">
        <f t="shared" si="9"/>
        <v>21948.991012738828</v>
      </c>
      <c r="J18" s="55">
        <f t="shared" si="9"/>
        <v>23225.758121930772</v>
      </c>
      <c r="K18" s="55">
        <f t="shared" si="9"/>
        <v>24540.82824439849</v>
      </c>
      <c r="L18" s="55">
        <f t="shared" si="9"/>
        <v>21383.23795307102</v>
      </c>
      <c r="M18" s="55">
        <f>IF(SUM(M$9,M$17,M$25,M$33,M$41)&gt;0,MIN(M17,M17/SUM(M$9,M$17,M$25,M$33,M$41)*M$5),0)</f>
        <v>20149.030998602462</v>
      </c>
      <c r="N18" s="55">
        <f t="shared" ref="N18:Y18" si="10">IF(SUM(N$9,N$17,N$25,N$33,N$41)&gt;0,MIN(N17,N17/SUM(N$9,N$17,N$25,N$33,N$41)*N$5),0)</f>
        <v>19577.712809413355</v>
      </c>
      <c r="O18" s="55">
        <f t="shared" si="10"/>
        <v>18845.728154712026</v>
      </c>
      <c r="P18" s="55">
        <f t="shared" si="10"/>
        <v>17936.774886946176</v>
      </c>
      <c r="Q18" s="55">
        <f t="shared" si="10"/>
        <v>16833.143221849987</v>
      </c>
      <c r="R18" s="55">
        <f t="shared" si="10"/>
        <v>15515.600023559757</v>
      </c>
      <c r="S18" s="55">
        <f t="shared" si="10"/>
        <v>13963.263739420385</v>
      </c>
      <c r="T18" s="55">
        <f t="shared" si="10"/>
        <v>12153.469233664353</v>
      </c>
      <c r="U18" s="55">
        <f t="shared" si="10"/>
        <v>0</v>
      </c>
      <c r="V18" s="55">
        <f t="shared" si="10"/>
        <v>0</v>
      </c>
      <c r="W18" s="55">
        <f t="shared" si="10"/>
        <v>0</v>
      </c>
      <c r="X18" s="55">
        <f t="shared" si="10"/>
        <v>0</v>
      </c>
      <c r="Y18" s="55">
        <f t="shared" si="10"/>
        <v>0</v>
      </c>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row>
    <row r="19" spans="1:245">
      <c r="A19" s="50" t="str">
        <f>'2-Tier'!$B$7&amp; " Equity Repaid"</f>
        <v>Bobby Equity Repaid</v>
      </c>
      <c r="F19" s="54">
        <f>IF(SUM(F$7,F$15,F$23,F$31,F$39)&gt;0,MIN(F15,F15/SUM(F$7,F$15,F$23,F$31,F$39)*(F$5-SUM(F$10,F$18,F$26,F$34,F$42))),0)</f>
        <v>0</v>
      </c>
      <c r="G19" s="55">
        <f t="shared" ref="G19:Y19" si="11">IF(SUM(G$7,G$15,G$23,G$31,G$39)&gt;0,MIN(G15,G15/SUM(G$7,G$15,G$23,G$31,G$39)*(G$5-SUM(G$10,G$18,G$26,G$34,G$42))),0)</f>
        <v>0</v>
      </c>
      <c r="H19" s="55">
        <f t="shared" si="11"/>
        <v>-5.0931703299283978E-12</v>
      </c>
      <c r="I19" s="55">
        <f t="shared" si="11"/>
        <v>0</v>
      </c>
      <c r="J19" s="55">
        <f t="shared" si="11"/>
        <v>0</v>
      </c>
      <c r="K19" s="55">
        <f t="shared" si="11"/>
        <v>0</v>
      </c>
      <c r="L19" s="55">
        <f t="shared" si="11"/>
        <v>4512.1125174692097</v>
      </c>
      <c r="M19" s="55">
        <f t="shared" si="11"/>
        <v>7141.4773648637729</v>
      </c>
      <c r="N19" s="55">
        <f t="shared" si="11"/>
        <v>9149.8081837666577</v>
      </c>
      <c r="O19" s="55">
        <f t="shared" si="11"/>
        <v>11361.915847073169</v>
      </c>
      <c r="P19" s="55">
        <f t="shared" si="11"/>
        <v>13795.395813702384</v>
      </c>
      <c r="Q19" s="55">
        <f t="shared" si="11"/>
        <v>16469.289978627818</v>
      </c>
      <c r="R19" s="55">
        <f t="shared" si="11"/>
        <v>19404.203551742172</v>
      </c>
      <c r="S19" s="55">
        <f t="shared" si="11"/>
        <v>22622.431321950393</v>
      </c>
      <c r="T19" s="55">
        <f t="shared" si="11"/>
        <v>151918.36542080442</v>
      </c>
      <c r="U19" s="55">
        <f t="shared" si="11"/>
        <v>0</v>
      </c>
      <c r="V19" s="55">
        <f t="shared" si="11"/>
        <v>0</v>
      </c>
      <c r="W19" s="55">
        <f t="shared" si="11"/>
        <v>0</v>
      </c>
      <c r="X19" s="55">
        <f t="shared" si="11"/>
        <v>0</v>
      </c>
      <c r="Y19" s="55">
        <f t="shared" si="11"/>
        <v>0</v>
      </c>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row>
    <row r="20" spans="1:245">
      <c r="A20" s="50" t="s">
        <v>83</v>
      </c>
      <c r="F20" s="54">
        <f>F18+F19</f>
        <v>12255.837531748239</v>
      </c>
      <c r="G20" s="55">
        <f>F20+G19+G18</f>
        <v>31761.773372784111</v>
      </c>
      <c r="H20" s="55">
        <f t="shared" ref="H20:Y20" si="12">G20+H19+H18</f>
        <v>52471.184667860856</v>
      </c>
      <c r="I20" s="55">
        <f t="shared" si="12"/>
        <v>74420.175680599685</v>
      </c>
      <c r="J20" s="55">
        <f t="shared" si="12"/>
        <v>97645.933802530461</v>
      </c>
      <c r="K20" s="55">
        <f t="shared" si="12"/>
        <v>122186.76204692895</v>
      </c>
      <c r="L20" s="55">
        <f t="shared" si="12"/>
        <v>148082.11251746918</v>
      </c>
      <c r="M20" s="55">
        <f t="shared" si="12"/>
        <v>175372.6208809354</v>
      </c>
      <c r="N20" s="55">
        <f t="shared" si="12"/>
        <v>204100.14187411542</v>
      </c>
      <c r="O20" s="55">
        <f t="shared" si="12"/>
        <v>234307.78587590062</v>
      </c>
      <c r="P20" s="55">
        <f t="shared" si="12"/>
        <v>266039.95657654916</v>
      </c>
      <c r="Q20" s="55">
        <f t="shared" si="12"/>
        <v>299342.38977702695</v>
      </c>
      <c r="R20" s="55">
        <f t="shared" si="12"/>
        <v>334262.1933523289</v>
      </c>
      <c r="S20" s="55">
        <f t="shared" si="12"/>
        <v>370847.88841369969</v>
      </c>
      <c r="T20" s="55">
        <f t="shared" si="12"/>
        <v>534919.7230681685</v>
      </c>
      <c r="U20" s="55">
        <f t="shared" si="12"/>
        <v>534919.7230681685</v>
      </c>
      <c r="V20" s="55">
        <f t="shared" si="12"/>
        <v>534919.7230681685</v>
      </c>
      <c r="W20" s="55">
        <f t="shared" si="12"/>
        <v>534919.7230681685</v>
      </c>
      <c r="X20" s="55">
        <f t="shared" si="12"/>
        <v>534919.7230681685</v>
      </c>
      <c r="Y20" s="55">
        <f t="shared" si="12"/>
        <v>534919.7230681685</v>
      </c>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c r="HY20" s="55"/>
      <c r="HZ20" s="55"/>
      <c r="IA20" s="55"/>
      <c r="IB20" s="55"/>
      <c r="IC20" s="55"/>
      <c r="ID20" s="55"/>
      <c r="IE20" s="55"/>
      <c r="IF20" s="55"/>
      <c r="IG20" s="55"/>
      <c r="IH20" s="55"/>
      <c r="II20" s="55"/>
      <c r="IJ20" s="55"/>
      <c r="IK20" s="55"/>
    </row>
    <row r="21" spans="1:245">
      <c r="A21" s="50" t="s">
        <v>24</v>
      </c>
      <c r="B21" s="59">
        <f>MAX(F21:CK21)</f>
        <v>11</v>
      </c>
      <c r="F21" s="54">
        <f>IF(AND(F20&gt;$C15, SUM($C21:C21)=0),F$2,0)</f>
        <v>0</v>
      </c>
      <c r="G21" s="55">
        <f>IF(AND(G20&gt;$C15, SUM($C21:F21)=0),G$2,0)</f>
        <v>0</v>
      </c>
      <c r="H21" s="55">
        <f>IF(AND(H20&gt;$C15, SUM($C21:G21)=0),H$2,0)</f>
        <v>0</v>
      </c>
      <c r="I21" s="55">
        <f>IF(AND(I20&gt;$C15, SUM($C21:H21)=0),I$2,0)</f>
        <v>0</v>
      </c>
      <c r="J21" s="55">
        <f>IF(AND(J20&gt;$C15, SUM($C21:I21)=0),J$2,0)</f>
        <v>0</v>
      </c>
      <c r="K21" s="55">
        <f>IF(AND(K20&gt;$C15, SUM($C21:J21)=0),K$2,0)</f>
        <v>0</v>
      </c>
      <c r="L21" s="55">
        <f>IF(AND(L20&gt;$C15, SUM($C21:K21)=0),L$2,0)</f>
        <v>0</v>
      </c>
      <c r="M21" s="55">
        <f>IF(AND(M20&gt;$C15, SUM($C21:L21)=0),M$2,0)</f>
        <v>0</v>
      </c>
      <c r="N21" s="55">
        <f>IF(AND(N20&gt;$C15, SUM($C21:M21)=0),N$2,0)</f>
        <v>0</v>
      </c>
      <c r="O21" s="55">
        <f>IF(AND(O20&gt;$C15, SUM($C21:N21)=0),O$2,0)</f>
        <v>0</v>
      </c>
      <c r="P21" s="55">
        <f>IF(AND(P20&gt;$C15, SUM($C21:O21)=0),P$2,0)</f>
        <v>11</v>
      </c>
      <c r="Q21" s="55">
        <f>IF(AND(Q20&gt;$C15, SUM($C21:P21)=0),Q$2,0)</f>
        <v>0</v>
      </c>
      <c r="R21" s="55">
        <f>IF(AND(R20&gt;$C15, SUM($C21:Q21)=0),R$2,0)</f>
        <v>0</v>
      </c>
      <c r="S21" s="55">
        <f>IF(AND(S20&gt;$C15, SUM($C21:R21)=0),S$2,0)</f>
        <v>0</v>
      </c>
      <c r="T21" s="55">
        <f>IF(AND(T20&gt;$C15, SUM($C21:S21)=0),T$2,0)</f>
        <v>0</v>
      </c>
      <c r="U21" s="55">
        <f>IF(AND(U20&gt;$C15, SUM($C21:T21)=0),U$2,0)</f>
        <v>0</v>
      </c>
      <c r="V21" s="55">
        <f>IF(AND(V20&gt;$C15, SUM($C21:U21)=0),V$2,0)</f>
        <v>0</v>
      </c>
      <c r="W21" s="55">
        <f>IF(AND(W20&gt;$C15, SUM($C21:V21)=0),W$2,0)</f>
        <v>0</v>
      </c>
      <c r="X21" s="55">
        <f>IF(AND(X20&gt;$C15, SUM($C21:W21)=0),X$2,0)</f>
        <v>0</v>
      </c>
      <c r="Y21" s="55">
        <f>IF(AND(Y20&gt;$C15, SUM($C21:X21)=0),Y$2,0)</f>
        <v>0</v>
      </c>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c r="HY21" s="55"/>
      <c r="HZ21" s="55"/>
      <c r="IA21" s="55"/>
      <c r="IB21" s="55"/>
      <c r="IC21" s="55"/>
      <c r="ID21" s="55"/>
      <c r="IE21" s="55"/>
      <c r="IF21" s="55"/>
      <c r="IG21" s="55"/>
      <c r="IH21" s="55"/>
      <c r="II21" s="55"/>
      <c r="IJ21" s="55"/>
      <c r="IK21" s="55"/>
    </row>
    <row r="22" spans="1:245">
      <c r="F22" s="54"/>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row>
    <row r="23" spans="1:245">
      <c r="A23" s="50" t="str">
        <f>'2-Tier'!$B$8&amp; " Equity"</f>
        <v>Carl Equity</v>
      </c>
      <c r="B23" s="61">
        <f>'2-Tier'!C8</f>
        <v>0.25</v>
      </c>
      <c r="C23" s="59">
        <f>'2-Tier'!D8</f>
        <v>183125</v>
      </c>
      <c r="D23" s="59"/>
      <c r="E23" s="59"/>
      <c r="F23" s="54">
        <f>C23</f>
        <v>183125</v>
      </c>
      <c r="G23" s="55">
        <f>F23-F27</f>
        <v>183125</v>
      </c>
      <c r="H23" s="55">
        <f t="shared" ref="H23:Y23" si="13">G23-G27</f>
        <v>183125</v>
      </c>
      <c r="I23" s="55">
        <f t="shared" si="13"/>
        <v>183125</v>
      </c>
      <c r="J23" s="55">
        <f t="shared" si="13"/>
        <v>183125</v>
      </c>
      <c r="K23" s="55">
        <f t="shared" si="13"/>
        <v>183125</v>
      </c>
      <c r="L23" s="55">
        <f t="shared" si="13"/>
        <v>183125</v>
      </c>
      <c r="M23" s="55">
        <f t="shared" si="13"/>
        <v>179902.06248752199</v>
      </c>
      <c r="N23" s="55">
        <f t="shared" si="13"/>
        <v>174801.007226905</v>
      </c>
      <c r="O23" s="55">
        <f t="shared" si="13"/>
        <v>168265.42995278595</v>
      </c>
      <c r="P23" s="55">
        <f t="shared" si="13"/>
        <v>160149.77577630512</v>
      </c>
      <c r="Q23" s="55">
        <f t="shared" si="13"/>
        <v>150295.92162366057</v>
      </c>
      <c r="R23" s="55">
        <f t="shared" si="13"/>
        <v>138532.14306749785</v>
      </c>
      <c r="S23" s="55">
        <f t="shared" si="13"/>
        <v>124671.9976733963</v>
      </c>
      <c r="T23" s="55">
        <f t="shared" si="13"/>
        <v>108513.11815771744</v>
      </c>
      <c r="U23" s="55">
        <f t="shared" si="13"/>
        <v>0</v>
      </c>
      <c r="V23" s="55">
        <f t="shared" si="13"/>
        <v>0</v>
      </c>
      <c r="W23" s="55">
        <f t="shared" si="13"/>
        <v>0</v>
      </c>
      <c r="X23" s="55">
        <f t="shared" si="13"/>
        <v>0</v>
      </c>
      <c r="Y23" s="55">
        <f t="shared" si="13"/>
        <v>0</v>
      </c>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c r="HY23" s="55"/>
      <c r="HZ23" s="55"/>
      <c r="IA23" s="55"/>
      <c r="IB23" s="55"/>
      <c r="IC23" s="55"/>
      <c r="ID23" s="55"/>
      <c r="IE23" s="55"/>
      <c r="IF23" s="55"/>
      <c r="IG23" s="55"/>
      <c r="IH23" s="55"/>
      <c r="II23" s="55"/>
      <c r="IJ23" s="55"/>
      <c r="IK23" s="55"/>
    </row>
    <row r="24" spans="1:245">
      <c r="A24" s="50" t="str">
        <f>'2-Tier'!$B$8&amp; " Preferred Preferred Return"</f>
        <v>Carl Preferred Preferred Return</v>
      </c>
      <c r="B24" s="62">
        <f>'2-Tier'!$C$23</f>
        <v>0.08</v>
      </c>
      <c r="F24" s="54">
        <f t="shared" ref="F24:Y24" si="14">$B$8*F23</f>
        <v>14650</v>
      </c>
      <c r="G24" s="55">
        <f t="shared" si="14"/>
        <v>14650</v>
      </c>
      <c r="H24" s="55">
        <f t="shared" si="14"/>
        <v>14650</v>
      </c>
      <c r="I24" s="55">
        <f t="shared" si="14"/>
        <v>14650</v>
      </c>
      <c r="J24" s="55">
        <f t="shared" si="14"/>
        <v>14650</v>
      </c>
      <c r="K24" s="55">
        <f t="shared" si="14"/>
        <v>14650</v>
      </c>
      <c r="L24" s="55">
        <f t="shared" si="14"/>
        <v>14650</v>
      </c>
      <c r="M24" s="55">
        <f t="shared" si="14"/>
        <v>14392.164999001759</v>
      </c>
      <c r="N24" s="55">
        <f t="shared" si="14"/>
        <v>13984.0805781524</v>
      </c>
      <c r="O24" s="55">
        <f t="shared" si="14"/>
        <v>13461.234396222877</v>
      </c>
      <c r="P24" s="55">
        <f t="shared" si="14"/>
        <v>12811.982062104409</v>
      </c>
      <c r="Q24" s="55">
        <f t="shared" si="14"/>
        <v>12023.673729892846</v>
      </c>
      <c r="R24" s="55">
        <f t="shared" si="14"/>
        <v>11082.571445399828</v>
      </c>
      <c r="S24" s="55">
        <f t="shared" si="14"/>
        <v>9973.759813871704</v>
      </c>
      <c r="T24" s="55">
        <f t="shared" si="14"/>
        <v>8681.0494526173952</v>
      </c>
      <c r="U24" s="55">
        <f t="shared" si="14"/>
        <v>0</v>
      </c>
      <c r="V24" s="55">
        <f t="shared" si="14"/>
        <v>0</v>
      </c>
      <c r="W24" s="55">
        <f t="shared" si="14"/>
        <v>0</v>
      </c>
      <c r="X24" s="55">
        <f t="shared" si="14"/>
        <v>0</v>
      </c>
      <c r="Y24" s="55">
        <f t="shared" si="14"/>
        <v>0</v>
      </c>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c r="HY24" s="55"/>
      <c r="HZ24" s="55"/>
      <c r="IA24" s="55"/>
      <c r="IB24" s="55"/>
      <c r="IC24" s="55"/>
      <c r="ID24" s="55"/>
      <c r="IE24" s="55"/>
      <c r="IF24" s="55"/>
      <c r="IG24" s="55"/>
      <c r="IH24" s="55"/>
      <c r="II24" s="55"/>
      <c r="IJ24" s="55"/>
      <c r="IK24" s="55"/>
    </row>
    <row r="25" spans="1:245">
      <c r="A25" s="50" t="str">
        <f>'2-Tier'!$B$8&amp; " Preferred Return Account"</f>
        <v>Carl Preferred Return Account</v>
      </c>
      <c r="F25" s="54">
        <f>F24+C25-C26</f>
        <v>14650</v>
      </c>
      <c r="G25" s="55">
        <f t="shared" ref="G25:Y25" si="15">G24+F25-F26</f>
        <v>20545.830334465543</v>
      </c>
      <c r="H25" s="55">
        <f t="shared" si="15"/>
        <v>21263.019019439915</v>
      </c>
      <c r="I25" s="55">
        <f t="shared" si="15"/>
        <v>21120.582380099378</v>
      </c>
      <c r="J25" s="55">
        <f t="shared" si="15"/>
        <v>20092.731656714499</v>
      </c>
      <c r="K25" s="55">
        <f t="shared" si="15"/>
        <v>18152.904426763944</v>
      </c>
      <c r="L25" s="55">
        <f t="shared" si="15"/>
        <v>15273.741395050729</v>
      </c>
      <c r="M25" s="55">
        <f t="shared" si="15"/>
        <v>14392.164999001758</v>
      </c>
      <c r="N25" s="55">
        <f t="shared" si="15"/>
        <v>13984.0805781524</v>
      </c>
      <c r="O25" s="55">
        <f t="shared" si="15"/>
        <v>13461.234396222877</v>
      </c>
      <c r="P25" s="55">
        <f t="shared" si="15"/>
        <v>12811.982062104409</v>
      </c>
      <c r="Q25" s="55">
        <f t="shared" si="15"/>
        <v>12023.673729892846</v>
      </c>
      <c r="R25" s="55">
        <f t="shared" si="15"/>
        <v>11082.571445399826</v>
      </c>
      <c r="S25" s="55">
        <f t="shared" si="15"/>
        <v>9973.759813871704</v>
      </c>
      <c r="T25" s="55">
        <f t="shared" si="15"/>
        <v>8681.049452617397</v>
      </c>
      <c r="U25" s="55">
        <f t="shared" si="15"/>
        <v>0</v>
      </c>
      <c r="V25" s="55">
        <f t="shared" si="15"/>
        <v>0</v>
      </c>
      <c r="W25" s="55">
        <f t="shared" si="15"/>
        <v>0</v>
      </c>
      <c r="X25" s="55">
        <f t="shared" si="15"/>
        <v>0</v>
      </c>
      <c r="Y25" s="55">
        <f t="shared" si="15"/>
        <v>0</v>
      </c>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row>
    <row r="26" spans="1:245">
      <c r="A26" s="50" t="str">
        <f>'2-Tier'!$B$8&amp; " Preferred Return Paid"</f>
        <v>Carl Preferred Return Paid</v>
      </c>
      <c r="F26" s="54">
        <f>IF(SUM(F$9,F$17,F$25,F$33,F$41)&gt;0,MIN(F25,F25/SUM(F$9,F$17,F$25,F$33,F$41)*F$5),0)</f>
        <v>8754.1696655344585</v>
      </c>
      <c r="G26" s="55">
        <f t="shared" ref="G26:L26" si="16">IF(SUM(G$9,G$17,G$25,G$33,G$41)&gt;0,MIN(G25,G25/SUM(G$9,G$17,G$25,G$33,G$41)*G$5),0)</f>
        <v>13932.811315025629</v>
      </c>
      <c r="H26" s="55">
        <f t="shared" si="16"/>
        <v>14792.43663934054</v>
      </c>
      <c r="I26" s="55">
        <f t="shared" si="16"/>
        <v>15677.850723384883</v>
      </c>
      <c r="J26" s="55">
        <f t="shared" si="16"/>
        <v>16589.827229950559</v>
      </c>
      <c r="K26" s="55">
        <f t="shared" si="16"/>
        <v>17529.163031713211</v>
      </c>
      <c r="L26" s="55">
        <f t="shared" si="16"/>
        <v>15273.741395050729</v>
      </c>
      <c r="M26" s="55">
        <f>IF(SUM(M$9,M$17,M$25,M$33,M$41)&gt;0,MIN(M25,M25/SUM(M$9,M$17,M$25,M$33,M$41)*M$5),0)</f>
        <v>14392.164999001758</v>
      </c>
      <c r="N26" s="55">
        <f t="shared" ref="N26:Y26" si="17">IF(SUM(N$9,N$17,N$25,N$33,N$41)&gt;0,MIN(N25,N25/SUM(N$9,N$17,N$25,N$33,N$41)*N$5),0)</f>
        <v>13984.0805781524</v>
      </c>
      <c r="O26" s="55">
        <f t="shared" si="17"/>
        <v>13461.234396222877</v>
      </c>
      <c r="P26" s="55">
        <f t="shared" si="17"/>
        <v>12811.982062104409</v>
      </c>
      <c r="Q26" s="55">
        <f t="shared" si="17"/>
        <v>12023.673729892846</v>
      </c>
      <c r="R26" s="55">
        <f t="shared" si="17"/>
        <v>11082.571445399826</v>
      </c>
      <c r="S26" s="55">
        <f t="shared" si="17"/>
        <v>9973.759813871704</v>
      </c>
      <c r="T26" s="55">
        <f t="shared" si="17"/>
        <v>8681.049452617397</v>
      </c>
      <c r="U26" s="55">
        <f t="shared" si="17"/>
        <v>0</v>
      </c>
      <c r="V26" s="55">
        <f t="shared" si="17"/>
        <v>0</v>
      </c>
      <c r="W26" s="55">
        <f t="shared" si="17"/>
        <v>0</v>
      </c>
      <c r="X26" s="55">
        <f t="shared" si="17"/>
        <v>0</v>
      </c>
      <c r="Y26" s="55">
        <f t="shared" si="17"/>
        <v>0</v>
      </c>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row>
    <row r="27" spans="1:245">
      <c r="A27" s="50" t="str">
        <f>'2-Tier'!$B$8&amp; " Equity Repaid"</f>
        <v>Carl Equity Repaid</v>
      </c>
      <c r="F27" s="54">
        <f>IF(SUM(F$7,F$15,F$23,F$31,F$39)&gt;0,MIN(F23,F23/SUM(F$7,F$15,F$23,F$31,F$39)*(F$5-SUM(F$10,F$18,F$26,F$34,F$42))),0)</f>
        <v>0</v>
      </c>
      <c r="G27" s="55">
        <f t="shared" ref="G27:Y27" si="18">IF(SUM(G$7,G$15,G$23,G$31,G$39)&gt;0,MIN(G23,G23/SUM(G$7,G$15,G$23,G$31,G$39)*(G$5-SUM(G$10,G$18,G$26,G$34,G$42))),0)</f>
        <v>0</v>
      </c>
      <c r="H27" s="55">
        <f t="shared" si="18"/>
        <v>-3.637978807091713E-12</v>
      </c>
      <c r="I27" s="55">
        <f t="shared" si="18"/>
        <v>0</v>
      </c>
      <c r="J27" s="55">
        <f t="shared" si="18"/>
        <v>0</v>
      </c>
      <c r="K27" s="55">
        <f t="shared" si="18"/>
        <v>0</v>
      </c>
      <c r="L27" s="55">
        <f t="shared" si="18"/>
        <v>3222.9375124780072</v>
      </c>
      <c r="M27" s="55">
        <f t="shared" si="18"/>
        <v>5101.0552606169813</v>
      </c>
      <c r="N27" s="55">
        <f t="shared" si="18"/>
        <v>6535.5772741190431</v>
      </c>
      <c r="O27" s="55">
        <f t="shared" si="18"/>
        <v>8115.6541764808353</v>
      </c>
      <c r="P27" s="55">
        <f t="shared" si="18"/>
        <v>9853.8541526445606</v>
      </c>
      <c r="Q27" s="55">
        <f t="shared" si="18"/>
        <v>11763.778556162728</v>
      </c>
      <c r="R27" s="55">
        <f t="shared" si="18"/>
        <v>13860.145394101553</v>
      </c>
      <c r="S27" s="55">
        <f t="shared" si="18"/>
        <v>16158.879515678855</v>
      </c>
      <c r="T27" s="55">
        <f t="shared" si="18"/>
        <v>108513.11815771744</v>
      </c>
      <c r="U27" s="55">
        <f t="shared" si="18"/>
        <v>0</v>
      </c>
      <c r="V27" s="55">
        <f t="shared" si="18"/>
        <v>0</v>
      </c>
      <c r="W27" s="55">
        <f t="shared" si="18"/>
        <v>0</v>
      </c>
      <c r="X27" s="55">
        <f t="shared" si="18"/>
        <v>0</v>
      </c>
      <c r="Y27" s="55">
        <f t="shared" si="18"/>
        <v>0</v>
      </c>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c r="HY27" s="55"/>
      <c r="HZ27" s="55"/>
      <c r="IA27" s="55"/>
      <c r="IB27" s="55"/>
      <c r="IC27" s="55"/>
      <c r="ID27" s="55"/>
      <c r="IE27" s="55"/>
      <c r="IF27" s="55"/>
      <c r="IG27" s="55"/>
      <c r="IH27" s="55"/>
      <c r="II27" s="55"/>
      <c r="IJ27" s="55"/>
      <c r="IK27" s="55"/>
    </row>
    <row r="28" spans="1:245">
      <c r="A28" s="50" t="s">
        <v>83</v>
      </c>
      <c r="F28" s="54">
        <f>F26+F27</f>
        <v>8754.1696655344585</v>
      </c>
      <c r="G28" s="55">
        <f>F28+G27+G26</f>
        <v>22686.980980560089</v>
      </c>
      <c r="H28" s="55">
        <f t="shared" ref="H28:Y28" si="19">G28+H27+H26</f>
        <v>37479.417619900625</v>
      </c>
      <c r="I28" s="55">
        <f t="shared" si="19"/>
        <v>53157.268343285512</v>
      </c>
      <c r="J28" s="55">
        <f t="shared" si="19"/>
        <v>69747.095573236074</v>
      </c>
      <c r="K28" s="55">
        <f t="shared" si="19"/>
        <v>87276.258604949282</v>
      </c>
      <c r="L28" s="55">
        <f t="shared" si="19"/>
        <v>105772.93751247802</v>
      </c>
      <c r="M28" s="55">
        <f t="shared" si="19"/>
        <v>125266.15777209676</v>
      </c>
      <c r="N28" s="55">
        <f t="shared" si="19"/>
        <v>145785.8156243682</v>
      </c>
      <c r="O28" s="55">
        <f t="shared" si="19"/>
        <v>167362.7041970719</v>
      </c>
      <c r="P28" s="55">
        <f t="shared" si="19"/>
        <v>190028.54041182087</v>
      </c>
      <c r="Q28" s="55">
        <f t="shared" si="19"/>
        <v>213815.99269787644</v>
      </c>
      <c r="R28" s="55">
        <f t="shared" si="19"/>
        <v>238758.70953737784</v>
      </c>
      <c r="S28" s="55">
        <f t="shared" si="19"/>
        <v>264891.34886692843</v>
      </c>
      <c r="T28" s="55">
        <f t="shared" si="19"/>
        <v>382085.5164772633</v>
      </c>
      <c r="U28" s="55">
        <f t="shared" si="19"/>
        <v>382085.5164772633</v>
      </c>
      <c r="V28" s="55">
        <f t="shared" si="19"/>
        <v>382085.5164772633</v>
      </c>
      <c r="W28" s="55">
        <f t="shared" si="19"/>
        <v>382085.5164772633</v>
      </c>
      <c r="X28" s="55">
        <f t="shared" si="19"/>
        <v>382085.5164772633</v>
      </c>
      <c r="Y28" s="55">
        <f t="shared" si="19"/>
        <v>382085.5164772633</v>
      </c>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row>
    <row r="29" spans="1:245">
      <c r="A29" s="50" t="s">
        <v>24</v>
      </c>
      <c r="B29" s="59">
        <f>MAX(F29:CK29)</f>
        <v>11</v>
      </c>
      <c r="F29" s="54">
        <f>IF(AND(F28&gt;$C23, SUM($C29:C29)=0),F$2,0)</f>
        <v>0</v>
      </c>
      <c r="G29" s="55">
        <f>IF(AND(G28&gt;$C23, SUM($C29:F29)=0),G$2,0)</f>
        <v>0</v>
      </c>
      <c r="H29" s="55">
        <f>IF(AND(H28&gt;$C23, SUM($C29:G29)=0),H$2,0)</f>
        <v>0</v>
      </c>
      <c r="I29" s="55">
        <f>IF(AND(I28&gt;$C23, SUM($C29:H29)=0),I$2,0)</f>
        <v>0</v>
      </c>
      <c r="J29" s="55">
        <f>IF(AND(J28&gt;$C23, SUM($C29:I29)=0),J$2,0)</f>
        <v>0</v>
      </c>
      <c r="K29" s="55">
        <f>IF(AND(K28&gt;$C23, SUM($C29:J29)=0),K$2,0)</f>
        <v>0</v>
      </c>
      <c r="L29" s="55">
        <f>IF(AND(L28&gt;$C23, SUM($C29:K29)=0),L$2,0)</f>
        <v>0</v>
      </c>
      <c r="M29" s="55">
        <f>IF(AND(M28&gt;$C23, SUM($C29:L29)=0),M$2,0)</f>
        <v>0</v>
      </c>
      <c r="N29" s="55">
        <f>IF(AND(N28&gt;$C23, SUM($C29:M29)=0),N$2,0)</f>
        <v>0</v>
      </c>
      <c r="O29" s="55">
        <f>IF(AND(O28&gt;$C23, SUM($C29:N29)=0),O$2,0)</f>
        <v>0</v>
      </c>
      <c r="P29" s="55">
        <f>IF(AND(P28&gt;$C23, SUM($C29:O29)=0),P$2,0)</f>
        <v>11</v>
      </c>
      <c r="Q29" s="55">
        <f>IF(AND(Q28&gt;$C23, SUM($C29:P29)=0),Q$2,0)</f>
        <v>0</v>
      </c>
      <c r="R29" s="55">
        <f>IF(AND(R28&gt;$C23, SUM($C29:Q29)=0),R$2,0)</f>
        <v>0</v>
      </c>
      <c r="S29" s="55">
        <f>IF(AND(S28&gt;$C23, SUM($C29:R29)=0),S$2,0)</f>
        <v>0</v>
      </c>
      <c r="T29" s="55">
        <f>IF(AND(T28&gt;$C23, SUM($C29:S29)=0),T$2,0)</f>
        <v>0</v>
      </c>
      <c r="U29" s="55">
        <f>IF(AND(U28&gt;$C23, SUM($C29:T29)=0),U$2,0)</f>
        <v>0</v>
      </c>
      <c r="V29" s="55">
        <f>IF(AND(V28&gt;$C23, SUM($C29:U29)=0),V$2,0)</f>
        <v>0</v>
      </c>
      <c r="W29" s="55">
        <f>IF(AND(W28&gt;$C23, SUM($C29:V29)=0),W$2,0)</f>
        <v>0</v>
      </c>
      <c r="X29" s="55">
        <f>IF(AND(X28&gt;$C23, SUM($C29:W29)=0),X$2,0)</f>
        <v>0</v>
      </c>
      <c r="Y29" s="55">
        <f>IF(AND(Y28&gt;$C23, SUM($C29:X29)=0),Y$2,0)</f>
        <v>0</v>
      </c>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c r="HY29" s="55"/>
      <c r="HZ29" s="55"/>
      <c r="IA29" s="55"/>
      <c r="IB29" s="55"/>
      <c r="IC29" s="55"/>
      <c r="ID29" s="55"/>
      <c r="IE29" s="55"/>
      <c r="IF29" s="55"/>
      <c r="IG29" s="55"/>
      <c r="IH29" s="55"/>
      <c r="II29" s="55"/>
      <c r="IJ29" s="55"/>
      <c r="IK29" s="55"/>
    </row>
    <row r="30" spans="1:245">
      <c r="F30" s="54"/>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row>
    <row r="31" spans="1:245">
      <c r="A31" s="50" t="str">
        <f>'2-Tier'!$B$9&amp; " Equity"</f>
        <v>Derek Equity</v>
      </c>
      <c r="B31" s="61">
        <f>'2-Tier'!C9</f>
        <v>0.2</v>
      </c>
      <c r="C31" s="59">
        <f>'2-Tier'!D9</f>
        <v>146500</v>
      </c>
      <c r="D31" s="59"/>
      <c r="E31" s="59"/>
      <c r="F31" s="54">
        <f>C31</f>
        <v>146500</v>
      </c>
      <c r="G31" s="55">
        <f>F31-F35</f>
        <v>146500</v>
      </c>
      <c r="H31" s="55">
        <f t="shared" ref="H31:Y31" si="20">G31-G35</f>
        <v>146500</v>
      </c>
      <c r="I31" s="55">
        <f t="shared" si="20"/>
        <v>146500</v>
      </c>
      <c r="J31" s="55">
        <f t="shared" si="20"/>
        <v>146500</v>
      </c>
      <c r="K31" s="55">
        <f t="shared" si="20"/>
        <v>146500</v>
      </c>
      <c r="L31" s="55">
        <f t="shared" si="20"/>
        <v>146500</v>
      </c>
      <c r="M31" s="55">
        <f t="shared" si="20"/>
        <v>143921.64999001758</v>
      </c>
      <c r="N31" s="55">
        <f t="shared" si="20"/>
        <v>139840.80578152399</v>
      </c>
      <c r="O31" s="55">
        <f t="shared" si="20"/>
        <v>134612.34396222874</v>
      </c>
      <c r="P31" s="55">
        <f t="shared" si="20"/>
        <v>128119.82062104407</v>
      </c>
      <c r="Q31" s="55">
        <f t="shared" si="20"/>
        <v>120236.73729892842</v>
      </c>
      <c r="R31" s="55">
        <f t="shared" si="20"/>
        <v>110825.71445399824</v>
      </c>
      <c r="S31" s="55">
        <f t="shared" si="20"/>
        <v>99737.598138717003</v>
      </c>
      <c r="T31" s="55">
        <f t="shared" si="20"/>
        <v>86810.494526173919</v>
      </c>
      <c r="U31" s="55">
        <f t="shared" si="20"/>
        <v>0</v>
      </c>
      <c r="V31" s="55">
        <f t="shared" si="20"/>
        <v>0</v>
      </c>
      <c r="W31" s="55">
        <f t="shared" si="20"/>
        <v>0</v>
      </c>
      <c r="X31" s="55">
        <f t="shared" si="20"/>
        <v>0</v>
      </c>
      <c r="Y31" s="55">
        <f t="shared" si="20"/>
        <v>0</v>
      </c>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row>
    <row r="32" spans="1:245">
      <c r="A32" s="50" t="str">
        <f>'2-Tier'!$B$9&amp; " Preferred Preferred Return"</f>
        <v>Derek Preferred Preferred Return</v>
      </c>
      <c r="B32" s="62">
        <f>'2-Tier'!$C$23</f>
        <v>0.08</v>
      </c>
      <c r="F32" s="54">
        <f t="shared" ref="F32:Y32" si="21">$B$8*F31</f>
        <v>11720</v>
      </c>
      <c r="G32" s="55">
        <f t="shared" si="21"/>
        <v>11720</v>
      </c>
      <c r="H32" s="55">
        <f t="shared" si="21"/>
        <v>11720</v>
      </c>
      <c r="I32" s="55">
        <f t="shared" si="21"/>
        <v>11720</v>
      </c>
      <c r="J32" s="55">
        <f t="shared" si="21"/>
        <v>11720</v>
      </c>
      <c r="K32" s="55">
        <f t="shared" si="21"/>
        <v>11720</v>
      </c>
      <c r="L32" s="55">
        <f t="shared" si="21"/>
        <v>11720</v>
      </c>
      <c r="M32" s="55">
        <f t="shared" si="21"/>
        <v>11513.731999201407</v>
      </c>
      <c r="N32" s="55">
        <f t="shared" si="21"/>
        <v>11187.26446252192</v>
      </c>
      <c r="O32" s="55">
        <f t="shared" si="21"/>
        <v>10768.987516978299</v>
      </c>
      <c r="P32" s="55">
        <f t="shared" si="21"/>
        <v>10249.585649683526</v>
      </c>
      <c r="Q32" s="55">
        <f t="shared" si="21"/>
        <v>9618.9389839142732</v>
      </c>
      <c r="R32" s="55">
        <f t="shared" si="21"/>
        <v>8866.0571563198591</v>
      </c>
      <c r="S32" s="55">
        <f t="shared" si="21"/>
        <v>7979.0078510973608</v>
      </c>
      <c r="T32" s="55">
        <f t="shared" si="21"/>
        <v>6944.8395620939136</v>
      </c>
      <c r="U32" s="55">
        <f t="shared" si="21"/>
        <v>0</v>
      </c>
      <c r="V32" s="55">
        <f t="shared" si="21"/>
        <v>0</v>
      </c>
      <c r="W32" s="55">
        <f t="shared" si="21"/>
        <v>0</v>
      </c>
      <c r="X32" s="55">
        <f t="shared" si="21"/>
        <v>0</v>
      </c>
      <c r="Y32" s="55">
        <f t="shared" si="21"/>
        <v>0</v>
      </c>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row>
    <row r="33" spans="1:245">
      <c r="A33" s="50" t="str">
        <f>'2-Tier'!$B$9&amp; " Preferred Return Account"</f>
        <v>Derek Preferred Return Account</v>
      </c>
      <c r="F33" s="54">
        <f>F32+C33-C34</f>
        <v>11720</v>
      </c>
      <c r="G33" s="55">
        <f t="shared" ref="G33:Y33" si="22">G32+F33-F34</f>
        <v>16436.664267572436</v>
      </c>
      <c r="H33" s="55">
        <f t="shared" si="22"/>
        <v>17010.415215551933</v>
      </c>
      <c r="I33" s="55">
        <f t="shared" si="22"/>
        <v>16896.465904079501</v>
      </c>
      <c r="J33" s="55">
        <f t="shared" si="22"/>
        <v>16074.185325371596</v>
      </c>
      <c r="K33" s="55">
        <f t="shared" si="22"/>
        <v>14522.323541411151</v>
      </c>
      <c r="L33" s="55">
        <f t="shared" si="22"/>
        <v>12218.993116040587</v>
      </c>
      <c r="M33" s="55">
        <f t="shared" si="22"/>
        <v>11513.731999201405</v>
      </c>
      <c r="N33" s="55">
        <f t="shared" si="22"/>
        <v>11187.264462521922</v>
      </c>
      <c r="O33" s="55">
        <f t="shared" si="22"/>
        <v>10768.987516978301</v>
      </c>
      <c r="P33" s="55">
        <f t="shared" si="22"/>
        <v>10249.585649683526</v>
      </c>
      <c r="Q33" s="55">
        <f t="shared" si="22"/>
        <v>9618.938983914275</v>
      </c>
      <c r="R33" s="55">
        <f t="shared" si="22"/>
        <v>8866.057156319861</v>
      </c>
      <c r="S33" s="55">
        <f t="shared" si="22"/>
        <v>7979.0078510973617</v>
      </c>
      <c r="T33" s="55">
        <f t="shared" si="22"/>
        <v>6944.8395620939136</v>
      </c>
      <c r="U33" s="55">
        <f t="shared" si="22"/>
        <v>0</v>
      </c>
      <c r="V33" s="55">
        <f t="shared" si="22"/>
        <v>0</v>
      </c>
      <c r="W33" s="55">
        <f t="shared" si="22"/>
        <v>0</v>
      </c>
      <c r="X33" s="55">
        <f t="shared" si="22"/>
        <v>0</v>
      </c>
      <c r="Y33" s="55">
        <f t="shared" si="22"/>
        <v>0</v>
      </c>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c r="HY33" s="55"/>
      <c r="HZ33" s="55"/>
      <c r="IA33" s="55"/>
      <c r="IB33" s="55"/>
      <c r="IC33" s="55"/>
      <c r="ID33" s="55"/>
      <c r="IE33" s="55"/>
      <c r="IF33" s="55"/>
      <c r="IG33" s="55"/>
      <c r="IH33" s="55"/>
      <c r="II33" s="55"/>
      <c r="IJ33" s="55"/>
      <c r="IK33" s="55"/>
    </row>
    <row r="34" spans="1:245">
      <c r="A34" s="50" t="str">
        <f>'2-Tier'!$B$9&amp; " Preferred Return Paid"</f>
        <v>Derek Preferred Return Paid</v>
      </c>
      <c r="F34" s="54">
        <f>IF(SUM(F$9,F$17,F$25,F$33,F$41)&gt;0,MIN(F33,F33/SUM(F$9,F$17,F$25,F$33,F$41)*F$5),0)</f>
        <v>7003.3357324275657</v>
      </c>
      <c r="G34" s="55">
        <f t="shared" ref="G34:L34" si="23">IF(SUM(G$9,G$17,G$25,G$33,G$41)&gt;0,MIN(G33,G33/SUM(G$9,G$17,G$25,G$33,G$41)*G$5),0)</f>
        <v>11146.249052020503</v>
      </c>
      <c r="H34" s="55">
        <f t="shared" si="23"/>
        <v>11833.949311472432</v>
      </c>
      <c r="I34" s="55">
        <f t="shared" si="23"/>
        <v>12542.280578707905</v>
      </c>
      <c r="J34" s="55">
        <f t="shared" si="23"/>
        <v>13271.861783960445</v>
      </c>
      <c r="K34" s="55">
        <f t="shared" si="23"/>
        <v>14023.330425370565</v>
      </c>
      <c r="L34" s="55">
        <f t="shared" si="23"/>
        <v>12218.993116040587</v>
      </c>
      <c r="M34" s="55">
        <f>IF(SUM(M$9,M$17,M$25,M$33,M$41)&gt;0,MIN(M33,M33/SUM(M$9,M$17,M$25,M$33,M$41)*M$5),0)</f>
        <v>11513.731999201405</v>
      </c>
      <c r="N34" s="55">
        <f t="shared" ref="N34:Y34" si="24">IF(SUM(N$9,N$17,N$25,N$33,N$41)&gt;0,MIN(N33,N33/SUM(N$9,N$17,N$25,N$33,N$41)*N$5),0)</f>
        <v>11187.264462521922</v>
      </c>
      <c r="O34" s="55">
        <f t="shared" si="24"/>
        <v>10768.987516978301</v>
      </c>
      <c r="P34" s="55">
        <f t="shared" si="24"/>
        <v>10249.585649683526</v>
      </c>
      <c r="Q34" s="55">
        <f t="shared" si="24"/>
        <v>9618.938983914275</v>
      </c>
      <c r="R34" s="55">
        <f t="shared" si="24"/>
        <v>8866.057156319861</v>
      </c>
      <c r="S34" s="55">
        <f t="shared" si="24"/>
        <v>7979.0078510973617</v>
      </c>
      <c r="T34" s="55">
        <f t="shared" si="24"/>
        <v>6944.8395620939136</v>
      </c>
      <c r="U34" s="55">
        <f t="shared" si="24"/>
        <v>0</v>
      </c>
      <c r="V34" s="55">
        <f t="shared" si="24"/>
        <v>0</v>
      </c>
      <c r="W34" s="55">
        <f t="shared" si="24"/>
        <v>0</v>
      </c>
      <c r="X34" s="55">
        <f t="shared" si="24"/>
        <v>0</v>
      </c>
      <c r="Y34" s="55">
        <f t="shared" si="24"/>
        <v>0</v>
      </c>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c r="GK34" s="55"/>
      <c r="GL34" s="55"/>
      <c r="GM34" s="55"/>
      <c r="GN34" s="55"/>
      <c r="GO34" s="55"/>
      <c r="GP34" s="55"/>
      <c r="GQ34" s="55"/>
      <c r="GR34" s="55"/>
      <c r="GS34" s="55"/>
      <c r="GT34" s="55"/>
      <c r="GU34" s="55"/>
      <c r="GV34" s="55"/>
      <c r="GW34" s="55"/>
      <c r="GX34" s="55"/>
      <c r="GY34" s="55"/>
      <c r="GZ34" s="55"/>
      <c r="HA34" s="55"/>
      <c r="HB34" s="55"/>
      <c r="HC34" s="55"/>
      <c r="HD34" s="55"/>
      <c r="HE34" s="55"/>
      <c r="HF34" s="55"/>
      <c r="HG34" s="55"/>
      <c r="HH34" s="55"/>
      <c r="HI34" s="55"/>
      <c r="HJ34" s="55"/>
      <c r="HK34" s="55"/>
      <c r="HL34" s="55"/>
      <c r="HM34" s="55"/>
      <c r="HN34" s="55"/>
      <c r="HO34" s="55"/>
      <c r="HP34" s="55"/>
      <c r="HQ34" s="55"/>
      <c r="HR34" s="55"/>
      <c r="HS34" s="55"/>
      <c r="HT34" s="55"/>
      <c r="HU34" s="55"/>
      <c r="HV34" s="55"/>
      <c r="HW34" s="55"/>
      <c r="HX34" s="55"/>
      <c r="HY34" s="55"/>
      <c r="HZ34" s="55"/>
      <c r="IA34" s="55"/>
      <c r="IB34" s="55"/>
      <c r="IC34" s="55"/>
      <c r="ID34" s="55"/>
      <c r="IE34" s="55"/>
      <c r="IF34" s="55"/>
      <c r="IG34" s="55"/>
      <c r="IH34" s="55"/>
      <c r="II34" s="55"/>
      <c r="IJ34" s="55"/>
      <c r="IK34" s="55"/>
    </row>
    <row r="35" spans="1:245">
      <c r="A35" s="50" t="str">
        <f>'2-Tier'!$B$9&amp; " Equity Repaid"</f>
        <v>Derek Equity Repaid</v>
      </c>
      <c r="F35" s="54">
        <f>IF(SUM(F$7,F$15,F$23,F$31,F$39)&gt;0,MIN(F31,F31/SUM(F$7,F$15,F$23,F$31,F$39)*(F$5-SUM(F$10,F$18,F$26,F$34,F$42))),0)</f>
        <v>0</v>
      </c>
      <c r="G35" s="55">
        <f t="shared" ref="G35:Y35" si="25">IF(SUM(G$7,G$15,G$23,G$31,G$39)&gt;0,MIN(G31,G31/SUM(G$7,G$15,G$23,G$31,G$39)*(G$5-SUM(G$10,G$18,G$26,G$34,G$42))),0)</f>
        <v>0</v>
      </c>
      <c r="H35" s="55">
        <f t="shared" si="25"/>
        <v>-2.9103830456733705E-12</v>
      </c>
      <c r="I35" s="55">
        <f t="shared" si="25"/>
        <v>0</v>
      </c>
      <c r="J35" s="55">
        <f t="shared" si="25"/>
        <v>0</v>
      </c>
      <c r="K35" s="55">
        <f t="shared" si="25"/>
        <v>0</v>
      </c>
      <c r="L35" s="55">
        <f t="shared" si="25"/>
        <v>2578.3500099824059</v>
      </c>
      <c r="M35" s="55">
        <f t="shared" si="25"/>
        <v>4080.8442084935846</v>
      </c>
      <c r="N35" s="55">
        <f t="shared" si="25"/>
        <v>5228.461819295233</v>
      </c>
      <c r="O35" s="55">
        <f t="shared" si="25"/>
        <v>6492.5233411846666</v>
      </c>
      <c r="P35" s="55">
        <f t="shared" si="25"/>
        <v>7883.0833221156463</v>
      </c>
      <c r="Q35" s="55">
        <f t="shared" si="25"/>
        <v>9411.0228449301794</v>
      </c>
      <c r="R35" s="55">
        <f t="shared" si="25"/>
        <v>11088.116315281239</v>
      </c>
      <c r="S35" s="55">
        <f t="shared" si="25"/>
        <v>12927.103612543078</v>
      </c>
      <c r="T35" s="55">
        <f t="shared" si="25"/>
        <v>86810.494526173919</v>
      </c>
      <c r="U35" s="55">
        <f t="shared" si="25"/>
        <v>0</v>
      </c>
      <c r="V35" s="55">
        <f t="shared" si="25"/>
        <v>0</v>
      </c>
      <c r="W35" s="55">
        <f t="shared" si="25"/>
        <v>0</v>
      </c>
      <c r="X35" s="55">
        <f t="shared" si="25"/>
        <v>0</v>
      </c>
      <c r="Y35" s="55">
        <f t="shared" si="25"/>
        <v>0</v>
      </c>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5"/>
      <c r="HQ35" s="55"/>
      <c r="HR35" s="55"/>
      <c r="HS35" s="55"/>
      <c r="HT35" s="55"/>
      <c r="HU35" s="55"/>
      <c r="HV35" s="55"/>
      <c r="HW35" s="55"/>
      <c r="HX35" s="55"/>
      <c r="HY35" s="55"/>
      <c r="HZ35" s="55"/>
      <c r="IA35" s="55"/>
      <c r="IB35" s="55"/>
      <c r="IC35" s="55"/>
      <c r="ID35" s="55"/>
      <c r="IE35" s="55"/>
      <c r="IF35" s="55"/>
      <c r="IG35" s="55"/>
      <c r="IH35" s="55"/>
      <c r="II35" s="55"/>
      <c r="IJ35" s="55"/>
      <c r="IK35" s="55"/>
    </row>
    <row r="36" spans="1:245">
      <c r="A36" s="50" t="s">
        <v>83</v>
      </c>
      <c r="F36" s="54">
        <f>F34+F35</f>
        <v>7003.3357324275657</v>
      </c>
      <c r="G36" s="55">
        <f>F36+G35+G34</f>
        <v>18149.584784448067</v>
      </c>
      <c r="H36" s="55">
        <f t="shared" ref="H36:Y36" si="26">G36+H35+H34</f>
        <v>29983.534095920495</v>
      </c>
      <c r="I36" s="55">
        <f t="shared" si="26"/>
        <v>42525.814674628404</v>
      </c>
      <c r="J36" s="55">
        <f t="shared" si="26"/>
        <v>55797.676458588845</v>
      </c>
      <c r="K36" s="55">
        <f t="shared" si="26"/>
        <v>69821.006883959402</v>
      </c>
      <c r="L36" s="55">
        <f t="shared" si="26"/>
        <v>84618.350009982387</v>
      </c>
      <c r="M36" s="55">
        <f t="shared" si="26"/>
        <v>100212.92621767738</v>
      </c>
      <c r="N36" s="55">
        <f t="shared" si="26"/>
        <v>116628.65249949454</v>
      </c>
      <c r="O36" s="55">
        <f t="shared" si="26"/>
        <v>133890.1633576575</v>
      </c>
      <c r="P36" s="55">
        <f t="shared" si="26"/>
        <v>152022.83232945667</v>
      </c>
      <c r="Q36" s="55">
        <f t="shared" si="26"/>
        <v>171052.79415830111</v>
      </c>
      <c r="R36" s="55">
        <f t="shared" si="26"/>
        <v>191006.96762990224</v>
      </c>
      <c r="S36" s="55">
        <f t="shared" si="26"/>
        <v>211913.07909354268</v>
      </c>
      <c r="T36" s="55">
        <f t="shared" si="26"/>
        <v>305668.41318181047</v>
      </c>
      <c r="U36" s="55">
        <f t="shared" si="26"/>
        <v>305668.41318181047</v>
      </c>
      <c r="V36" s="55">
        <f t="shared" si="26"/>
        <v>305668.41318181047</v>
      </c>
      <c r="W36" s="55">
        <f t="shared" si="26"/>
        <v>305668.41318181047</v>
      </c>
      <c r="X36" s="55">
        <f t="shared" si="26"/>
        <v>305668.41318181047</v>
      </c>
      <c r="Y36" s="55">
        <f t="shared" si="26"/>
        <v>305668.41318181047</v>
      </c>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c r="HY36" s="55"/>
      <c r="HZ36" s="55"/>
      <c r="IA36" s="55"/>
      <c r="IB36" s="55"/>
      <c r="IC36" s="55"/>
      <c r="ID36" s="55"/>
      <c r="IE36" s="55"/>
      <c r="IF36" s="55"/>
      <c r="IG36" s="55"/>
      <c r="IH36" s="55"/>
      <c r="II36" s="55"/>
      <c r="IJ36" s="55"/>
      <c r="IK36" s="55"/>
    </row>
    <row r="37" spans="1:245">
      <c r="A37" s="50" t="s">
        <v>24</v>
      </c>
      <c r="B37" s="59">
        <f>MAX(F37:CK37)</f>
        <v>11</v>
      </c>
      <c r="F37" s="54">
        <f>IF(AND(F36&gt;$C31, SUM($C37:C37)=0),F$2,0)</f>
        <v>0</v>
      </c>
      <c r="G37" s="55">
        <f>IF(AND(G36&gt;$C31, SUM($C37:F37)=0),G$2,0)</f>
        <v>0</v>
      </c>
      <c r="H37" s="55">
        <f>IF(AND(H36&gt;$C31, SUM($C37:G37)=0),H$2,0)</f>
        <v>0</v>
      </c>
      <c r="I37" s="55">
        <f>IF(AND(I36&gt;$C31, SUM($C37:H37)=0),I$2,0)</f>
        <v>0</v>
      </c>
      <c r="J37" s="55">
        <f>IF(AND(J36&gt;$C31, SUM($C37:I37)=0),J$2,0)</f>
        <v>0</v>
      </c>
      <c r="K37" s="55">
        <f>IF(AND(K36&gt;$C31, SUM($C37:J37)=0),K$2,0)</f>
        <v>0</v>
      </c>
      <c r="L37" s="55">
        <f>IF(AND(L36&gt;$C31, SUM($C37:K37)=0),L$2,0)</f>
        <v>0</v>
      </c>
      <c r="M37" s="55">
        <f>IF(AND(M36&gt;$C31, SUM($C37:L37)=0),M$2,0)</f>
        <v>0</v>
      </c>
      <c r="N37" s="55">
        <f>IF(AND(N36&gt;$C31, SUM($C37:M37)=0),N$2,0)</f>
        <v>0</v>
      </c>
      <c r="O37" s="55">
        <f>IF(AND(O36&gt;$C31, SUM($C37:N37)=0),O$2,0)</f>
        <v>0</v>
      </c>
      <c r="P37" s="55">
        <f>IF(AND(P36&gt;$C31, SUM($C37:O37)=0),P$2,0)</f>
        <v>11</v>
      </c>
      <c r="Q37" s="55">
        <f>IF(AND(Q36&gt;$C31, SUM($C37:P37)=0),Q$2,0)</f>
        <v>0</v>
      </c>
      <c r="R37" s="55">
        <f>IF(AND(R36&gt;$C31, SUM($C37:Q37)=0),R$2,0)</f>
        <v>0</v>
      </c>
      <c r="S37" s="55">
        <f>IF(AND(S36&gt;$C31, SUM($C37:R37)=0),S$2,0)</f>
        <v>0</v>
      </c>
      <c r="T37" s="55">
        <f>IF(AND(T36&gt;$C31, SUM($C37:S37)=0),T$2,0)</f>
        <v>0</v>
      </c>
      <c r="U37" s="55">
        <f>IF(AND(U36&gt;$C31, SUM($C37:T37)=0),U$2,0)</f>
        <v>0</v>
      </c>
      <c r="V37" s="55">
        <f>IF(AND(V36&gt;$C31, SUM($C37:U37)=0),V$2,0)</f>
        <v>0</v>
      </c>
      <c r="W37" s="55">
        <f>IF(AND(W36&gt;$C31, SUM($C37:V37)=0),W$2,0)</f>
        <v>0</v>
      </c>
      <c r="X37" s="55">
        <f>IF(AND(X36&gt;$C31, SUM($C37:W37)=0),X$2,0)</f>
        <v>0</v>
      </c>
      <c r="Y37" s="55">
        <f>IF(AND(Y36&gt;$C31, SUM($C37:X37)=0),Y$2,0)</f>
        <v>0</v>
      </c>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c r="HY37" s="55"/>
      <c r="HZ37" s="55"/>
      <c r="IA37" s="55"/>
      <c r="IB37" s="55"/>
      <c r="IC37" s="55"/>
      <c r="ID37" s="55"/>
      <c r="IE37" s="55"/>
      <c r="IF37" s="55"/>
      <c r="IG37" s="55"/>
      <c r="IH37" s="55"/>
      <c r="II37" s="55"/>
      <c r="IJ37" s="55"/>
      <c r="IK37" s="55"/>
    </row>
    <row r="38" spans="1:245">
      <c r="F38" s="54"/>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c r="HI38" s="55"/>
      <c r="HJ38" s="55"/>
      <c r="HK38" s="55"/>
      <c r="HL38" s="55"/>
      <c r="HM38" s="55"/>
      <c r="HN38" s="55"/>
      <c r="HO38" s="55"/>
      <c r="HP38" s="55"/>
      <c r="HQ38" s="55"/>
      <c r="HR38" s="55"/>
      <c r="HS38" s="55"/>
      <c r="HT38" s="55"/>
      <c r="HU38" s="55"/>
      <c r="HV38" s="55"/>
      <c r="HW38" s="55"/>
      <c r="HX38" s="55"/>
      <c r="HY38" s="55"/>
      <c r="HZ38" s="55"/>
      <c r="IA38" s="55"/>
      <c r="IB38" s="55"/>
      <c r="IC38" s="55"/>
      <c r="ID38" s="55"/>
      <c r="IE38" s="55"/>
      <c r="IF38" s="55"/>
      <c r="IG38" s="55"/>
      <c r="IH38" s="55"/>
      <c r="II38" s="55"/>
      <c r="IJ38" s="55"/>
      <c r="IK38" s="55"/>
    </row>
    <row r="39" spans="1:245">
      <c r="A39" s="50" t="str">
        <f>'2-Tier'!$B$10&amp; " Equity"</f>
        <v>Elizabeth Equity</v>
      </c>
      <c r="B39" s="61">
        <f>'2-Tier'!C10</f>
        <v>0.15</v>
      </c>
      <c r="C39" s="59">
        <f>'2-Tier'!D10</f>
        <v>109875</v>
      </c>
      <c r="D39" s="59"/>
      <c r="E39" s="59"/>
      <c r="F39" s="54">
        <f>C39</f>
        <v>109875</v>
      </c>
      <c r="G39" s="55">
        <f>F39-F43</f>
        <v>109875</v>
      </c>
      <c r="H39" s="55">
        <f t="shared" ref="H39:Y39" si="27">G39-G43</f>
        <v>109875</v>
      </c>
      <c r="I39" s="55">
        <f t="shared" si="27"/>
        <v>109875</v>
      </c>
      <c r="J39" s="55">
        <f t="shared" si="27"/>
        <v>109875</v>
      </c>
      <c r="K39" s="55">
        <f t="shared" si="27"/>
        <v>109875</v>
      </c>
      <c r="L39" s="55">
        <f t="shared" si="27"/>
        <v>109875</v>
      </c>
      <c r="M39" s="55">
        <f t="shared" si="27"/>
        <v>107941.2374925132</v>
      </c>
      <c r="N39" s="55">
        <f t="shared" si="27"/>
        <v>104880.60433614302</v>
      </c>
      <c r="O39" s="55">
        <f t="shared" si="27"/>
        <v>100959.2579716716</v>
      </c>
      <c r="P39" s="55">
        <f t="shared" si="27"/>
        <v>96089.865465783092</v>
      </c>
      <c r="Q39" s="55">
        <f t="shared" si="27"/>
        <v>90177.552974196355</v>
      </c>
      <c r="R39" s="55">
        <f t="shared" si="27"/>
        <v>83119.28584049872</v>
      </c>
      <c r="S39" s="55">
        <f t="shared" si="27"/>
        <v>74803.198604037781</v>
      </c>
      <c r="T39" s="55">
        <f t="shared" si="27"/>
        <v>65107.870894630469</v>
      </c>
      <c r="U39" s="55">
        <f t="shared" si="27"/>
        <v>0</v>
      </c>
      <c r="V39" s="55">
        <f t="shared" si="27"/>
        <v>0</v>
      </c>
      <c r="W39" s="55">
        <f t="shared" si="27"/>
        <v>0</v>
      </c>
      <c r="X39" s="55">
        <f t="shared" si="27"/>
        <v>0</v>
      </c>
      <c r="Y39" s="55">
        <f t="shared" si="27"/>
        <v>0</v>
      </c>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s="55"/>
      <c r="GZ39" s="55"/>
      <c r="HA39" s="55"/>
      <c r="HB39" s="55"/>
      <c r="HC39" s="55"/>
      <c r="HD39" s="55"/>
      <c r="HE39" s="55"/>
      <c r="HF39" s="55"/>
      <c r="HG39" s="55"/>
      <c r="HH39" s="55"/>
      <c r="HI39" s="55"/>
      <c r="HJ39" s="55"/>
      <c r="HK39" s="55"/>
      <c r="HL39" s="55"/>
      <c r="HM39" s="55"/>
      <c r="HN39" s="55"/>
      <c r="HO39" s="55"/>
      <c r="HP39" s="55"/>
      <c r="HQ39" s="55"/>
      <c r="HR39" s="55"/>
      <c r="HS39" s="55"/>
      <c r="HT39" s="55"/>
      <c r="HU39" s="55"/>
      <c r="HV39" s="55"/>
      <c r="HW39" s="55"/>
      <c r="HX39" s="55"/>
      <c r="HY39" s="55"/>
      <c r="HZ39" s="55"/>
      <c r="IA39" s="55"/>
      <c r="IB39" s="55"/>
      <c r="IC39" s="55"/>
      <c r="ID39" s="55"/>
      <c r="IE39" s="55"/>
      <c r="IF39" s="55"/>
      <c r="IG39" s="55"/>
      <c r="IH39" s="55"/>
      <c r="II39" s="55"/>
      <c r="IJ39" s="55"/>
      <c r="IK39" s="55"/>
    </row>
    <row r="40" spans="1:245">
      <c r="A40" s="50" t="str">
        <f>'2-Tier'!$B$10&amp; " Preferred Preferred Return"</f>
        <v>Elizabeth Preferred Preferred Return</v>
      </c>
      <c r="B40" s="62">
        <f>'2-Tier'!$C$23</f>
        <v>0.08</v>
      </c>
      <c r="F40" s="54">
        <f t="shared" ref="F40:Y40" si="28">$B$8*F39</f>
        <v>8790</v>
      </c>
      <c r="G40" s="55">
        <f t="shared" si="28"/>
        <v>8790</v>
      </c>
      <c r="H40" s="55">
        <f t="shared" si="28"/>
        <v>8790</v>
      </c>
      <c r="I40" s="55">
        <f t="shared" si="28"/>
        <v>8790</v>
      </c>
      <c r="J40" s="55">
        <f t="shared" si="28"/>
        <v>8790</v>
      </c>
      <c r="K40" s="55">
        <f t="shared" si="28"/>
        <v>8790</v>
      </c>
      <c r="L40" s="55">
        <f t="shared" si="28"/>
        <v>8790</v>
      </c>
      <c r="M40" s="55">
        <f t="shared" si="28"/>
        <v>8635.2989994010568</v>
      </c>
      <c r="N40" s="55">
        <f t="shared" si="28"/>
        <v>8390.4483468914423</v>
      </c>
      <c r="O40" s="55">
        <f t="shared" si="28"/>
        <v>8076.7406377337284</v>
      </c>
      <c r="P40" s="55">
        <f t="shared" si="28"/>
        <v>7687.1892372626471</v>
      </c>
      <c r="Q40" s="55">
        <f t="shared" si="28"/>
        <v>7214.2042379357081</v>
      </c>
      <c r="R40" s="55">
        <f t="shared" si="28"/>
        <v>6649.5428672398975</v>
      </c>
      <c r="S40" s="55">
        <f t="shared" si="28"/>
        <v>5984.2558883230222</v>
      </c>
      <c r="T40" s="55">
        <f t="shared" si="28"/>
        <v>5208.6296715704375</v>
      </c>
      <c r="U40" s="55">
        <f t="shared" si="28"/>
        <v>0</v>
      </c>
      <c r="V40" s="55">
        <f t="shared" si="28"/>
        <v>0</v>
      </c>
      <c r="W40" s="55">
        <f t="shared" si="28"/>
        <v>0</v>
      </c>
      <c r="X40" s="55">
        <f t="shared" si="28"/>
        <v>0</v>
      </c>
      <c r="Y40" s="55">
        <f t="shared" si="28"/>
        <v>0</v>
      </c>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c r="HY40" s="55"/>
      <c r="HZ40" s="55"/>
      <c r="IA40" s="55"/>
      <c r="IB40" s="55"/>
      <c r="IC40" s="55"/>
      <c r="ID40" s="55"/>
      <c r="IE40" s="55"/>
      <c r="IF40" s="55"/>
      <c r="IG40" s="55"/>
      <c r="IH40" s="55"/>
      <c r="II40" s="55"/>
      <c r="IJ40" s="55"/>
      <c r="IK40" s="55"/>
    </row>
    <row r="41" spans="1:245">
      <c r="A41" s="50" t="str">
        <f>'2-Tier'!$B$10&amp; " Preferred Return Account"</f>
        <v>Elizabeth Preferred Return Account</v>
      </c>
      <c r="F41" s="54">
        <f>F40+C41-C42</f>
        <v>8790</v>
      </c>
      <c r="G41" s="55">
        <f t="shared" ref="G41:Y41" si="29">G40+F41-F42</f>
        <v>12327.498200679325</v>
      </c>
      <c r="H41" s="55">
        <f t="shared" si="29"/>
        <v>12757.81141166395</v>
      </c>
      <c r="I41" s="55">
        <f t="shared" si="29"/>
        <v>12672.349428059624</v>
      </c>
      <c r="J41" s="55">
        <f t="shared" si="29"/>
        <v>12055.638994028697</v>
      </c>
      <c r="K41" s="55">
        <f t="shared" si="29"/>
        <v>10891.742656058364</v>
      </c>
      <c r="L41" s="55">
        <f t="shared" si="29"/>
        <v>9164.2448370304392</v>
      </c>
      <c r="M41" s="55">
        <f t="shared" si="29"/>
        <v>8635.2989994010586</v>
      </c>
      <c r="N41" s="55">
        <f t="shared" si="29"/>
        <v>8390.4483468914423</v>
      </c>
      <c r="O41" s="55">
        <f t="shared" si="29"/>
        <v>8076.7406377337302</v>
      </c>
      <c r="P41" s="55">
        <f t="shared" si="29"/>
        <v>7687.189237262648</v>
      </c>
      <c r="Q41" s="55">
        <f t="shared" si="29"/>
        <v>7214.2042379357081</v>
      </c>
      <c r="R41" s="55">
        <f t="shared" si="29"/>
        <v>6649.5428672398975</v>
      </c>
      <c r="S41" s="55">
        <f t="shared" si="29"/>
        <v>5984.2558883230213</v>
      </c>
      <c r="T41" s="55">
        <f t="shared" si="29"/>
        <v>5208.6296715704375</v>
      </c>
      <c r="U41" s="55">
        <f t="shared" si="29"/>
        <v>0</v>
      </c>
      <c r="V41" s="55">
        <f t="shared" si="29"/>
        <v>0</v>
      </c>
      <c r="W41" s="55">
        <f t="shared" si="29"/>
        <v>0</v>
      </c>
      <c r="X41" s="55">
        <f t="shared" si="29"/>
        <v>0</v>
      </c>
      <c r="Y41" s="55">
        <f t="shared" si="29"/>
        <v>0</v>
      </c>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5"/>
      <c r="HQ41" s="55"/>
      <c r="HR41" s="55"/>
      <c r="HS41" s="55"/>
      <c r="HT41" s="55"/>
      <c r="HU41" s="55"/>
      <c r="HV41" s="55"/>
      <c r="HW41" s="55"/>
      <c r="HX41" s="55"/>
      <c r="HY41" s="55"/>
      <c r="HZ41" s="55"/>
      <c r="IA41" s="55"/>
      <c r="IB41" s="55"/>
      <c r="IC41" s="55"/>
      <c r="ID41" s="55"/>
      <c r="IE41" s="55"/>
      <c r="IF41" s="55"/>
      <c r="IG41" s="55"/>
      <c r="IH41" s="55"/>
      <c r="II41" s="55"/>
      <c r="IJ41" s="55"/>
      <c r="IK41" s="55"/>
    </row>
    <row r="42" spans="1:245">
      <c r="A42" s="50" t="str">
        <f>'2-Tier'!$B$10&amp; " Preferred Return Paid"</f>
        <v>Elizabeth Preferred Return Paid</v>
      </c>
      <c r="F42" s="54">
        <f>IF(SUM(F$9,F$17,F$25,F$33,F$41)&gt;0,MIN(F41,F41/SUM(F$9,F$17,F$25,F$33,F$41)*F$5),0)</f>
        <v>5252.5017993206748</v>
      </c>
      <c r="G42" s="55">
        <f t="shared" ref="G42:L42" si="30">IF(SUM(G$9,G$17,G$25,G$33,G$41)&gt;0,MIN(G41,G41/SUM(G$9,G$17,G$25,G$33,G$41)*G$5),0)</f>
        <v>8359.6867890153753</v>
      </c>
      <c r="H42" s="55">
        <f t="shared" si="30"/>
        <v>8875.4619836043239</v>
      </c>
      <c r="I42" s="55">
        <f t="shared" si="30"/>
        <v>9406.710434030927</v>
      </c>
      <c r="J42" s="55">
        <f t="shared" si="30"/>
        <v>9953.8963379703328</v>
      </c>
      <c r="K42" s="55">
        <f t="shared" si="30"/>
        <v>10517.497819027923</v>
      </c>
      <c r="L42" s="55">
        <f t="shared" si="30"/>
        <v>9164.2448370304392</v>
      </c>
      <c r="M42" s="55">
        <f>IF(SUM(M$9,M$17,M$25,M$33,M$41)&gt;0,MIN(M41,M41/SUM(M$9,M$17,M$25,M$33,M$41)*M$5),0)</f>
        <v>8635.2989994010586</v>
      </c>
      <c r="N42" s="55">
        <f t="shared" ref="N42:Y42" si="31">IF(SUM(N$9,N$17,N$25,N$33,N$41)&gt;0,MIN(N41,N41/SUM(N$9,N$17,N$25,N$33,N$41)*N$5),0)</f>
        <v>8390.4483468914423</v>
      </c>
      <c r="O42" s="55">
        <f t="shared" si="31"/>
        <v>8076.7406377337302</v>
      </c>
      <c r="P42" s="55">
        <f t="shared" si="31"/>
        <v>7687.189237262648</v>
      </c>
      <c r="Q42" s="55">
        <f t="shared" si="31"/>
        <v>7214.2042379357081</v>
      </c>
      <c r="R42" s="55">
        <f t="shared" si="31"/>
        <v>6649.5428672398975</v>
      </c>
      <c r="S42" s="55">
        <f t="shared" si="31"/>
        <v>5984.2558883230213</v>
      </c>
      <c r="T42" s="55">
        <f t="shared" si="31"/>
        <v>5208.6296715704375</v>
      </c>
      <c r="U42" s="55">
        <f t="shared" si="31"/>
        <v>0</v>
      </c>
      <c r="V42" s="55">
        <f t="shared" si="31"/>
        <v>0</v>
      </c>
      <c r="W42" s="55">
        <f t="shared" si="31"/>
        <v>0</v>
      </c>
      <c r="X42" s="55">
        <f t="shared" si="31"/>
        <v>0</v>
      </c>
      <c r="Y42" s="55">
        <f t="shared" si="31"/>
        <v>0</v>
      </c>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c r="GK42" s="55"/>
      <c r="GL42" s="55"/>
      <c r="GM42" s="55"/>
      <c r="GN42" s="55"/>
      <c r="GO42" s="55"/>
      <c r="GP42" s="55"/>
      <c r="GQ42" s="55"/>
      <c r="GR42" s="55"/>
      <c r="GS42" s="55"/>
      <c r="GT42" s="55"/>
      <c r="GU42" s="55"/>
      <c r="GV42" s="55"/>
      <c r="GW42" s="55"/>
      <c r="GX42" s="55"/>
      <c r="GY42" s="55"/>
      <c r="GZ42" s="55"/>
      <c r="HA42" s="55"/>
      <c r="HB42" s="55"/>
      <c r="HC42" s="55"/>
      <c r="HD42" s="55"/>
      <c r="HE42" s="55"/>
      <c r="HF42" s="55"/>
      <c r="HG42" s="55"/>
      <c r="HH42" s="55"/>
      <c r="HI42" s="55"/>
      <c r="HJ42" s="55"/>
      <c r="HK42" s="55"/>
      <c r="HL42" s="55"/>
      <c r="HM42" s="55"/>
      <c r="HN42" s="55"/>
      <c r="HO42" s="55"/>
      <c r="HP42" s="55"/>
      <c r="HQ42" s="55"/>
      <c r="HR42" s="55"/>
      <c r="HS42" s="55"/>
      <c r="HT42" s="55"/>
      <c r="HU42" s="55"/>
      <c r="HV42" s="55"/>
      <c r="HW42" s="55"/>
      <c r="HX42" s="55"/>
      <c r="HY42" s="55"/>
      <c r="HZ42" s="55"/>
      <c r="IA42" s="55"/>
      <c r="IB42" s="55"/>
      <c r="IC42" s="55"/>
      <c r="ID42" s="55"/>
      <c r="IE42" s="55"/>
      <c r="IF42" s="55"/>
      <c r="IG42" s="55"/>
      <c r="IH42" s="55"/>
      <c r="II42" s="55"/>
      <c r="IJ42" s="55"/>
      <c r="IK42" s="55"/>
    </row>
    <row r="43" spans="1:245">
      <c r="A43" s="50" t="str">
        <f>'2-Tier'!$B$10&amp; " Equity Repaid"</f>
        <v>Elizabeth Equity Repaid</v>
      </c>
      <c r="F43" s="54">
        <f>IF(SUM(F$7,F$15,F$23,F$31,F$39)&gt;0,MIN(F39,F39/SUM(F$7,F$15,F$23,F$31,F$39)*(F$5-SUM(F$10,F$18,F$26,F$34,F$42))),0)</f>
        <v>0</v>
      </c>
      <c r="G43" s="55">
        <f t="shared" ref="G43:Y43" si="32">IF(SUM(G$7,G$15,G$23,G$31,G$39)&gt;0,MIN(G39,G39/SUM(G$7,G$15,G$23,G$31,G$39)*(G$5-SUM(G$10,G$18,G$26,G$34,G$42))),0)</f>
        <v>0</v>
      </c>
      <c r="H43" s="55">
        <f t="shared" si="32"/>
        <v>-2.1827872842550277E-12</v>
      </c>
      <c r="I43" s="55">
        <f t="shared" si="32"/>
        <v>0</v>
      </c>
      <c r="J43" s="55">
        <f t="shared" si="32"/>
        <v>0</v>
      </c>
      <c r="K43" s="55">
        <f t="shared" si="32"/>
        <v>0</v>
      </c>
      <c r="L43" s="55">
        <f t="shared" si="32"/>
        <v>1933.7625074868042</v>
      </c>
      <c r="M43" s="55">
        <f t="shared" si="32"/>
        <v>3060.6331563701888</v>
      </c>
      <c r="N43" s="55">
        <f t="shared" si="32"/>
        <v>3921.3463644714261</v>
      </c>
      <c r="O43" s="55">
        <f t="shared" si="32"/>
        <v>4869.3925058885025</v>
      </c>
      <c r="P43" s="55">
        <f t="shared" si="32"/>
        <v>5912.3124915867375</v>
      </c>
      <c r="Q43" s="55">
        <f t="shared" si="32"/>
        <v>7058.2671336976382</v>
      </c>
      <c r="R43" s="55">
        <f t="shared" si="32"/>
        <v>8316.0872364609331</v>
      </c>
      <c r="S43" s="55">
        <f t="shared" si="32"/>
        <v>9695.3277094073128</v>
      </c>
      <c r="T43" s="55">
        <f t="shared" si="32"/>
        <v>65107.870894630469</v>
      </c>
      <c r="U43" s="55">
        <f t="shared" si="32"/>
        <v>0</v>
      </c>
      <c r="V43" s="55">
        <f t="shared" si="32"/>
        <v>0</v>
      </c>
      <c r="W43" s="55">
        <f t="shared" si="32"/>
        <v>0</v>
      </c>
      <c r="X43" s="55">
        <f t="shared" si="32"/>
        <v>0</v>
      </c>
      <c r="Y43" s="55">
        <f t="shared" si="32"/>
        <v>0</v>
      </c>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row>
    <row r="44" spans="1:245">
      <c r="A44" s="50" t="s">
        <v>83</v>
      </c>
      <c r="F44" s="54">
        <f>F42+F43</f>
        <v>5252.5017993206748</v>
      </c>
      <c r="G44" s="55">
        <f>F44+G43+G42</f>
        <v>13612.18858833605</v>
      </c>
      <c r="H44" s="55">
        <f t="shared" ref="H44:Y44" si="33">G44+H43+H42</f>
        <v>22487.650571940372</v>
      </c>
      <c r="I44" s="55">
        <f t="shared" si="33"/>
        <v>31894.361005971299</v>
      </c>
      <c r="J44" s="55">
        <f t="shared" si="33"/>
        <v>41848.25734394163</v>
      </c>
      <c r="K44" s="55">
        <f t="shared" si="33"/>
        <v>52365.755162969552</v>
      </c>
      <c r="L44" s="55">
        <f t="shared" si="33"/>
        <v>63463.762507486797</v>
      </c>
      <c r="M44" s="55">
        <f t="shared" si="33"/>
        <v>75159.694663258037</v>
      </c>
      <c r="N44" s="55">
        <f t="shared" si="33"/>
        <v>87471.489374620898</v>
      </c>
      <c r="O44" s="55">
        <f t="shared" si="33"/>
        <v>100417.62251824314</v>
      </c>
      <c r="P44" s="55">
        <f t="shared" si="33"/>
        <v>114017.12424709252</v>
      </c>
      <c r="Q44" s="55">
        <f t="shared" si="33"/>
        <v>128289.59561872587</v>
      </c>
      <c r="R44" s="55">
        <f t="shared" si="33"/>
        <v>143255.22572242669</v>
      </c>
      <c r="S44" s="55">
        <f t="shared" si="33"/>
        <v>158934.80932015702</v>
      </c>
      <c r="T44" s="55">
        <f t="shared" si="33"/>
        <v>229251.30988635792</v>
      </c>
      <c r="U44" s="55">
        <f t="shared" si="33"/>
        <v>229251.30988635792</v>
      </c>
      <c r="V44" s="55">
        <f t="shared" si="33"/>
        <v>229251.30988635792</v>
      </c>
      <c r="W44" s="55">
        <f t="shared" si="33"/>
        <v>229251.30988635792</v>
      </c>
      <c r="X44" s="55">
        <f t="shared" si="33"/>
        <v>229251.30988635792</v>
      </c>
      <c r="Y44" s="55">
        <f t="shared" si="33"/>
        <v>229251.30988635792</v>
      </c>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c r="HI44" s="55"/>
      <c r="HJ44" s="55"/>
      <c r="HK44" s="55"/>
      <c r="HL44" s="55"/>
      <c r="HM44" s="55"/>
      <c r="HN44" s="55"/>
      <c r="HO44" s="55"/>
      <c r="HP44" s="55"/>
      <c r="HQ44" s="55"/>
      <c r="HR44" s="55"/>
      <c r="HS44" s="55"/>
      <c r="HT44" s="55"/>
      <c r="HU44" s="55"/>
      <c r="HV44" s="55"/>
      <c r="HW44" s="55"/>
      <c r="HX44" s="55"/>
      <c r="HY44" s="55"/>
      <c r="HZ44" s="55"/>
      <c r="IA44" s="55"/>
      <c r="IB44" s="55"/>
      <c r="IC44" s="55"/>
      <c r="ID44" s="55"/>
      <c r="IE44" s="55"/>
      <c r="IF44" s="55"/>
      <c r="IG44" s="55"/>
      <c r="IH44" s="55"/>
      <c r="II44" s="55"/>
      <c r="IJ44" s="55"/>
      <c r="IK44" s="55"/>
    </row>
    <row r="45" spans="1:245">
      <c r="A45" s="50" t="s">
        <v>24</v>
      </c>
      <c r="B45" s="59">
        <f>MAX(F45:CK45)</f>
        <v>11</v>
      </c>
      <c r="F45" s="54">
        <f>IF(AND(F44&gt;$C39, SUM($C45:C45)=0),F$2,0)</f>
        <v>0</v>
      </c>
      <c r="G45" s="55">
        <f>IF(AND(G44&gt;$C39, SUM($C45:F45)=0),G$2,0)</f>
        <v>0</v>
      </c>
      <c r="H45" s="55">
        <f>IF(AND(H44&gt;$C39, SUM($C45:G45)=0),H$2,0)</f>
        <v>0</v>
      </c>
      <c r="I45" s="55">
        <f>IF(AND(I44&gt;$C39, SUM($C45:H45)=0),I$2,0)</f>
        <v>0</v>
      </c>
      <c r="J45" s="55">
        <f>IF(AND(J44&gt;$C39, SUM($C45:I45)=0),J$2,0)</f>
        <v>0</v>
      </c>
      <c r="K45" s="55">
        <f>IF(AND(K44&gt;$C39, SUM($C45:J45)=0),K$2,0)</f>
        <v>0</v>
      </c>
      <c r="L45" s="55">
        <f>IF(AND(L44&gt;$C39, SUM($C45:K45)=0),L$2,0)</f>
        <v>0</v>
      </c>
      <c r="M45" s="55">
        <f>IF(AND(M44&gt;$C39, SUM($C45:L45)=0),M$2,0)</f>
        <v>0</v>
      </c>
      <c r="N45" s="55">
        <f>IF(AND(N44&gt;$C39, SUM($C45:M45)=0),N$2,0)</f>
        <v>0</v>
      </c>
      <c r="O45" s="55">
        <f>IF(AND(O44&gt;$C39, SUM($C45:N45)=0),O$2,0)</f>
        <v>0</v>
      </c>
      <c r="P45" s="55">
        <f>IF(AND(P44&gt;$C39, SUM($C45:O45)=0),P$2,0)</f>
        <v>11</v>
      </c>
      <c r="Q45" s="55">
        <f>IF(AND(Q44&gt;$C39, SUM($C45:P45)=0),Q$2,0)</f>
        <v>0</v>
      </c>
      <c r="R45" s="55">
        <f>IF(AND(R44&gt;$C39, SUM($C45:Q45)=0),R$2,0)</f>
        <v>0</v>
      </c>
      <c r="S45" s="55">
        <f>IF(AND(S44&gt;$C39, SUM($C45:R45)=0),S$2,0)</f>
        <v>0</v>
      </c>
      <c r="T45" s="55">
        <f>IF(AND(T44&gt;$C39, SUM($C45:S45)=0),T$2,0)</f>
        <v>0</v>
      </c>
      <c r="U45" s="55">
        <f>IF(AND(U44&gt;$C39, SUM($C45:T45)=0),U$2,0)</f>
        <v>0</v>
      </c>
      <c r="V45" s="55">
        <f>IF(AND(V44&gt;$C39, SUM($C45:U45)=0),V$2,0)</f>
        <v>0</v>
      </c>
      <c r="W45" s="55">
        <f>IF(AND(W44&gt;$C39, SUM($C45:V45)=0),W$2,0)</f>
        <v>0</v>
      </c>
      <c r="X45" s="55">
        <f>IF(AND(X44&gt;$C39, SUM($C45:W45)=0),X$2,0)</f>
        <v>0</v>
      </c>
      <c r="Y45" s="55">
        <f>IF(AND(Y44&gt;$C39, SUM($C45:X45)=0),Y$2,0)</f>
        <v>0</v>
      </c>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5"/>
      <c r="DD45" s="55"/>
      <c r="DE45" s="55"/>
      <c r="DF45" s="55"/>
      <c r="DG45" s="55"/>
      <c r="DH45" s="55"/>
      <c r="DI45" s="55"/>
      <c r="DJ45" s="55"/>
      <c r="DK45" s="55"/>
      <c r="DL45" s="55"/>
      <c r="DM45" s="55"/>
      <c r="DN45" s="55"/>
      <c r="DO45" s="55"/>
      <c r="DP45" s="55"/>
      <c r="DQ45" s="55"/>
      <c r="DR45" s="55"/>
      <c r="DS45" s="55"/>
      <c r="DT45" s="55"/>
      <c r="DU45" s="55"/>
      <c r="DV45" s="55"/>
      <c r="DW45" s="55"/>
      <c r="DX45" s="55"/>
      <c r="DY45" s="55"/>
      <c r="DZ45" s="55"/>
      <c r="EA45" s="55"/>
      <c r="EB45" s="55"/>
      <c r="EC45" s="55"/>
      <c r="ED45" s="55"/>
      <c r="EE45" s="55"/>
      <c r="EF45" s="55"/>
      <c r="EG45" s="55"/>
      <c r="EH45" s="55"/>
      <c r="EI45" s="55"/>
      <c r="EJ45" s="55"/>
      <c r="EK45" s="55"/>
      <c r="EL45" s="5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55"/>
      <c r="FX45" s="55"/>
      <c r="FY45" s="55"/>
      <c r="FZ45" s="55"/>
      <c r="GA45" s="55"/>
      <c r="GB45" s="55"/>
      <c r="GC45" s="55"/>
      <c r="GD45" s="55"/>
      <c r="GE45" s="55"/>
      <c r="GF45" s="55"/>
      <c r="GG45" s="55"/>
      <c r="GH45" s="55"/>
      <c r="GI45" s="55"/>
      <c r="GJ45" s="55"/>
      <c r="GK45" s="55"/>
      <c r="GL45" s="55"/>
      <c r="GM45" s="55"/>
      <c r="GN45" s="55"/>
      <c r="GO45" s="55"/>
      <c r="GP45" s="55"/>
      <c r="GQ45" s="55"/>
      <c r="GR45" s="55"/>
      <c r="GS45" s="55"/>
      <c r="GT45" s="55"/>
      <c r="GU45" s="55"/>
      <c r="GV45" s="55"/>
      <c r="GW45" s="55"/>
      <c r="GX45" s="55"/>
      <c r="GY45" s="55"/>
      <c r="GZ45" s="55"/>
      <c r="HA45" s="55"/>
      <c r="HB45" s="55"/>
      <c r="HC45" s="55"/>
      <c r="HD45" s="55"/>
      <c r="HE45" s="55"/>
      <c r="HF45" s="55"/>
      <c r="HG45" s="55"/>
      <c r="HH45" s="55"/>
      <c r="HI45" s="55"/>
      <c r="HJ45" s="55"/>
      <c r="HK45" s="55"/>
      <c r="HL45" s="55"/>
      <c r="HM45" s="55"/>
      <c r="HN45" s="55"/>
      <c r="HO45" s="55"/>
      <c r="HP45" s="55"/>
      <c r="HQ45" s="55"/>
      <c r="HR45" s="55"/>
      <c r="HS45" s="55"/>
      <c r="HT45" s="55"/>
      <c r="HU45" s="55"/>
      <c r="HV45" s="55"/>
      <c r="HW45" s="55"/>
      <c r="HX45" s="55"/>
      <c r="HY45" s="55"/>
      <c r="HZ45" s="55"/>
      <c r="IA45" s="55"/>
      <c r="IB45" s="55"/>
      <c r="IC45" s="55"/>
      <c r="ID45" s="55"/>
      <c r="IE45" s="55"/>
      <c r="IF45" s="55"/>
      <c r="IG45" s="55"/>
      <c r="IH45" s="55"/>
      <c r="II45" s="55"/>
      <c r="IJ45" s="55"/>
      <c r="IK45" s="55"/>
    </row>
    <row r="46" spans="1:245">
      <c r="F46" s="54"/>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5"/>
      <c r="DD46" s="55"/>
      <c r="DE46" s="55"/>
      <c r="DF46" s="55"/>
      <c r="DG46" s="55"/>
      <c r="DH46" s="55"/>
      <c r="DI46" s="55"/>
      <c r="DJ46" s="55"/>
      <c r="DK46" s="55"/>
      <c r="DL46" s="55"/>
      <c r="DM46" s="55"/>
      <c r="DN46" s="55"/>
      <c r="DO46" s="55"/>
      <c r="DP46" s="55"/>
      <c r="DQ46" s="55"/>
      <c r="DR46" s="55"/>
      <c r="DS46" s="55"/>
      <c r="DT46" s="55"/>
      <c r="DU46" s="55"/>
      <c r="DV46" s="55"/>
      <c r="DW46" s="55"/>
      <c r="DX46" s="55"/>
      <c r="DY46" s="55"/>
      <c r="DZ46" s="55"/>
      <c r="EA46" s="55"/>
      <c r="EB46" s="55"/>
      <c r="EC46" s="55"/>
      <c r="ED46" s="55"/>
      <c r="EE46" s="55"/>
      <c r="EF46" s="55"/>
      <c r="EG46" s="55"/>
      <c r="EH46" s="55"/>
      <c r="EI46" s="55"/>
      <c r="EJ46" s="55"/>
      <c r="EK46" s="55"/>
      <c r="EL46" s="55"/>
      <c r="EM46" s="55"/>
      <c r="EN46" s="55"/>
      <c r="EO46" s="55"/>
      <c r="EP46" s="55"/>
      <c r="EQ46" s="55"/>
      <c r="ER46" s="55"/>
      <c r="ES46" s="55"/>
      <c r="ET46" s="55"/>
      <c r="EU46" s="55"/>
      <c r="EV46" s="55"/>
      <c r="EW46" s="55"/>
      <c r="EX46" s="55"/>
      <c r="EY46" s="55"/>
      <c r="EZ46" s="55"/>
      <c r="FA46" s="55"/>
      <c r="FB46" s="55"/>
      <c r="FC46" s="55"/>
      <c r="FD46" s="55"/>
      <c r="FE46" s="55"/>
      <c r="FF46" s="55"/>
      <c r="FG46" s="55"/>
      <c r="FH46" s="55"/>
      <c r="FI46" s="55"/>
      <c r="FJ46" s="55"/>
      <c r="FK46" s="55"/>
      <c r="FL46" s="55"/>
      <c r="FM46" s="55"/>
      <c r="FN46" s="55"/>
      <c r="FO46" s="55"/>
      <c r="FP46" s="55"/>
      <c r="FQ46" s="55"/>
      <c r="FR46" s="55"/>
      <c r="FS46" s="55"/>
      <c r="FT46" s="55"/>
      <c r="FU46" s="55"/>
      <c r="FV46" s="55"/>
      <c r="FW46" s="55"/>
      <c r="FX46" s="55"/>
      <c r="FY46" s="55"/>
      <c r="FZ46" s="55"/>
      <c r="GA46" s="55"/>
      <c r="GB46" s="55"/>
      <c r="GC46" s="55"/>
      <c r="GD46" s="55"/>
      <c r="GE46" s="55"/>
      <c r="GF46" s="55"/>
      <c r="GG46" s="55"/>
      <c r="GH46" s="55"/>
      <c r="GI46" s="55"/>
      <c r="GJ46" s="55"/>
      <c r="GK46" s="55"/>
      <c r="GL46" s="55"/>
      <c r="GM46" s="55"/>
      <c r="GN46" s="55"/>
      <c r="GO46" s="55"/>
      <c r="GP46" s="55"/>
      <c r="GQ46" s="55"/>
      <c r="GR46" s="55"/>
      <c r="GS46" s="55"/>
      <c r="GT46" s="55"/>
      <c r="GU46" s="55"/>
      <c r="GV46" s="55"/>
      <c r="GW46" s="55"/>
      <c r="GX46" s="55"/>
      <c r="GY46" s="55"/>
      <c r="GZ46" s="55"/>
      <c r="HA46" s="55"/>
      <c r="HB46" s="55"/>
      <c r="HC46" s="55"/>
      <c r="HD46" s="55"/>
      <c r="HE46" s="55"/>
      <c r="HF46" s="55"/>
      <c r="HG46" s="55"/>
      <c r="HH46" s="55"/>
      <c r="HI46" s="55"/>
      <c r="HJ46" s="55"/>
      <c r="HK46" s="55"/>
      <c r="HL46" s="55"/>
      <c r="HM46" s="55"/>
      <c r="HN46" s="55"/>
      <c r="HO46" s="55"/>
      <c r="HP46" s="55"/>
      <c r="HQ46" s="55"/>
      <c r="HR46" s="55"/>
      <c r="HS46" s="55"/>
      <c r="HT46" s="55"/>
      <c r="HU46" s="55"/>
      <c r="HV46" s="55"/>
      <c r="HW46" s="55"/>
      <c r="HX46" s="55"/>
      <c r="HY46" s="55"/>
      <c r="HZ46" s="55"/>
      <c r="IA46" s="55"/>
      <c r="IB46" s="55"/>
      <c r="IC46" s="55"/>
      <c r="ID46" s="55"/>
      <c r="IE46" s="55"/>
      <c r="IF46" s="55"/>
      <c r="IG46" s="55"/>
      <c r="IH46" s="55"/>
      <c r="II46" s="55"/>
      <c r="IJ46" s="55"/>
      <c r="IK46" s="55"/>
    </row>
    <row r="47" spans="1:245" s="56" customFormat="1">
      <c r="A47" s="56" t="s">
        <v>25</v>
      </c>
      <c r="F47" s="57">
        <f>F5-SUM(F10:F11,F18:F19,F26:F27,F34:F35,F42:F43)</f>
        <v>0</v>
      </c>
      <c r="G47" s="58">
        <f t="shared" ref="G47:Y47" si="34">G5-SUM(G10:G11,G18:G19,G26:G27,G34:G35,G42:G43)</f>
        <v>0</v>
      </c>
      <c r="H47" s="58">
        <f t="shared" si="34"/>
        <v>0</v>
      </c>
      <c r="I47" s="58">
        <f t="shared" si="34"/>
        <v>0</v>
      </c>
      <c r="J47" s="58">
        <f t="shared" si="34"/>
        <v>0</v>
      </c>
      <c r="K47" s="58">
        <f t="shared" si="34"/>
        <v>0</v>
      </c>
      <c r="L47" s="58">
        <f t="shared" si="34"/>
        <v>0</v>
      </c>
      <c r="M47" s="58">
        <f t="shared" si="34"/>
        <v>0</v>
      </c>
      <c r="N47" s="58">
        <f t="shared" si="34"/>
        <v>0</v>
      </c>
      <c r="O47" s="58">
        <f t="shared" si="34"/>
        <v>0</v>
      </c>
      <c r="P47" s="58">
        <f t="shared" si="34"/>
        <v>0</v>
      </c>
      <c r="Q47" s="58">
        <f t="shared" si="34"/>
        <v>0</v>
      </c>
      <c r="R47" s="58">
        <f t="shared" si="34"/>
        <v>0</v>
      </c>
      <c r="S47" s="58">
        <f t="shared" si="34"/>
        <v>0</v>
      </c>
      <c r="T47" s="58">
        <f t="shared" si="34"/>
        <v>1923078.6328559858</v>
      </c>
      <c r="U47" s="58">
        <f t="shared" si="34"/>
        <v>0</v>
      </c>
      <c r="V47" s="58">
        <f t="shared" si="34"/>
        <v>0</v>
      </c>
      <c r="W47" s="58">
        <f t="shared" si="34"/>
        <v>0</v>
      </c>
      <c r="X47" s="58">
        <f t="shared" si="34"/>
        <v>0</v>
      </c>
      <c r="Y47" s="58">
        <f t="shared" si="34"/>
        <v>0</v>
      </c>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8"/>
      <c r="DD47" s="58"/>
      <c r="DE47" s="58"/>
      <c r="DF47" s="58"/>
      <c r="DG47" s="58"/>
      <c r="DH47" s="58"/>
      <c r="DI47" s="58"/>
      <c r="DJ47" s="58"/>
      <c r="DK47" s="58"/>
      <c r="DL47" s="58"/>
      <c r="DM47" s="58"/>
      <c r="DN47" s="58"/>
      <c r="DO47" s="58"/>
      <c r="DP47" s="58"/>
      <c r="DQ47" s="58"/>
      <c r="DR47" s="58"/>
      <c r="DS47" s="58"/>
      <c r="DT47" s="58"/>
      <c r="DU47" s="58"/>
      <c r="DV47" s="58"/>
      <c r="DW47" s="58"/>
      <c r="DX47" s="58"/>
      <c r="DY47" s="58"/>
      <c r="DZ47" s="58"/>
      <c r="EA47" s="58"/>
      <c r="EB47" s="58"/>
      <c r="EC47" s="58"/>
      <c r="ED47" s="58"/>
      <c r="EE47" s="58"/>
      <c r="EF47" s="58"/>
      <c r="EG47" s="58"/>
      <c r="EH47" s="58"/>
      <c r="EI47" s="58"/>
      <c r="EJ47" s="58"/>
      <c r="EK47" s="58"/>
      <c r="EL47" s="58"/>
      <c r="EM47" s="58"/>
      <c r="EN47" s="58"/>
      <c r="EO47" s="58"/>
      <c r="EP47" s="58"/>
      <c r="EQ47" s="58"/>
      <c r="ER47" s="58"/>
      <c r="ES47" s="58"/>
      <c r="ET47" s="58"/>
      <c r="EU47" s="58"/>
      <c r="EV47" s="58"/>
      <c r="EW47" s="58"/>
      <c r="EX47" s="58"/>
      <c r="EY47" s="58"/>
      <c r="EZ47" s="58"/>
      <c r="FA47" s="58"/>
      <c r="FB47" s="58"/>
      <c r="FC47" s="58"/>
      <c r="FD47" s="58"/>
      <c r="FE47" s="58"/>
      <c r="FF47" s="58"/>
      <c r="FG47" s="58"/>
      <c r="FH47" s="58"/>
      <c r="FI47" s="58"/>
      <c r="FJ47" s="58"/>
      <c r="FK47" s="58"/>
      <c r="FL47" s="58"/>
      <c r="FM47" s="58"/>
      <c r="FN47" s="58"/>
      <c r="FO47" s="58"/>
      <c r="FP47" s="58"/>
      <c r="FQ47" s="58"/>
      <c r="FR47" s="58"/>
      <c r="FS47" s="58"/>
      <c r="FT47" s="58"/>
      <c r="FU47" s="58"/>
      <c r="FV47" s="58"/>
      <c r="FW47" s="58"/>
      <c r="FX47" s="58"/>
      <c r="FY47" s="58"/>
      <c r="FZ47" s="58"/>
      <c r="GA47" s="58"/>
      <c r="GB47" s="58"/>
      <c r="GC47" s="58"/>
      <c r="GD47" s="58"/>
      <c r="GE47" s="58"/>
      <c r="GF47" s="58"/>
      <c r="GG47" s="58"/>
      <c r="GH47" s="58"/>
      <c r="GI47" s="58"/>
      <c r="GJ47" s="58"/>
      <c r="GK47" s="58"/>
      <c r="GL47" s="58"/>
      <c r="GM47" s="58"/>
      <c r="GN47" s="58"/>
      <c r="GO47" s="58"/>
      <c r="GP47" s="58"/>
      <c r="GQ47" s="58"/>
      <c r="GR47" s="58"/>
      <c r="GS47" s="58"/>
      <c r="GT47" s="58"/>
      <c r="GU47" s="58"/>
      <c r="GV47" s="58"/>
      <c r="GW47" s="58"/>
      <c r="GX47" s="58"/>
      <c r="GY47" s="58"/>
      <c r="GZ47" s="58"/>
      <c r="HA47" s="58"/>
      <c r="HB47" s="58"/>
      <c r="HC47" s="58"/>
      <c r="HD47" s="58"/>
      <c r="HE47" s="58"/>
      <c r="HF47" s="58"/>
      <c r="HG47" s="58"/>
      <c r="HH47" s="58"/>
      <c r="HI47" s="58"/>
      <c r="HJ47" s="58"/>
      <c r="HK47" s="58"/>
      <c r="HL47" s="58"/>
      <c r="HM47" s="58"/>
      <c r="HN47" s="58"/>
      <c r="HO47" s="58"/>
      <c r="HP47" s="58"/>
      <c r="HQ47" s="58"/>
      <c r="HR47" s="58"/>
      <c r="HS47" s="58"/>
      <c r="HT47" s="58"/>
      <c r="HU47" s="58"/>
      <c r="HV47" s="58"/>
      <c r="HW47" s="58"/>
      <c r="HX47" s="58"/>
      <c r="HY47" s="58"/>
      <c r="HZ47" s="58"/>
      <c r="IA47" s="58"/>
      <c r="IB47" s="58"/>
      <c r="IC47" s="58"/>
      <c r="ID47" s="58"/>
      <c r="IE47" s="58"/>
      <c r="IF47" s="58"/>
      <c r="IG47" s="58"/>
      <c r="IH47" s="58"/>
      <c r="II47" s="58"/>
      <c r="IJ47" s="58"/>
      <c r="IK47" s="58"/>
    </row>
    <row r="48" spans="1:245">
      <c r="F48" s="54"/>
      <c r="G48" s="55"/>
      <c r="H48" s="55"/>
      <c r="I48" s="55"/>
      <c r="J48" s="55"/>
      <c r="K48" s="55"/>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c r="CC48" s="55"/>
      <c r="CD48" s="55"/>
      <c r="CE48" s="55"/>
      <c r="CF48" s="55"/>
      <c r="CG48" s="55"/>
      <c r="CH48" s="55"/>
      <c r="CI48" s="55"/>
      <c r="CJ48" s="55"/>
      <c r="CK48" s="55"/>
      <c r="CL48" s="55"/>
      <c r="CM48" s="55"/>
      <c r="CN48" s="55"/>
      <c r="CO48" s="55"/>
      <c r="CP48" s="55"/>
      <c r="CQ48" s="55"/>
      <c r="CR48" s="55"/>
      <c r="CS48" s="55"/>
      <c r="CT48" s="55"/>
      <c r="CU48" s="55"/>
      <c r="CV48" s="55"/>
      <c r="CW48" s="55"/>
      <c r="CX48" s="55"/>
      <c r="CY48" s="55"/>
      <c r="CZ48" s="55"/>
      <c r="DA48" s="55"/>
      <c r="DB48" s="55"/>
      <c r="DC48" s="55"/>
      <c r="DD48" s="55"/>
      <c r="DE48" s="55"/>
      <c r="DF48" s="55"/>
      <c r="DG48" s="55"/>
      <c r="DH48" s="55"/>
      <c r="DI48" s="55"/>
      <c r="DJ48" s="55"/>
      <c r="DK48" s="55"/>
      <c r="DL48" s="55"/>
      <c r="DM48" s="55"/>
      <c r="DN48" s="55"/>
      <c r="DO48" s="55"/>
      <c r="DP48" s="55"/>
      <c r="DQ48" s="55"/>
      <c r="DR48" s="55"/>
      <c r="DS48" s="55"/>
      <c r="DT48" s="55"/>
      <c r="DU48" s="55"/>
      <c r="DV48" s="55"/>
      <c r="DW48" s="55"/>
      <c r="DX48" s="55"/>
      <c r="DY48" s="55"/>
      <c r="DZ48" s="55"/>
      <c r="EA48" s="55"/>
      <c r="EB48" s="55"/>
      <c r="EC48" s="55"/>
      <c r="ED48" s="55"/>
      <c r="EE48" s="55"/>
      <c r="EF48" s="55"/>
      <c r="EG48" s="55"/>
      <c r="EH48" s="55"/>
      <c r="EI48" s="55"/>
      <c r="EJ48" s="55"/>
      <c r="EK48" s="55"/>
      <c r="EL48" s="55"/>
      <c r="EM48" s="55"/>
      <c r="EN48" s="55"/>
      <c r="EO48" s="55"/>
      <c r="EP48" s="55"/>
      <c r="EQ48" s="55"/>
      <c r="ER48" s="55"/>
      <c r="ES48" s="55"/>
      <c r="ET48" s="55"/>
      <c r="EU48" s="55"/>
      <c r="EV48" s="55"/>
      <c r="EW48" s="55"/>
      <c r="EX48" s="55"/>
      <c r="EY48" s="55"/>
      <c r="EZ48" s="55"/>
      <c r="FA48" s="55"/>
      <c r="FB48" s="55"/>
      <c r="FC48" s="55"/>
      <c r="FD48" s="55"/>
      <c r="FE48" s="55"/>
      <c r="FF48" s="55"/>
      <c r="FG48" s="55"/>
      <c r="FH48" s="55"/>
      <c r="FI48" s="55"/>
      <c r="FJ48" s="55"/>
      <c r="FK48" s="55"/>
      <c r="FL48" s="55"/>
      <c r="FM48" s="55"/>
      <c r="FN48" s="55"/>
      <c r="FO48" s="55"/>
      <c r="FP48" s="55"/>
      <c r="FQ48" s="55"/>
      <c r="FR48" s="55"/>
      <c r="FS48" s="55"/>
      <c r="FT48" s="55"/>
      <c r="FU48" s="55"/>
      <c r="FV48" s="55"/>
      <c r="FW48" s="55"/>
      <c r="FX48" s="55"/>
      <c r="FY48" s="55"/>
      <c r="FZ48" s="55"/>
      <c r="GA48" s="55"/>
      <c r="GB48" s="55"/>
      <c r="GC48" s="55"/>
      <c r="GD48" s="55"/>
      <c r="GE48" s="55"/>
      <c r="GF48" s="55"/>
      <c r="GG48" s="55"/>
      <c r="GH48" s="55"/>
      <c r="GI48" s="55"/>
      <c r="GJ48" s="55"/>
      <c r="GK48" s="55"/>
      <c r="GL48" s="55"/>
      <c r="GM48" s="55"/>
      <c r="GN48" s="55"/>
      <c r="GO48" s="55"/>
      <c r="GP48" s="55"/>
      <c r="GQ48" s="55"/>
      <c r="GR48" s="55"/>
      <c r="GS48" s="55"/>
      <c r="GT48" s="55"/>
      <c r="GU48" s="55"/>
      <c r="GV48" s="55"/>
      <c r="GW48" s="55"/>
      <c r="GX48" s="55"/>
      <c r="GY48" s="55"/>
      <c r="GZ48" s="55"/>
      <c r="HA48" s="55"/>
      <c r="HB48" s="55"/>
      <c r="HC48" s="55"/>
      <c r="HD48" s="55"/>
      <c r="HE48" s="55"/>
      <c r="HF48" s="55"/>
      <c r="HG48" s="55"/>
      <c r="HH48" s="55"/>
      <c r="HI48" s="55"/>
      <c r="HJ48" s="55"/>
      <c r="HK48" s="55"/>
      <c r="HL48" s="55"/>
      <c r="HM48" s="55"/>
      <c r="HN48" s="55"/>
      <c r="HO48" s="55"/>
      <c r="HP48" s="55"/>
      <c r="HQ48" s="55"/>
      <c r="HR48" s="55"/>
      <c r="HS48" s="55"/>
      <c r="HT48" s="55"/>
      <c r="HU48" s="55"/>
      <c r="HV48" s="55"/>
      <c r="HW48" s="55"/>
      <c r="HX48" s="55"/>
      <c r="HY48" s="55"/>
      <c r="HZ48" s="55"/>
      <c r="IA48" s="55"/>
      <c r="IB48" s="55"/>
      <c r="IC48" s="55"/>
      <c r="ID48" s="55"/>
      <c r="IE48" s="55"/>
      <c r="IF48" s="55"/>
      <c r="IG48" s="55"/>
      <c r="IH48" s="55"/>
      <c r="II48" s="55"/>
      <c r="IJ48" s="55"/>
      <c r="IK48" s="55"/>
    </row>
    <row r="49" spans="1:245">
      <c r="F49" s="53"/>
      <c r="Z49" s="55"/>
      <c r="AA49" s="55"/>
      <c r="AB49" s="55"/>
      <c r="AC49" s="55"/>
      <c r="AD49" s="55"/>
      <c r="AE49" s="55"/>
      <c r="AF49" s="55"/>
      <c r="AG49" s="55"/>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5"/>
      <c r="CK49" s="55"/>
      <c r="CL49" s="55"/>
      <c r="CM49" s="55"/>
      <c r="CN49" s="55"/>
      <c r="CO49" s="55"/>
      <c r="CP49" s="55"/>
      <c r="CQ49" s="55"/>
      <c r="CR49" s="55"/>
      <c r="CS49" s="55"/>
      <c r="CT49" s="55"/>
      <c r="CU49" s="55"/>
      <c r="CV49" s="55"/>
      <c r="CW49" s="55"/>
      <c r="CX49" s="55"/>
      <c r="CY49" s="55"/>
      <c r="CZ49" s="55"/>
      <c r="DA49" s="55"/>
      <c r="DB49" s="55"/>
      <c r="DC49" s="55"/>
      <c r="DD49" s="55"/>
      <c r="DE49" s="55"/>
      <c r="DF49" s="55"/>
      <c r="DG49" s="55"/>
      <c r="DH49" s="55"/>
      <c r="DI49" s="55"/>
      <c r="DJ49" s="55"/>
      <c r="DK49" s="55"/>
      <c r="DL49" s="55"/>
      <c r="DM49" s="55"/>
      <c r="DN49" s="55"/>
      <c r="DO49" s="55"/>
      <c r="DP49" s="55"/>
      <c r="DQ49" s="55"/>
      <c r="DR49" s="55"/>
      <c r="DS49" s="55"/>
      <c r="DT49" s="55"/>
      <c r="DU49" s="55"/>
      <c r="DV49" s="55"/>
      <c r="DW49" s="55"/>
      <c r="DX49" s="55"/>
      <c r="DY49" s="55"/>
      <c r="DZ49" s="55"/>
      <c r="EA49" s="55"/>
      <c r="EB49" s="55"/>
      <c r="EC49" s="55"/>
      <c r="ED49" s="55"/>
      <c r="EE49" s="55"/>
      <c r="EF49" s="55"/>
      <c r="EG49" s="55"/>
      <c r="EH49" s="55"/>
      <c r="EI49" s="55"/>
      <c r="EJ49" s="55"/>
      <c r="EK49" s="55"/>
      <c r="EL49" s="55"/>
      <c r="EM49" s="55"/>
      <c r="EN49" s="55"/>
      <c r="EO49" s="55"/>
      <c r="EP49" s="55"/>
      <c r="EQ49" s="55"/>
      <c r="ER49" s="55"/>
      <c r="ES49" s="55"/>
      <c r="ET49" s="55"/>
      <c r="EU49" s="55"/>
      <c r="EV49" s="55"/>
      <c r="EW49" s="55"/>
      <c r="EX49" s="55"/>
      <c r="EY49" s="55"/>
      <c r="EZ49" s="55"/>
      <c r="FA49" s="55"/>
      <c r="FB49" s="55"/>
      <c r="FC49" s="55"/>
      <c r="FD49" s="55"/>
      <c r="FE49" s="55"/>
      <c r="FF49" s="55"/>
      <c r="FG49" s="55"/>
      <c r="FH49" s="55"/>
      <c r="FI49" s="55"/>
      <c r="FJ49" s="55"/>
      <c r="FK49" s="55"/>
      <c r="FL49" s="55"/>
      <c r="FM49" s="55"/>
      <c r="FN49" s="55"/>
      <c r="FO49" s="55"/>
      <c r="FP49" s="55"/>
      <c r="FQ49" s="55"/>
      <c r="FR49" s="55"/>
      <c r="FS49" s="55"/>
      <c r="FT49" s="55"/>
      <c r="FU49" s="55"/>
      <c r="FV49" s="55"/>
      <c r="FW49" s="55"/>
      <c r="FX49" s="55"/>
      <c r="FY49" s="55"/>
      <c r="FZ49" s="55"/>
      <c r="GA49" s="55"/>
      <c r="GB49" s="55"/>
      <c r="GC49" s="55"/>
      <c r="GD49" s="55"/>
      <c r="GE49" s="55"/>
      <c r="GF49" s="55"/>
      <c r="GG49" s="55"/>
      <c r="GH49" s="55"/>
      <c r="GI49" s="55"/>
      <c r="GJ49" s="55"/>
      <c r="GK49" s="55"/>
      <c r="GL49" s="55"/>
      <c r="GM49" s="55"/>
      <c r="GN49" s="55"/>
      <c r="GO49" s="55"/>
      <c r="GP49" s="55"/>
      <c r="GQ49" s="55"/>
      <c r="GR49" s="55"/>
      <c r="GS49" s="55"/>
      <c r="GT49" s="55"/>
      <c r="GU49" s="55"/>
      <c r="GV49" s="55"/>
      <c r="GW49" s="55"/>
      <c r="GX49" s="55"/>
      <c r="GY49" s="55"/>
      <c r="GZ49" s="55"/>
      <c r="HA49" s="55"/>
      <c r="HB49" s="55"/>
      <c r="HC49" s="55"/>
      <c r="HD49" s="55"/>
      <c r="HE49" s="55"/>
      <c r="HF49" s="55"/>
      <c r="HG49" s="55"/>
      <c r="HH49" s="55"/>
      <c r="HI49" s="55"/>
      <c r="HJ49" s="55"/>
      <c r="HK49" s="55"/>
      <c r="HL49" s="55"/>
      <c r="HM49" s="55"/>
      <c r="HN49" s="55"/>
      <c r="HO49" s="55"/>
      <c r="HP49" s="55"/>
      <c r="HQ49" s="55"/>
      <c r="HR49" s="55"/>
      <c r="HS49" s="55"/>
      <c r="HT49" s="55"/>
      <c r="HU49" s="55"/>
      <c r="HV49" s="55"/>
      <c r="HW49" s="55"/>
      <c r="HX49" s="55"/>
      <c r="HY49" s="55"/>
      <c r="HZ49" s="55"/>
      <c r="IA49" s="55"/>
      <c r="IB49" s="55"/>
      <c r="IC49" s="55"/>
      <c r="ID49" s="55"/>
      <c r="IE49" s="55"/>
      <c r="IF49" s="55"/>
      <c r="IG49" s="55"/>
      <c r="IH49" s="55"/>
      <c r="II49" s="55"/>
      <c r="IJ49" s="55"/>
      <c r="IK49" s="55"/>
    </row>
    <row r="50" spans="1:245">
      <c r="A50" s="50" t="s">
        <v>33</v>
      </c>
      <c r="C50" s="156">
        <f>IF($A$1=2,1,'2-Tier'!C31)</f>
        <v>0.65</v>
      </c>
      <c r="F50" s="54">
        <f>$C50*F$47</f>
        <v>0</v>
      </c>
      <c r="G50" s="55">
        <f t="shared" ref="G50:Y50" si="35">$C50*G$47</f>
        <v>0</v>
      </c>
      <c r="H50" s="55">
        <f t="shared" si="35"/>
        <v>0</v>
      </c>
      <c r="I50" s="55">
        <f t="shared" si="35"/>
        <v>0</v>
      </c>
      <c r="J50" s="55">
        <f t="shared" si="35"/>
        <v>0</v>
      </c>
      <c r="K50" s="55">
        <f t="shared" si="35"/>
        <v>0</v>
      </c>
      <c r="L50" s="55">
        <f t="shared" si="35"/>
        <v>0</v>
      </c>
      <c r="M50" s="55">
        <f t="shared" si="35"/>
        <v>0</v>
      </c>
      <c r="N50" s="55">
        <f t="shared" si="35"/>
        <v>0</v>
      </c>
      <c r="O50" s="55">
        <f t="shared" si="35"/>
        <v>0</v>
      </c>
      <c r="P50" s="55">
        <f t="shared" si="35"/>
        <v>0</v>
      </c>
      <c r="Q50" s="55">
        <f t="shared" si="35"/>
        <v>0</v>
      </c>
      <c r="R50" s="55">
        <f t="shared" si="35"/>
        <v>0</v>
      </c>
      <c r="S50" s="55">
        <f t="shared" si="35"/>
        <v>0</v>
      </c>
      <c r="T50" s="55">
        <f t="shared" si="35"/>
        <v>1250001.1113563909</v>
      </c>
      <c r="U50" s="55">
        <f t="shared" si="35"/>
        <v>0</v>
      </c>
      <c r="V50" s="55">
        <f t="shared" si="35"/>
        <v>0</v>
      </c>
      <c r="W50" s="55">
        <f t="shared" si="35"/>
        <v>0</v>
      </c>
      <c r="X50" s="55">
        <f t="shared" si="35"/>
        <v>0</v>
      </c>
      <c r="Y50" s="55">
        <f t="shared" si="35"/>
        <v>0</v>
      </c>
      <c r="Z50" s="55"/>
      <c r="AA50" s="55"/>
      <c r="AB50" s="55"/>
      <c r="AC50" s="55"/>
      <c r="AD50" s="55"/>
      <c r="AE50" s="55"/>
      <c r="AF50" s="55"/>
      <c r="AG50" s="55"/>
      <c r="AH50" s="55"/>
      <c r="AI50" s="55"/>
      <c r="AJ50" s="55"/>
      <c r="AK50" s="55"/>
      <c r="AL50" s="55"/>
      <c r="AM50" s="55"/>
      <c r="AN50" s="55"/>
      <c r="AO50" s="55"/>
      <c r="AP50" s="55"/>
      <c r="AQ50" s="55"/>
      <c r="AR50" s="55"/>
      <c r="AS50" s="55"/>
      <c r="AT50" s="55"/>
      <c r="AU50" s="55"/>
      <c r="AV50" s="55"/>
      <c r="AW50" s="55"/>
      <c r="AX50" s="55"/>
      <c r="AY50" s="55"/>
      <c r="AZ50" s="55"/>
      <c r="BA50" s="55"/>
      <c r="BB50" s="55"/>
      <c r="BC50" s="55"/>
      <c r="BD50" s="55"/>
      <c r="BE50" s="55"/>
      <c r="BF50" s="55"/>
      <c r="BG50" s="55"/>
      <c r="BH50" s="55"/>
      <c r="BI50" s="55"/>
      <c r="BJ50" s="55"/>
      <c r="BK50" s="55"/>
      <c r="BL50" s="55"/>
      <c r="BM50" s="55"/>
      <c r="BN50" s="55"/>
      <c r="BO50" s="55"/>
      <c r="BP50" s="55"/>
      <c r="BQ50" s="55"/>
      <c r="BR50" s="55"/>
      <c r="BS50" s="55"/>
      <c r="BT50" s="55"/>
      <c r="BU50" s="55"/>
      <c r="BV50" s="55"/>
      <c r="BW50" s="55"/>
      <c r="BX50" s="55"/>
      <c r="BY50" s="55"/>
      <c r="BZ50" s="55"/>
      <c r="CA50" s="55"/>
      <c r="CB50" s="55"/>
      <c r="CC50" s="55"/>
      <c r="CD50" s="55"/>
      <c r="CE50" s="55"/>
      <c r="CF50" s="55"/>
      <c r="CG50" s="55"/>
      <c r="CH50" s="55"/>
      <c r="CI50" s="55"/>
      <c r="CJ50" s="55"/>
      <c r="CK50" s="55"/>
      <c r="CL50" s="55"/>
      <c r="CM50" s="55"/>
      <c r="CN50" s="55"/>
      <c r="CO50" s="55"/>
      <c r="CP50" s="55"/>
      <c r="CQ50" s="55"/>
      <c r="CR50" s="55"/>
      <c r="CS50" s="55"/>
      <c r="CT50" s="55"/>
      <c r="CU50" s="55"/>
      <c r="CV50" s="55"/>
      <c r="CW50" s="55"/>
      <c r="CX50" s="55"/>
      <c r="CY50" s="55"/>
      <c r="CZ50" s="55"/>
      <c r="DA50" s="55"/>
      <c r="DB50" s="55"/>
      <c r="DC50" s="55"/>
      <c r="DD50" s="55"/>
      <c r="DE50" s="55"/>
      <c r="DF50" s="55"/>
      <c r="DG50" s="55"/>
      <c r="DH50" s="55"/>
      <c r="DI50" s="55"/>
      <c r="DJ50" s="55"/>
      <c r="DK50" s="55"/>
      <c r="DL50" s="55"/>
      <c r="DM50" s="55"/>
      <c r="DN50" s="55"/>
      <c r="DO50" s="55"/>
      <c r="DP50" s="55"/>
      <c r="DQ50" s="55"/>
      <c r="DR50" s="55"/>
      <c r="DS50" s="55"/>
      <c r="DT50" s="55"/>
      <c r="DU50" s="55"/>
      <c r="DV50" s="55"/>
      <c r="DW50" s="55"/>
      <c r="DX50" s="55"/>
      <c r="DY50" s="55"/>
      <c r="DZ50" s="55"/>
      <c r="EA50" s="55"/>
      <c r="EB50" s="55"/>
      <c r="EC50" s="55"/>
      <c r="ED50" s="55"/>
      <c r="EE50" s="55"/>
      <c r="EF50" s="55"/>
      <c r="EG50" s="55"/>
      <c r="EH50" s="55"/>
      <c r="EI50" s="55"/>
      <c r="EJ50" s="55"/>
      <c r="EK50" s="55"/>
      <c r="EL50" s="55"/>
      <c r="EM50" s="55"/>
      <c r="EN50" s="55"/>
      <c r="EO50" s="55"/>
      <c r="EP50" s="55"/>
      <c r="EQ50" s="55"/>
      <c r="ER50" s="55"/>
      <c r="ES50" s="55"/>
      <c r="ET50" s="55"/>
      <c r="EU50" s="55"/>
      <c r="EV50" s="55"/>
      <c r="EW50" s="55"/>
      <c r="EX50" s="55"/>
      <c r="EY50" s="55"/>
      <c r="EZ50" s="55"/>
      <c r="FA50" s="55"/>
      <c r="FB50" s="55"/>
      <c r="FC50" s="55"/>
      <c r="FD50" s="55"/>
      <c r="FE50" s="55"/>
      <c r="FF50" s="55"/>
      <c r="FG50" s="55"/>
      <c r="FH50" s="55"/>
      <c r="FI50" s="55"/>
      <c r="FJ50" s="55"/>
      <c r="FK50" s="55"/>
      <c r="FL50" s="55"/>
      <c r="FM50" s="55"/>
      <c r="FN50" s="55"/>
      <c r="FO50" s="55"/>
      <c r="FP50" s="55"/>
      <c r="FQ50" s="55"/>
      <c r="FR50" s="55"/>
      <c r="FS50" s="55"/>
      <c r="FT50" s="55"/>
      <c r="FU50" s="55"/>
      <c r="FV50" s="55"/>
      <c r="FW50" s="55"/>
      <c r="FX50" s="55"/>
      <c r="FY50" s="55"/>
      <c r="FZ50" s="55"/>
      <c r="GA50" s="55"/>
      <c r="GB50" s="55"/>
      <c r="GC50" s="55"/>
      <c r="GD50" s="55"/>
      <c r="GE50" s="55"/>
      <c r="GF50" s="55"/>
      <c r="GG50" s="55"/>
      <c r="GH50" s="55"/>
      <c r="GI50" s="55"/>
      <c r="GJ50" s="55"/>
      <c r="GK50" s="55"/>
      <c r="GL50" s="55"/>
      <c r="GM50" s="55"/>
      <c r="GN50" s="55"/>
      <c r="GO50" s="55"/>
      <c r="GP50" s="55"/>
      <c r="GQ50" s="55"/>
      <c r="GR50" s="55"/>
      <c r="GS50" s="55"/>
      <c r="GT50" s="55"/>
      <c r="GU50" s="55"/>
      <c r="GV50" s="55"/>
      <c r="GW50" s="55"/>
      <c r="GX50" s="55"/>
      <c r="GY50" s="55"/>
      <c r="GZ50" s="55"/>
      <c r="HA50" s="55"/>
      <c r="HB50" s="55"/>
      <c r="HC50" s="55"/>
      <c r="HD50" s="55"/>
      <c r="HE50" s="55"/>
      <c r="HF50" s="55"/>
      <c r="HG50" s="55"/>
      <c r="HH50" s="55"/>
      <c r="HI50" s="55"/>
      <c r="HJ50" s="55"/>
      <c r="HK50" s="55"/>
      <c r="HL50" s="55"/>
      <c r="HM50" s="55"/>
      <c r="HN50" s="55"/>
      <c r="HO50" s="55"/>
      <c r="HP50" s="55"/>
      <c r="HQ50" s="55"/>
      <c r="HR50" s="55"/>
      <c r="HS50" s="55"/>
      <c r="HT50" s="55"/>
      <c r="HU50" s="55"/>
      <c r="HV50" s="55"/>
      <c r="HW50" s="55"/>
      <c r="HX50" s="55"/>
      <c r="HY50" s="55"/>
      <c r="HZ50" s="55"/>
      <c r="IA50" s="55"/>
      <c r="IB50" s="55"/>
      <c r="IC50" s="55"/>
      <c r="ID50" s="55"/>
      <c r="IE50" s="55"/>
      <c r="IF50" s="55"/>
      <c r="IG50" s="55"/>
      <c r="IH50" s="55"/>
      <c r="II50" s="55"/>
      <c r="IJ50" s="55"/>
      <c r="IK50" s="55"/>
    </row>
    <row r="51" spans="1:245">
      <c r="A51" s="177" t="str">
        <f>'2-Tier'!B6</f>
        <v>Albert</v>
      </c>
      <c r="B51" s="177">
        <f>'2-Tier'!C6</f>
        <v>4.9999999999999933E-2</v>
      </c>
      <c r="F51" s="67">
        <f>F$50*$B51</f>
        <v>0</v>
      </c>
      <c r="G51" s="59">
        <f t="shared" ref="G51:Y55" si="36">G$50*$B51</f>
        <v>0</v>
      </c>
      <c r="H51" s="59">
        <f t="shared" si="36"/>
        <v>0</v>
      </c>
      <c r="I51" s="59">
        <f t="shared" si="36"/>
        <v>0</v>
      </c>
      <c r="J51" s="59">
        <f t="shared" si="36"/>
        <v>0</v>
      </c>
      <c r="K51" s="59">
        <f t="shared" si="36"/>
        <v>0</v>
      </c>
      <c r="L51" s="59">
        <f t="shared" si="36"/>
        <v>0</v>
      </c>
      <c r="M51" s="59">
        <f t="shared" si="36"/>
        <v>0</v>
      </c>
      <c r="N51" s="59">
        <f t="shared" si="36"/>
        <v>0</v>
      </c>
      <c r="O51" s="59">
        <f t="shared" si="36"/>
        <v>0</v>
      </c>
      <c r="P51" s="59">
        <f t="shared" si="36"/>
        <v>0</v>
      </c>
      <c r="Q51" s="59">
        <f t="shared" si="36"/>
        <v>0</v>
      </c>
      <c r="R51" s="59">
        <f t="shared" si="36"/>
        <v>0</v>
      </c>
      <c r="S51" s="59">
        <f t="shared" si="36"/>
        <v>0</v>
      </c>
      <c r="T51" s="59">
        <f>T$50*$B51</f>
        <v>62500.055567819458</v>
      </c>
      <c r="U51" s="59">
        <f t="shared" si="36"/>
        <v>0</v>
      </c>
      <c r="V51" s="59">
        <f t="shared" si="36"/>
        <v>0</v>
      </c>
      <c r="W51" s="59">
        <f t="shared" si="36"/>
        <v>0</v>
      </c>
      <c r="X51" s="59">
        <f t="shared" si="36"/>
        <v>0</v>
      </c>
      <c r="Y51" s="59">
        <f t="shared" si="36"/>
        <v>0</v>
      </c>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55"/>
      <c r="BY51" s="55"/>
      <c r="BZ51" s="55"/>
      <c r="CA51" s="55"/>
      <c r="CB51" s="55"/>
      <c r="CC51" s="55"/>
      <c r="CD51" s="55"/>
      <c r="CE51" s="55"/>
      <c r="CF51" s="55"/>
      <c r="CG51" s="55"/>
      <c r="CH51" s="55"/>
      <c r="CI51" s="55"/>
      <c r="CJ51" s="55"/>
      <c r="CK51" s="55"/>
      <c r="CL51" s="55"/>
      <c r="CM51" s="55"/>
      <c r="CN51" s="55"/>
      <c r="CO51" s="55"/>
      <c r="CP51" s="55"/>
      <c r="CQ51" s="55"/>
      <c r="CR51" s="55"/>
      <c r="CS51" s="55"/>
      <c r="CT51" s="55"/>
      <c r="CU51" s="55"/>
      <c r="CV51" s="55"/>
      <c r="CW51" s="55"/>
      <c r="CX51" s="55"/>
      <c r="CY51" s="55"/>
      <c r="CZ51" s="55"/>
      <c r="DA51" s="55"/>
      <c r="DB51" s="55"/>
      <c r="DC51" s="55"/>
      <c r="DD51" s="55"/>
      <c r="DE51" s="55"/>
      <c r="DF51" s="55"/>
      <c r="DG51" s="55"/>
      <c r="DH51" s="55"/>
      <c r="DI51" s="55"/>
      <c r="DJ51" s="55"/>
      <c r="DK51" s="55"/>
      <c r="DL51" s="55"/>
      <c r="DM51" s="55"/>
      <c r="DN51" s="55"/>
      <c r="DO51" s="55"/>
      <c r="DP51" s="55"/>
      <c r="DQ51" s="55"/>
      <c r="DR51" s="55"/>
      <c r="DS51" s="55"/>
      <c r="DT51" s="55"/>
      <c r="DU51" s="55"/>
      <c r="DV51" s="55"/>
      <c r="DW51" s="55"/>
      <c r="DX51" s="55"/>
      <c r="DY51" s="55"/>
      <c r="DZ51" s="55"/>
      <c r="EA51" s="55"/>
      <c r="EB51" s="55"/>
      <c r="EC51" s="55"/>
      <c r="ED51" s="55"/>
      <c r="EE51" s="55"/>
      <c r="EF51" s="55"/>
      <c r="EG51" s="55"/>
      <c r="EH51" s="55"/>
      <c r="EI51" s="55"/>
      <c r="EJ51" s="55"/>
      <c r="EK51" s="55"/>
      <c r="EL51" s="55"/>
      <c r="EM51" s="55"/>
      <c r="EN51" s="55"/>
      <c r="EO51" s="55"/>
      <c r="EP51" s="55"/>
      <c r="EQ51" s="55"/>
      <c r="ER51" s="55"/>
      <c r="ES51" s="55"/>
      <c r="ET51" s="55"/>
      <c r="EU51" s="55"/>
      <c r="EV51" s="55"/>
      <c r="EW51" s="55"/>
      <c r="EX51" s="55"/>
      <c r="EY51" s="55"/>
      <c r="EZ51" s="55"/>
      <c r="FA51" s="55"/>
      <c r="FB51" s="55"/>
      <c r="FC51" s="55"/>
      <c r="FD51" s="55"/>
      <c r="FE51" s="55"/>
      <c r="FF51" s="55"/>
      <c r="FG51" s="55"/>
      <c r="FH51" s="55"/>
      <c r="FI51" s="55"/>
      <c r="FJ51" s="55"/>
      <c r="FK51" s="55"/>
      <c r="FL51" s="55"/>
      <c r="FM51" s="55"/>
      <c r="FN51" s="55"/>
      <c r="FO51" s="55"/>
      <c r="FP51" s="55"/>
      <c r="FQ51" s="55"/>
      <c r="FR51" s="55"/>
      <c r="FS51" s="55"/>
      <c r="FT51" s="55"/>
      <c r="FU51" s="55"/>
      <c r="FV51" s="55"/>
      <c r="FW51" s="55"/>
      <c r="FX51" s="55"/>
      <c r="FY51" s="55"/>
      <c r="FZ51" s="55"/>
      <c r="GA51" s="55"/>
      <c r="GB51" s="55"/>
      <c r="GC51" s="55"/>
      <c r="GD51" s="55"/>
      <c r="GE51" s="55"/>
      <c r="GF51" s="55"/>
      <c r="GG51" s="55"/>
      <c r="GH51" s="55"/>
      <c r="GI51" s="55"/>
      <c r="GJ51" s="55"/>
      <c r="GK51" s="55"/>
      <c r="GL51" s="55"/>
      <c r="GM51" s="55"/>
      <c r="GN51" s="55"/>
      <c r="GO51" s="55"/>
      <c r="GP51" s="55"/>
      <c r="GQ51" s="55"/>
      <c r="GR51" s="55"/>
      <c r="GS51" s="55"/>
      <c r="GT51" s="55"/>
      <c r="GU51" s="55"/>
      <c r="GV51" s="55"/>
      <c r="GW51" s="55"/>
      <c r="GX51" s="55"/>
      <c r="GY51" s="55"/>
      <c r="GZ51" s="55"/>
      <c r="HA51" s="55"/>
      <c r="HB51" s="55"/>
      <c r="HC51" s="55"/>
      <c r="HD51" s="55"/>
      <c r="HE51" s="55"/>
      <c r="HF51" s="55"/>
      <c r="HG51" s="55"/>
      <c r="HH51" s="55"/>
      <c r="HI51" s="55"/>
      <c r="HJ51" s="55"/>
      <c r="HK51" s="55"/>
      <c r="HL51" s="55"/>
      <c r="HM51" s="55"/>
      <c r="HN51" s="55"/>
      <c r="HO51" s="55"/>
      <c r="HP51" s="55"/>
      <c r="HQ51" s="55"/>
      <c r="HR51" s="55"/>
      <c r="HS51" s="55"/>
      <c r="HT51" s="55"/>
      <c r="HU51" s="55"/>
      <c r="HV51" s="55"/>
      <c r="HW51" s="55"/>
      <c r="HX51" s="55"/>
      <c r="HY51" s="55"/>
      <c r="HZ51" s="55"/>
      <c r="IA51" s="55"/>
      <c r="IB51" s="55"/>
      <c r="IC51" s="55"/>
      <c r="ID51" s="55"/>
      <c r="IE51" s="55"/>
      <c r="IF51" s="55"/>
      <c r="IG51" s="55"/>
      <c r="IH51" s="55"/>
      <c r="II51" s="55"/>
      <c r="IJ51" s="55"/>
      <c r="IK51" s="55"/>
    </row>
    <row r="52" spans="1:245">
      <c r="A52" s="177" t="str">
        <f>'2-Tier'!B7</f>
        <v>Bobby</v>
      </c>
      <c r="B52" s="177">
        <f>'2-Tier'!C7</f>
        <v>0.35</v>
      </c>
      <c r="F52" s="67">
        <f>F$50*$B52</f>
        <v>0</v>
      </c>
      <c r="G52" s="59">
        <f t="shared" ref="F52:U55" si="37">G$50*$B52</f>
        <v>0</v>
      </c>
      <c r="H52" s="59">
        <f t="shared" si="37"/>
        <v>0</v>
      </c>
      <c r="I52" s="59">
        <f t="shared" si="37"/>
        <v>0</v>
      </c>
      <c r="J52" s="59">
        <f t="shared" si="37"/>
        <v>0</v>
      </c>
      <c r="K52" s="59">
        <f t="shared" si="37"/>
        <v>0</v>
      </c>
      <c r="L52" s="59">
        <f t="shared" si="37"/>
        <v>0</v>
      </c>
      <c r="M52" s="59">
        <f t="shared" si="37"/>
        <v>0</v>
      </c>
      <c r="N52" s="59">
        <f t="shared" si="37"/>
        <v>0</v>
      </c>
      <c r="O52" s="59">
        <f t="shared" si="37"/>
        <v>0</v>
      </c>
      <c r="P52" s="59">
        <f t="shared" si="37"/>
        <v>0</v>
      </c>
      <c r="Q52" s="59">
        <f t="shared" si="37"/>
        <v>0</v>
      </c>
      <c r="R52" s="59">
        <f t="shared" si="37"/>
        <v>0</v>
      </c>
      <c r="S52" s="59">
        <f t="shared" si="37"/>
        <v>0</v>
      </c>
      <c r="T52" s="59">
        <f t="shared" si="37"/>
        <v>437500.38897473679</v>
      </c>
      <c r="U52" s="59">
        <f t="shared" si="37"/>
        <v>0</v>
      </c>
      <c r="V52" s="59">
        <f t="shared" si="36"/>
        <v>0</v>
      </c>
      <c r="W52" s="59">
        <f t="shared" si="36"/>
        <v>0</v>
      </c>
      <c r="X52" s="59">
        <f t="shared" si="36"/>
        <v>0</v>
      </c>
      <c r="Y52" s="59">
        <f t="shared" si="36"/>
        <v>0</v>
      </c>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c r="DD52" s="55"/>
      <c r="DE52" s="55"/>
      <c r="DF52" s="55"/>
      <c r="DG52" s="55"/>
      <c r="DH52" s="55"/>
      <c r="DI52" s="55"/>
      <c r="DJ52" s="55"/>
      <c r="DK52" s="55"/>
      <c r="DL52" s="55"/>
      <c r="DM52" s="55"/>
      <c r="DN52" s="55"/>
      <c r="DO52" s="55"/>
      <c r="DP52" s="55"/>
      <c r="DQ52" s="55"/>
      <c r="DR52" s="55"/>
      <c r="DS52" s="55"/>
      <c r="DT52" s="55"/>
      <c r="DU52" s="55"/>
      <c r="DV52" s="55"/>
      <c r="DW52" s="55"/>
      <c r="DX52" s="55"/>
      <c r="DY52" s="55"/>
      <c r="DZ52" s="55"/>
      <c r="EA52" s="55"/>
      <c r="EB52" s="55"/>
      <c r="EC52" s="55"/>
      <c r="ED52" s="55"/>
      <c r="EE52" s="55"/>
      <c r="EF52" s="55"/>
      <c r="EG52" s="55"/>
      <c r="EH52" s="55"/>
      <c r="EI52" s="55"/>
      <c r="EJ52" s="55"/>
      <c r="EK52" s="55"/>
      <c r="EL52" s="55"/>
      <c r="EM52" s="55"/>
      <c r="EN52" s="55"/>
      <c r="EO52" s="55"/>
      <c r="EP52" s="55"/>
      <c r="EQ52" s="55"/>
      <c r="ER52" s="55"/>
      <c r="ES52" s="55"/>
      <c r="ET52" s="55"/>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55"/>
      <c r="FX52" s="55"/>
      <c r="FY52" s="55"/>
      <c r="FZ52" s="55"/>
      <c r="GA52" s="55"/>
      <c r="GB52" s="55"/>
      <c r="GC52" s="55"/>
      <c r="GD52" s="55"/>
      <c r="GE52" s="55"/>
      <c r="GF52" s="55"/>
      <c r="GG52" s="55"/>
      <c r="GH52" s="55"/>
      <c r="GI52" s="55"/>
      <c r="GJ52" s="55"/>
      <c r="GK52" s="55"/>
      <c r="GL52" s="55"/>
      <c r="GM52" s="55"/>
      <c r="GN52" s="55"/>
      <c r="GO52" s="55"/>
      <c r="GP52" s="55"/>
      <c r="GQ52" s="55"/>
      <c r="GR52" s="55"/>
      <c r="GS52" s="55"/>
      <c r="GT52" s="55"/>
      <c r="GU52" s="55"/>
      <c r="GV52" s="55"/>
      <c r="GW52" s="55"/>
      <c r="GX52" s="55"/>
      <c r="GY52" s="55"/>
      <c r="GZ52" s="55"/>
      <c r="HA52" s="55"/>
      <c r="HB52" s="55"/>
      <c r="HC52" s="55"/>
      <c r="HD52" s="55"/>
      <c r="HE52" s="55"/>
      <c r="HF52" s="55"/>
      <c r="HG52" s="55"/>
      <c r="HH52" s="55"/>
      <c r="HI52" s="55"/>
      <c r="HJ52" s="55"/>
      <c r="HK52" s="55"/>
      <c r="HL52" s="55"/>
      <c r="HM52" s="55"/>
      <c r="HN52" s="55"/>
      <c r="HO52" s="55"/>
      <c r="HP52" s="55"/>
      <c r="HQ52" s="55"/>
      <c r="HR52" s="55"/>
      <c r="HS52" s="55"/>
      <c r="HT52" s="55"/>
      <c r="HU52" s="55"/>
      <c r="HV52" s="55"/>
      <c r="HW52" s="55"/>
      <c r="HX52" s="55"/>
      <c r="HY52" s="55"/>
      <c r="HZ52" s="55"/>
      <c r="IA52" s="55"/>
      <c r="IB52" s="55"/>
      <c r="IC52" s="55"/>
      <c r="ID52" s="55"/>
      <c r="IE52" s="55"/>
      <c r="IF52" s="55"/>
      <c r="IG52" s="55"/>
      <c r="IH52" s="55"/>
      <c r="II52" s="55"/>
      <c r="IJ52" s="55"/>
      <c r="IK52" s="55"/>
    </row>
    <row r="53" spans="1:245">
      <c r="A53" s="177" t="str">
        <f>'2-Tier'!B8</f>
        <v>Carl</v>
      </c>
      <c r="B53" s="177">
        <f>'2-Tier'!C8</f>
        <v>0.25</v>
      </c>
      <c r="F53" s="67">
        <f>F$50*$B53</f>
        <v>0</v>
      </c>
      <c r="G53" s="59">
        <f t="shared" si="37"/>
        <v>0</v>
      </c>
      <c r="H53" s="59">
        <f t="shared" si="37"/>
        <v>0</v>
      </c>
      <c r="I53" s="59">
        <f t="shared" si="37"/>
        <v>0</v>
      </c>
      <c r="J53" s="59">
        <f t="shared" si="37"/>
        <v>0</v>
      </c>
      <c r="K53" s="59">
        <f t="shared" si="37"/>
        <v>0</v>
      </c>
      <c r="L53" s="59">
        <f t="shared" si="37"/>
        <v>0</v>
      </c>
      <c r="M53" s="59">
        <f t="shared" si="37"/>
        <v>0</v>
      </c>
      <c r="N53" s="59">
        <f t="shared" si="37"/>
        <v>0</v>
      </c>
      <c r="O53" s="59">
        <f t="shared" si="37"/>
        <v>0</v>
      </c>
      <c r="P53" s="59">
        <f t="shared" si="37"/>
        <v>0</v>
      </c>
      <c r="Q53" s="59">
        <f t="shared" si="37"/>
        <v>0</v>
      </c>
      <c r="R53" s="59">
        <f t="shared" si="37"/>
        <v>0</v>
      </c>
      <c r="S53" s="59">
        <f t="shared" si="37"/>
        <v>0</v>
      </c>
      <c r="T53" s="59">
        <f t="shared" si="37"/>
        <v>312500.27783909772</v>
      </c>
      <c r="U53" s="59">
        <f t="shared" si="37"/>
        <v>0</v>
      </c>
      <c r="V53" s="59">
        <f t="shared" si="36"/>
        <v>0</v>
      </c>
      <c r="W53" s="59">
        <f t="shared" si="36"/>
        <v>0</v>
      </c>
      <c r="X53" s="59">
        <f t="shared" si="36"/>
        <v>0</v>
      </c>
      <c r="Y53" s="59">
        <f t="shared" si="36"/>
        <v>0</v>
      </c>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55"/>
      <c r="CB53" s="55"/>
      <c r="CC53" s="55"/>
      <c r="CD53" s="55"/>
      <c r="CE53" s="55"/>
      <c r="CF53" s="55"/>
      <c r="CG53" s="55"/>
      <c r="CH53" s="55"/>
      <c r="CI53" s="55"/>
      <c r="CJ53" s="55"/>
      <c r="CK53" s="55"/>
      <c r="CL53" s="55"/>
      <c r="CM53" s="55"/>
      <c r="CN53" s="55"/>
      <c r="CO53" s="55"/>
      <c r="CP53" s="55"/>
      <c r="CQ53" s="55"/>
      <c r="CR53" s="55"/>
      <c r="CS53" s="55"/>
      <c r="CT53" s="55"/>
      <c r="CU53" s="55"/>
      <c r="CV53" s="55"/>
      <c r="CW53" s="55"/>
      <c r="CX53" s="55"/>
      <c r="CY53" s="55"/>
      <c r="CZ53" s="55"/>
      <c r="DA53" s="55"/>
      <c r="DB53" s="55"/>
      <c r="DC53" s="55"/>
      <c r="DD53" s="55"/>
      <c r="DE53" s="55"/>
      <c r="DF53" s="55"/>
      <c r="DG53" s="55"/>
      <c r="DH53" s="55"/>
      <c r="DI53" s="55"/>
      <c r="DJ53" s="55"/>
      <c r="DK53" s="55"/>
      <c r="DL53" s="55"/>
      <c r="DM53" s="55"/>
      <c r="DN53" s="55"/>
      <c r="DO53" s="55"/>
      <c r="DP53" s="55"/>
      <c r="DQ53" s="55"/>
      <c r="DR53" s="55"/>
      <c r="DS53" s="55"/>
      <c r="DT53" s="55"/>
      <c r="DU53" s="55"/>
      <c r="DV53" s="55"/>
      <c r="DW53" s="55"/>
      <c r="DX53" s="55"/>
      <c r="DY53" s="55"/>
      <c r="DZ53" s="55"/>
      <c r="EA53" s="55"/>
      <c r="EB53" s="55"/>
      <c r="EC53" s="55"/>
      <c r="ED53" s="55"/>
      <c r="EE53" s="55"/>
      <c r="EF53" s="55"/>
      <c r="EG53" s="55"/>
      <c r="EH53" s="55"/>
      <c r="EI53" s="55"/>
      <c r="EJ53" s="55"/>
      <c r="EK53" s="55"/>
      <c r="EL53" s="55"/>
      <c r="EM53" s="55"/>
      <c r="EN53" s="55"/>
      <c r="EO53" s="55"/>
      <c r="EP53" s="55"/>
      <c r="EQ53" s="55"/>
      <c r="ER53" s="55"/>
      <c r="ES53" s="55"/>
      <c r="ET53" s="55"/>
      <c r="EU53" s="55"/>
      <c r="EV53" s="55"/>
      <c r="EW53" s="55"/>
      <c r="EX53" s="55"/>
      <c r="EY53" s="55"/>
      <c r="EZ53" s="55"/>
      <c r="FA53" s="55"/>
      <c r="FB53" s="55"/>
      <c r="FC53" s="55"/>
      <c r="FD53" s="55"/>
      <c r="FE53" s="55"/>
      <c r="FF53" s="55"/>
      <c r="FG53" s="55"/>
      <c r="FH53" s="55"/>
      <c r="FI53" s="55"/>
      <c r="FJ53" s="55"/>
      <c r="FK53" s="55"/>
      <c r="FL53" s="55"/>
      <c r="FM53" s="55"/>
      <c r="FN53" s="55"/>
      <c r="FO53" s="55"/>
      <c r="FP53" s="55"/>
      <c r="FQ53" s="55"/>
      <c r="FR53" s="55"/>
      <c r="FS53" s="55"/>
      <c r="FT53" s="55"/>
      <c r="FU53" s="55"/>
      <c r="FV53" s="55"/>
      <c r="FW53" s="55"/>
      <c r="FX53" s="55"/>
      <c r="FY53" s="55"/>
      <c r="FZ53" s="55"/>
      <c r="GA53" s="55"/>
      <c r="GB53" s="55"/>
      <c r="GC53" s="55"/>
      <c r="GD53" s="55"/>
      <c r="GE53" s="55"/>
      <c r="GF53" s="55"/>
      <c r="GG53" s="55"/>
      <c r="GH53" s="55"/>
      <c r="GI53" s="55"/>
      <c r="GJ53" s="55"/>
      <c r="GK53" s="55"/>
      <c r="GL53" s="55"/>
      <c r="GM53" s="55"/>
      <c r="GN53" s="55"/>
      <c r="GO53" s="55"/>
      <c r="GP53" s="55"/>
      <c r="GQ53" s="55"/>
      <c r="GR53" s="55"/>
      <c r="GS53" s="55"/>
      <c r="GT53" s="55"/>
      <c r="GU53" s="55"/>
      <c r="GV53" s="55"/>
      <c r="GW53" s="55"/>
      <c r="GX53" s="55"/>
      <c r="GY53" s="55"/>
      <c r="GZ53" s="55"/>
      <c r="HA53" s="55"/>
      <c r="HB53" s="55"/>
      <c r="HC53" s="55"/>
      <c r="HD53" s="55"/>
      <c r="HE53" s="55"/>
      <c r="HF53" s="55"/>
      <c r="HG53" s="55"/>
      <c r="HH53" s="55"/>
      <c r="HI53" s="55"/>
      <c r="HJ53" s="55"/>
      <c r="HK53" s="55"/>
      <c r="HL53" s="55"/>
      <c r="HM53" s="55"/>
      <c r="HN53" s="55"/>
      <c r="HO53" s="55"/>
      <c r="HP53" s="55"/>
      <c r="HQ53" s="55"/>
      <c r="HR53" s="55"/>
      <c r="HS53" s="55"/>
      <c r="HT53" s="55"/>
      <c r="HU53" s="55"/>
      <c r="HV53" s="55"/>
      <c r="HW53" s="55"/>
      <c r="HX53" s="55"/>
      <c r="HY53" s="55"/>
      <c r="HZ53" s="55"/>
      <c r="IA53" s="55"/>
      <c r="IB53" s="55"/>
      <c r="IC53" s="55"/>
      <c r="ID53" s="55"/>
      <c r="IE53" s="55"/>
      <c r="IF53" s="55"/>
      <c r="IG53" s="55"/>
      <c r="IH53" s="55"/>
      <c r="II53" s="55"/>
      <c r="IJ53" s="55"/>
      <c r="IK53" s="55"/>
    </row>
    <row r="54" spans="1:245">
      <c r="A54" s="177" t="str">
        <f>'2-Tier'!B9</f>
        <v>Derek</v>
      </c>
      <c r="B54" s="177">
        <f>'2-Tier'!C9</f>
        <v>0.2</v>
      </c>
      <c r="F54" s="67">
        <f t="shared" si="37"/>
        <v>0</v>
      </c>
      <c r="G54" s="59">
        <f t="shared" si="36"/>
        <v>0</v>
      </c>
      <c r="H54" s="59">
        <f t="shared" si="36"/>
        <v>0</v>
      </c>
      <c r="I54" s="59">
        <f t="shared" si="36"/>
        <v>0</v>
      </c>
      <c r="J54" s="59">
        <f t="shared" si="36"/>
        <v>0</v>
      </c>
      <c r="K54" s="59">
        <f t="shared" si="36"/>
        <v>0</v>
      </c>
      <c r="L54" s="59">
        <f t="shared" si="36"/>
        <v>0</v>
      </c>
      <c r="M54" s="59">
        <f t="shared" si="36"/>
        <v>0</v>
      </c>
      <c r="N54" s="59">
        <f t="shared" si="36"/>
        <v>0</v>
      </c>
      <c r="O54" s="59">
        <f t="shared" si="36"/>
        <v>0</v>
      </c>
      <c r="P54" s="59">
        <f t="shared" si="36"/>
        <v>0</v>
      </c>
      <c r="Q54" s="59">
        <f t="shared" si="36"/>
        <v>0</v>
      </c>
      <c r="R54" s="59">
        <f t="shared" si="36"/>
        <v>0</v>
      </c>
      <c r="S54" s="59">
        <f t="shared" si="36"/>
        <v>0</v>
      </c>
      <c r="T54" s="59">
        <f t="shared" si="36"/>
        <v>250000.22227127818</v>
      </c>
      <c r="U54" s="59">
        <f t="shared" si="36"/>
        <v>0</v>
      </c>
      <c r="V54" s="59">
        <f t="shared" si="36"/>
        <v>0</v>
      </c>
      <c r="W54" s="59">
        <f t="shared" si="36"/>
        <v>0</v>
      </c>
      <c r="X54" s="59">
        <f t="shared" si="36"/>
        <v>0</v>
      </c>
      <c r="Y54" s="59">
        <f t="shared" si="36"/>
        <v>0</v>
      </c>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c r="DD54" s="55"/>
      <c r="DE54" s="55"/>
      <c r="DF54" s="55"/>
      <c r="DG54" s="55"/>
      <c r="DH54" s="55"/>
      <c r="DI54" s="55"/>
      <c r="DJ54" s="55"/>
      <c r="DK54" s="55"/>
      <c r="DL54" s="55"/>
      <c r="DM54" s="55"/>
      <c r="DN54" s="55"/>
      <c r="DO54" s="55"/>
      <c r="DP54" s="55"/>
      <c r="DQ54" s="55"/>
      <c r="DR54" s="55"/>
      <c r="DS54" s="55"/>
      <c r="DT54" s="55"/>
      <c r="DU54" s="55"/>
      <c r="DV54" s="55"/>
      <c r="DW54" s="55"/>
      <c r="DX54" s="55"/>
      <c r="DY54" s="55"/>
      <c r="DZ54" s="55"/>
      <c r="EA54" s="55"/>
      <c r="EB54" s="55"/>
      <c r="EC54" s="55"/>
      <c r="ED54" s="55"/>
      <c r="EE54" s="55"/>
      <c r="EF54" s="55"/>
      <c r="EG54" s="55"/>
      <c r="EH54" s="55"/>
      <c r="EI54" s="55"/>
      <c r="EJ54" s="55"/>
      <c r="EK54" s="55"/>
      <c r="EL54" s="55"/>
      <c r="EM54" s="55"/>
      <c r="EN54" s="55"/>
      <c r="EO54" s="55"/>
      <c r="EP54" s="55"/>
      <c r="EQ54" s="55"/>
      <c r="ER54" s="55"/>
      <c r="ES54" s="55"/>
      <c r="ET54" s="55"/>
      <c r="EU54" s="55"/>
      <c r="EV54" s="55"/>
      <c r="EW54" s="55"/>
      <c r="EX54" s="55"/>
      <c r="EY54" s="55"/>
      <c r="EZ54" s="55"/>
      <c r="FA54" s="55"/>
      <c r="FB54" s="55"/>
      <c r="FC54" s="55"/>
      <c r="FD54" s="55"/>
      <c r="FE54" s="55"/>
      <c r="FF54" s="55"/>
      <c r="FG54" s="55"/>
      <c r="FH54" s="55"/>
      <c r="FI54" s="55"/>
      <c r="FJ54" s="55"/>
      <c r="FK54" s="55"/>
      <c r="FL54" s="55"/>
      <c r="FM54" s="55"/>
      <c r="FN54" s="55"/>
      <c r="FO54" s="55"/>
      <c r="FP54" s="55"/>
      <c r="FQ54" s="55"/>
      <c r="FR54" s="55"/>
      <c r="FS54" s="55"/>
      <c r="FT54" s="55"/>
      <c r="FU54" s="55"/>
      <c r="FV54" s="55"/>
      <c r="FW54" s="55"/>
      <c r="FX54" s="55"/>
      <c r="FY54" s="55"/>
      <c r="FZ54" s="55"/>
      <c r="GA54" s="55"/>
      <c r="GB54" s="55"/>
      <c r="GC54" s="55"/>
      <c r="GD54" s="55"/>
      <c r="GE54" s="55"/>
      <c r="GF54" s="55"/>
      <c r="GG54" s="55"/>
      <c r="GH54" s="55"/>
      <c r="GI54" s="55"/>
      <c r="GJ54" s="55"/>
      <c r="GK54" s="55"/>
      <c r="GL54" s="55"/>
      <c r="GM54" s="55"/>
      <c r="GN54" s="55"/>
      <c r="GO54" s="55"/>
      <c r="GP54" s="55"/>
      <c r="GQ54" s="55"/>
      <c r="GR54" s="55"/>
      <c r="GS54" s="55"/>
      <c r="GT54" s="55"/>
      <c r="GU54" s="55"/>
      <c r="GV54" s="55"/>
      <c r="GW54" s="55"/>
      <c r="GX54" s="55"/>
      <c r="GY54" s="55"/>
      <c r="GZ54" s="55"/>
      <c r="HA54" s="55"/>
      <c r="HB54" s="55"/>
      <c r="HC54" s="55"/>
      <c r="HD54" s="55"/>
      <c r="HE54" s="55"/>
      <c r="HF54" s="55"/>
      <c r="HG54" s="55"/>
      <c r="HH54" s="55"/>
      <c r="HI54" s="55"/>
      <c r="HJ54" s="55"/>
      <c r="HK54" s="55"/>
      <c r="HL54" s="55"/>
      <c r="HM54" s="55"/>
      <c r="HN54" s="55"/>
      <c r="HO54" s="55"/>
      <c r="HP54" s="55"/>
      <c r="HQ54" s="55"/>
      <c r="HR54" s="55"/>
      <c r="HS54" s="55"/>
      <c r="HT54" s="55"/>
      <c r="HU54" s="55"/>
      <c r="HV54" s="55"/>
      <c r="HW54" s="55"/>
      <c r="HX54" s="55"/>
      <c r="HY54" s="55"/>
      <c r="HZ54" s="55"/>
      <c r="IA54" s="55"/>
      <c r="IB54" s="55"/>
      <c r="IC54" s="55"/>
      <c r="ID54" s="55"/>
      <c r="IE54" s="55"/>
      <c r="IF54" s="55"/>
      <c r="IG54" s="55"/>
      <c r="IH54" s="55"/>
      <c r="II54" s="55"/>
      <c r="IJ54" s="55"/>
      <c r="IK54" s="55"/>
    </row>
    <row r="55" spans="1:245">
      <c r="A55" s="177" t="str">
        <f>'2-Tier'!B10</f>
        <v>Elizabeth</v>
      </c>
      <c r="B55" s="177">
        <f>'2-Tier'!C10</f>
        <v>0.15</v>
      </c>
      <c r="F55" s="67">
        <f t="shared" si="37"/>
        <v>0</v>
      </c>
      <c r="G55" s="59">
        <f t="shared" si="36"/>
        <v>0</v>
      </c>
      <c r="H55" s="59">
        <f t="shared" si="36"/>
        <v>0</v>
      </c>
      <c r="I55" s="59">
        <f t="shared" si="36"/>
        <v>0</v>
      </c>
      <c r="J55" s="59">
        <f t="shared" si="36"/>
        <v>0</v>
      </c>
      <c r="K55" s="59">
        <f t="shared" si="36"/>
        <v>0</v>
      </c>
      <c r="L55" s="59">
        <f t="shared" si="36"/>
        <v>0</v>
      </c>
      <c r="M55" s="59">
        <f t="shared" si="36"/>
        <v>0</v>
      </c>
      <c r="N55" s="59">
        <f t="shared" si="36"/>
        <v>0</v>
      </c>
      <c r="O55" s="59">
        <f t="shared" si="36"/>
        <v>0</v>
      </c>
      <c r="P55" s="59">
        <f t="shared" si="36"/>
        <v>0</v>
      </c>
      <c r="Q55" s="59">
        <f t="shared" si="36"/>
        <v>0</v>
      </c>
      <c r="R55" s="59">
        <f t="shared" si="36"/>
        <v>0</v>
      </c>
      <c r="S55" s="59">
        <f t="shared" si="36"/>
        <v>0</v>
      </c>
      <c r="T55" s="59">
        <f t="shared" si="36"/>
        <v>187500.16670345861</v>
      </c>
      <c r="U55" s="59">
        <f t="shared" si="36"/>
        <v>0</v>
      </c>
      <c r="V55" s="59">
        <f t="shared" si="36"/>
        <v>0</v>
      </c>
      <c r="W55" s="59">
        <f t="shared" si="36"/>
        <v>0</v>
      </c>
      <c r="X55" s="59">
        <f t="shared" si="36"/>
        <v>0</v>
      </c>
      <c r="Y55" s="59">
        <f t="shared" si="36"/>
        <v>0</v>
      </c>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c r="BZ55" s="55"/>
      <c r="CA55" s="55"/>
      <c r="CB55" s="55"/>
      <c r="CC55" s="55"/>
      <c r="CD55" s="55"/>
      <c r="CE55" s="55"/>
      <c r="CF55" s="55"/>
      <c r="CG55" s="55"/>
      <c r="CH55" s="55"/>
      <c r="CI55" s="55"/>
      <c r="CJ55" s="55"/>
      <c r="CK55" s="55"/>
      <c r="CL55" s="55"/>
      <c r="CM55" s="55"/>
      <c r="CN55" s="55"/>
      <c r="CO55" s="55"/>
      <c r="CP55" s="55"/>
      <c r="CQ55" s="55"/>
      <c r="CR55" s="55"/>
      <c r="CS55" s="55"/>
      <c r="CT55" s="55"/>
      <c r="CU55" s="55"/>
      <c r="CV55" s="55"/>
      <c r="CW55" s="55"/>
      <c r="CX55" s="55"/>
      <c r="CY55" s="55"/>
      <c r="CZ55" s="55"/>
      <c r="DA55" s="55"/>
      <c r="DB55" s="55"/>
      <c r="DC55" s="55"/>
      <c r="DD55" s="55"/>
      <c r="DE55" s="55"/>
      <c r="DF55" s="55"/>
      <c r="DG55" s="55"/>
      <c r="DH55" s="55"/>
      <c r="DI55" s="55"/>
      <c r="DJ55" s="55"/>
      <c r="DK55" s="55"/>
      <c r="DL55" s="55"/>
      <c r="DM55" s="55"/>
      <c r="DN55" s="55"/>
      <c r="DO55" s="55"/>
      <c r="DP55" s="55"/>
      <c r="DQ55" s="55"/>
      <c r="DR55" s="55"/>
      <c r="DS55" s="55"/>
      <c r="DT55" s="55"/>
      <c r="DU55" s="55"/>
      <c r="DV55" s="55"/>
      <c r="DW55" s="55"/>
      <c r="DX55" s="55"/>
      <c r="DY55" s="55"/>
      <c r="DZ55" s="55"/>
      <c r="EA55" s="55"/>
      <c r="EB55" s="55"/>
      <c r="EC55" s="55"/>
      <c r="ED55" s="55"/>
      <c r="EE55" s="55"/>
      <c r="EF55" s="55"/>
      <c r="EG55" s="55"/>
      <c r="EH55" s="55"/>
      <c r="EI55" s="55"/>
      <c r="EJ55" s="55"/>
      <c r="EK55" s="55"/>
      <c r="EL55" s="55"/>
      <c r="EM55" s="55"/>
      <c r="EN55" s="55"/>
      <c r="EO55" s="55"/>
      <c r="EP55" s="55"/>
      <c r="EQ55" s="55"/>
      <c r="ER55" s="55"/>
      <c r="ES55" s="55"/>
      <c r="ET55" s="55"/>
      <c r="EU55" s="55"/>
      <c r="EV55" s="55"/>
      <c r="EW55" s="55"/>
      <c r="EX55" s="55"/>
      <c r="EY55" s="55"/>
      <c r="EZ55" s="55"/>
      <c r="FA55" s="55"/>
      <c r="FB55" s="55"/>
      <c r="FC55" s="55"/>
      <c r="FD55" s="55"/>
      <c r="FE55" s="55"/>
      <c r="FF55" s="55"/>
      <c r="FG55" s="55"/>
      <c r="FH55" s="55"/>
      <c r="FI55" s="55"/>
      <c r="FJ55" s="55"/>
      <c r="FK55" s="55"/>
      <c r="FL55" s="55"/>
      <c r="FM55" s="55"/>
      <c r="FN55" s="55"/>
      <c r="FO55" s="55"/>
      <c r="FP55" s="55"/>
      <c r="FQ55" s="55"/>
      <c r="FR55" s="55"/>
      <c r="FS55" s="55"/>
      <c r="FT55" s="55"/>
      <c r="FU55" s="55"/>
      <c r="FV55" s="55"/>
      <c r="FW55" s="55"/>
      <c r="FX55" s="55"/>
      <c r="FY55" s="55"/>
      <c r="FZ55" s="55"/>
      <c r="GA55" s="55"/>
      <c r="GB55" s="55"/>
      <c r="GC55" s="55"/>
      <c r="GD55" s="55"/>
      <c r="GE55" s="55"/>
      <c r="GF55" s="55"/>
      <c r="GG55" s="55"/>
      <c r="GH55" s="55"/>
      <c r="GI55" s="55"/>
      <c r="GJ55" s="55"/>
      <c r="GK55" s="55"/>
      <c r="GL55" s="55"/>
      <c r="GM55" s="55"/>
      <c r="GN55" s="55"/>
      <c r="GO55" s="55"/>
      <c r="GP55" s="55"/>
      <c r="GQ55" s="55"/>
      <c r="GR55" s="55"/>
      <c r="GS55" s="55"/>
      <c r="GT55" s="55"/>
      <c r="GU55" s="55"/>
      <c r="GV55" s="55"/>
      <c r="GW55" s="55"/>
      <c r="GX55" s="55"/>
      <c r="GY55" s="55"/>
      <c r="GZ55" s="55"/>
      <c r="HA55" s="55"/>
      <c r="HB55" s="55"/>
      <c r="HC55" s="55"/>
      <c r="HD55" s="55"/>
      <c r="HE55" s="55"/>
      <c r="HF55" s="55"/>
      <c r="HG55" s="55"/>
      <c r="HH55" s="55"/>
      <c r="HI55" s="55"/>
      <c r="HJ55" s="55"/>
      <c r="HK55" s="55"/>
      <c r="HL55" s="55"/>
      <c r="HM55" s="55"/>
      <c r="HN55" s="55"/>
      <c r="HO55" s="55"/>
      <c r="HP55" s="55"/>
      <c r="HQ55" s="55"/>
      <c r="HR55" s="55"/>
      <c r="HS55" s="55"/>
      <c r="HT55" s="55"/>
      <c r="HU55" s="55"/>
      <c r="HV55" s="55"/>
      <c r="HW55" s="55"/>
      <c r="HX55" s="55"/>
      <c r="HY55" s="55"/>
      <c r="HZ55" s="55"/>
      <c r="IA55" s="55"/>
      <c r="IB55" s="55"/>
      <c r="IC55" s="55"/>
      <c r="ID55" s="55"/>
      <c r="IE55" s="55"/>
      <c r="IF55" s="55"/>
      <c r="IG55" s="55"/>
      <c r="IH55" s="55"/>
      <c r="II55" s="55"/>
      <c r="IJ55" s="55"/>
      <c r="IK55" s="55"/>
    </row>
    <row r="56" spans="1:245">
      <c r="A56" s="50" t="s">
        <v>34</v>
      </c>
      <c r="C56" s="61">
        <f>IF($A$1=2,0,'2-Tier'!C32)</f>
        <v>0.35</v>
      </c>
      <c r="D56" s="61"/>
      <c r="E56" s="61"/>
      <c r="F56" s="67">
        <f>$C56*F47</f>
        <v>0</v>
      </c>
      <c r="G56" s="59">
        <f t="shared" ref="G56:Y56" si="38">$C56*G47</f>
        <v>0</v>
      </c>
      <c r="H56" s="59">
        <f t="shared" si="38"/>
        <v>0</v>
      </c>
      <c r="I56" s="59">
        <f t="shared" si="38"/>
        <v>0</v>
      </c>
      <c r="J56" s="59">
        <f t="shared" si="38"/>
        <v>0</v>
      </c>
      <c r="K56" s="59">
        <f t="shared" si="38"/>
        <v>0</v>
      </c>
      <c r="L56" s="59">
        <f t="shared" si="38"/>
        <v>0</v>
      </c>
      <c r="M56" s="59">
        <f t="shared" si="38"/>
        <v>0</v>
      </c>
      <c r="N56" s="59">
        <f t="shared" si="38"/>
        <v>0</v>
      </c>
      <c r="O56" s="59">
        <f t="shared" si="38"/>
        <v>0</v>
      </c>
      <c r="P56" s="59">
        <f t="shared" si="38"/>
        <v>0</v>
      </c>
      <c r="Q56" s="59">
        <f t="shared" si="38"/>
        <v>0</v>
      </c>
      <c r="R56" s="59">
        <f t="shared" si="38"/>
        <v>0</v>
      </c>
      <c r="S56" s="59">
        <f t="shared" si="38"/>
        <v>0</v>
      </c>
      <c r="T56" s="59">
        <f t="shared" si="38"/>
        <v>673077.52149959502</v>
      </c>
      <c r="U56" s="59">
        <f t="shared" si="38"/>
        <v>0</v>
      </c>
      <c r="V56" s="59">
        <f t="shared" si="38"/>
        <v>0</v>
      </c>
      <c r="W56" s="59">
        <f t="shared" si="38"/>
        <v>0</v>
      </c>
      <c r="X56" s="59">
        <f t="shared" si="38"/>
        <v>0</v>
      </c>
      <c r="Y56" s="59">
        <f t="shared" si="38"/>
        <v>0</v>
      </c>
    </row>
    <row r="57" spans="1:245">
      <c r="F57" s="53"/>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c r="BJ57" s="59"/>
      <c r="BK57" s="59"/>
      <c r="BL57" s="59"/>
      <c r="BM57" s="59"/>
      <c r="BN57" s="59"/>
      <c r="BO57" s="59"/>
      <c r="BP57" s="59"/>
      <c r="BQ57" s="59"/>
      <c r="BR57" s="59"/>
      <c r="BS57" s="59"/>
      <c r="BT57" s="59"/>
      <c r="BU57" s="59"/>
      <c r="BV57" s="59"/>
      <c r="BW57" s="59"/>
      <c r="BX57" s="59"/>
      <c r="BY57" s="59"/>
      <c r="BZ57" s="59"/>
      <c r="CA57" s="59"/>
      <c r="CB57" s="59"/>
      <c r="CC57" s="59"/>
      <c r="CD57" s="59"/>
      <c r="CE57" s="59"/>
      <c r="CF57" s="59"/>
      <c r="CG57" s="59"/>
      <c r="CH57" s="59"/>
      <c r="CI57" s="59"/>
      <c r="CJ57" s="59"/>
      <c r="CK57" s="59"/>
      <c r="CL57" s="59"/>
      <c r="CM57" s="59"/>
      <c r="CN57" s="59"/>
      <c r="CO57" s="59"/>
      <c r="CP57" s="59"/>
      <c r="CQ57" s="59"/>
      <c r="CR57" s="59"/>
      <c r="CS57" s="59"/>
      <c r="CT57" s="59"/>
      <c r="CU57" s="59"/>
      <c r="CV57" s="59"/>
      <c r="CW57" s="59"/>
      <c r="CX57" s="59"/>
      <c r="CY57" s="59"/>
      <c r="CZ57" s="59"/>
      <c r="DA57" s="59"/>
      <c r="DB57" s="59"/>
      <c r="DC57" s="59"/>
      <c r="DD57" s="59"/>
      <c r="DE57" s="59"/>
      <c r="DF57" s="59"/>
      <c r="DG57" s="59"/>
      <c r="DH57" s="59"/>
      <c r="DI57" s="59"/>
      <c r="DJ57" s="59"/>
      <c r="DK57" s="59"/>
      <c r="DL57" s="59"/>
      <c r="DM57" s="59"/>
      <c r="DN57" s="59"/>
      <c r="DO57" s="59"/>
      <c r="DP57" s="59"/>
      <c r="DQ57" s="59"/>
      <c r="DR57" s="59"/>
      <c r="DS57" s="59"/>
      <c r="DT57" s="59"/>
      <c r="DU57" s="59"/>
      <c r="DV57" s="59"/>
      <c r="DW57" s="59"/>
      <c r="DX57" s="59"/>
      <c r="DY57" s="59"/>
      <c r="DZ57" s="59"/>
      <c r="EA57" s="59"/>
      <c r="EB57" s="59"/>
      <c r="EC57" s="59"/>
      <c r="ED57" s="59"/>
      <c r="EE57" s="59"/>
      <c r="EF57" s="59"/>
      <c r="EG57" s="59"/>
      <c r="EH57" s="59"/>
      <c r="EI57" s="59"/>
      <c r="EJ57" s="59"/>
      <c r="EK57" s="59"/>
      <c r="EL57" s="59"/>
      <c r="EM57" s="59"/>
      <c r="EN57" s="59"/>
      <c r="EO57" s="59"/>
      <c r="EP57" s="59"/>
      <c r="EQ57" s="59"/>
      <c r="ER57" s="59"/>
      <c r="ES57" s="59"/>
      <c r="ET57" s="59"/>
      <c r="EU57" s="59"/>
      <c r="EV57" s="59"/>
      <c r="EW57" s="59"/>
      <c r="EX57" s="59"/>
      <c r="EY57" s="59"/>
      <c r="EZ57" s="59"/>
      <c r="FA57" s="59"/>
      <c r="FB57" s="59"/>
      <c r="FC57" s="59"/>
      <c r="FD57" s="59"/>
      <c r="FE57" s="59"/>
      <c r="FF57" s="59"/>
      <c r="FG57" s="59"/>
      <c r="FH57" s="59"/>
      <c r="FI57" s="59"/>
      <c r="FJ57" s="59"/>
      <c r="FK57" s="59"/>
      <c r="FL57" s="59"/>
      <c r="FM57" s="59"/>
      <c r="FN57" s="59"/>
      <c r="FO57" s="59"/>
      <c r="FP57" s="59"/>
      <c r="FQ57" s="59"/>
      <c r="FR57" s="59"/>
      <c r="FS57" s="59"/>
      <c r="FT57" s="59"/>
      <c r="FU57" s="59"/>
      <c r="FV57" s="59"/>
      <c r="FW57" s="59"/>
      <c r="FX57" s="59"/>
      <c r="FY57" s="59"/>
      <c r="FZ57" s="59"/>
      <c r="GA57" s="59"/>
      <c r="GB57" s="59"/>
      <c r="GC57" s="59"/>
      <c r="GD57" s="59"/>
      <c r="GE57" s="59"/>
      <c r="GF57" s="59"/>
      <c r="GG57" s="59"/>
      <c r="GH57" s="59"/>
      <c r="GI57" s="59"/>
      <c r="GJ57" s="59"/>
      <c r="GK57" s="59"/>
      <c r="GL57" s="59"/>
      <c r="GM57" s="59"/>
      <c r="GN57" s="59"/>
      <c r="GO57" s="59"/>
      <c r="GP57" s="59"/>
      <c r="GQ57" s="59"/>
      <c r="GR57" s="59"/>
      <c r="GS57" s="59"/>
      <c r="GT57" s="59"/>
      <c r="GU57" s="59"/>
      <c r="GV57" s="59"/>
      <c r="GW57" s="59"/>
      <c r="GX57" s="59"/>
      <c r="GY57" s="59"/>
      <c r="GZ57" s="59"/>
      <c r="HA57" s="59"/>
      <c r="HB57" s="59"/>
      <c r="HC57" s="59"/>
      <c r="HD57" s="59"/>
      <c r="HE57" s="59"/>
      <c r="HF57" s="59"/>
      <c r="HG57" s="59"/>
      <c r="HH57" s="59"/>
      <c r="HI57" s="59"/>
      <c r="HJ57" s="59"/>
      <c r="HK57" s="59"/>
      <c r="HL57" s="59"/>
      <c r="HM57" s="59"/>
      <c r="HN57" s="59"/>
      <c r="HO57" s="59"/>
      <c r="HP57" s="59"/>
      <c r="HQ57" s="59"/>
      <c r="HR57" s="59"/>
      <c r="HS57" s="59"/>
      <c r="HT57" s="59"/>
      <c r="HU57" s="59"/>
      <c r="HV57" s="59"/>
      <c r="HW57" s="59"/>
      <c r="HX57" s="59"/>
      <c r="HY57" s="59"/>
      <c r="HZ57" s="59"/>
      <c r="IA57" s="59"/>
      <c r="IB57" s="59"/>
      <c r="IC57" s="59"/>
      <c r="ID57" s="59"/>
      <c r="IE57" s="59"/>
      <c r="IF57" s="59"/>
      <c r="IG57" s="59"/>
      <c r="IH57" s="59"/>
      <c r="II57" s="59"/>
      <c r="IJ57" s="59"/>
      <c r="IK57" s="59"/>
    </row>
    <row r="58" spans="1:245">
      <c r="C58" s="62"/>
      <c r="D58" s="62"/>
      <c r="E58" s="62"/>
      <c r="F58" s="67"/>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59"/>
      <c r="BF58" s="59"/>
      <c r="BG58" s="59"/>
      <c r="BH58" s="59"/>
      <c r="BI58" s="59"/>
      <c r="BJ58" s="59"/>
      <c r="BK58" s="59"/>
      <c r="BL58" s="59"/>
      <c r="BM58" s="59"/>
      <c r="BN58" s="59"/>
      <c r="BO58" s="59"/>
      <c r="BP58" s="59"/>
      <c r="BQ58" s="59"/>
      <c r="BR58" s="59"/>
      <c r="BS58" s="59"/>
      <c r="BT58" s="59"/>
      <c r="BU58" s="59"/>
      <c r="BV58" s="59"/>
      <c r="BW58" s="59"/>
      <c r="BX58" s="59"/>
      <c r="BY58" s="59"/>
      <c r="BZ58" s="59"/>
      <c r="CA58" s="59"/>
      <c r="CB58" s="59"/>
      <c r="CC58" s="59"/>
      <c r="CD58" s="59"/>
      <c r="CE58" s="59"/>
      <c r="CF58" s="59"/>
      <c r="CG58" s="59"/>
      <c r="CH58" s="59"/>
      <c r="CI58" s="59"/>
      <c r="CJ58" s="59"/>
      <c r="CK58" s="59"/>
      <c r="CL58" s="59"/>
      <c r="CM58" s="59"/>
      <c r="CN58" s="59"/>
      <c r="CO58" s="59"/>
      <c r="CP58" s="59"/>
      <c r="CQ58" s="59"/>
      <c r="CR58" s="59"/>
      <c r="CS58" s="59"/>
      <c r="CT58" s="59"/>
      <c r="CU58" s="59"/>
      <c r="CV58" s="59"/>
      <c r="CW58" s="59"/>
      <c r="CX58" s="59"/>
      <c r="CY58" s="59"/>
      <c r="CZ58" s="59"/>
      <c r="DA58" s="59"/>
      <c r="DB58" s="59"/>
      <c r="DC58" s="59"/>
      <c r="DD58" s="59"/>
      <c r="DE58" s="59"/>
      <c r="DF58" s="59"/>
      <c r="DG58" s="59"/>
      <c r="DH58" s="59"/>
      <c r="DI58" s="59"/>
      <c r="DJ58" s="59"/>
      <c r="DK58" s="59"/>
      <c r="DL58" s="59"/>
      <c r="DM58" s="59"/>
      <c r="DN58" s="59"/>
      <c r="DO58" s="59"/>
      <c r="DP58" s="59"/>
      <c r="DQ58" s="59"/>
      <c r="DR58" s="59"/>
      <c r="DS58" s="59"/>
      <c r="DT58" s="59"/>
      <c r="DU58" s="59"/>
      <c r="DV58" s="59"/>
      <c r="DW58" s="59"/>
      <c r="DX58" s="59"/>
      <c r="DY58" s="59"/>
      <c r="DZ58" s="59"/>
      <c r="EA58" s="59"/>
      <c r="EB58" s="59"/>
      <c r="EC58" s="59"/>
      <c r="ED58" s="59"/>
      <c r="EE58" s="59"/>
      <c r="EF58" s="59"/>
      <c r="EG58" s="59"/>
      <c r="EH58" s="59"/>
      <c r="EI58" s="59"/>
      <c r="EJ58" s="59"/>
      <c r="EK58" s="59"/>
      <c r="EL58" s="59"/>
      <c r="EM58" s="59"/>
      <c r="EN58" s="59"/>
      <c r="EO58" s="59"/>
      <c r="EP58" s="59"/>
      <c r="EQ58" s="59"/>
      <c r="ER58" s="59"/>
      <c r="ES58" s="59"/>
      <c r="ET58" s="59"/>
      <c r="EU58" s="59"/>
      <c r="EV58" s="59"/>
      <c r="EW58" s="59"/>
      <c r="EX58" s="59"/>
      <c r="EY58" s="59"/>
      <c r="EZ58" s="59"/>
      <c r="FA58" s="59"/>
      <c r="FB58" s="59"/>
      <c r="FC58" s="59"/>
      <c r="FD58" s="59"/>
      <c r="FE58" s="59"/>
      <c r="FF58" s="59"/>
      <c r="FG58" s="59"/>
      <c r="FH58" s="59"/>
      <c r="FI58" s="59"/>
      <c r="FJ58" s="59"/>
      <c r="FK58" s="59"/>
      <c r="FL58" s="59"/>
      <c r="FM58" s="59"/>
      <c r="FN58" s="59"/>
      <c r="FO58" s="59"/>
      <c r="FP58" s="59"/>
      <c r="FQ58" s="59"/>
      <c r="FR58" s="59"/>
      <c r="FS58" s="59"/>
      <c r="FT58" s="59"/>
      <c r="FU58" s="59"/>
      <c r="FV58" s="59"/>
      <c r="FW58" s="59"/>
      <c r="FX58" s="59"/>
      <c r="FY58" s="59"/>
      <c r="FZ58" s="59"/>
      <c r="GA58" s="59"/>
      <c r="GB58" s="59"/>
      <c r="GC58" s="60"/>
      <c r="GD58" s="59"/>
      <c r="GE58" s="59"/>
      <c r="GF58" s="59"/>
      <c r="GG58" s="59"/>
      <c r="GH58" s="59"/>
      <c r="GI58" s="59"/>
      <c r="GJ58" s="59"/>
      <c r="GK58" s="59"/>
      <c r="GL58" s="59"/>
      <c r="GM58" s="59"/>
      <c r="GN58" s="59"/>
      <c r="GO58" s="59"/>
      <c r="GP58" s="59"/>
      <c r="GQ58" s="59"/>
      <c r="GR58" s="59"/>
      <c r="GS58" s="59"/>
      <c r="GT58" s="59"/>
      <c r="GU58" s="59"/>
      <c r="GV58" s="59"/>
      <c r="GW58" s="59"/>
      <c r="GX58" s="59"/>
      <c r="GY58" s="59"/>
      <c r="GZ58" s="59"/>
      <c r="HA58" s="59"/>
      <c r="HB58" s="59"/>
      <c r="HC58" s="59"/>
      <c r="HD58" s="59"/>
      <c r="HE58" s="59"/>
      <c r="HF58" s="59"/>
      <c r="HG58" s="59"/>
      <c r="HH58" s="59"/>
      <c r="HI58" s="59"/>
      <c r="HJ58" s="59"/>
      <c r="HK58" s="59"/>
      <c r="HL58" s="59"/>
      <c r="HM58" s="59"/>
      <c r="HN58" s="59"/>
      <c r="HO58" s="59"/>
      <c r="HP58" s="59"/>
      <c r="HQ58" s="59"/>
      <c r="HR58" s="59"/>
      <c r="HS58" s="59"/>
      <c r="HT58" s="59"/>
      <c r="HU58" s="59"/>
      <c r="HV58" s="59"/>
      <c r="HW58" s="59"/>
      <c r="HX58" s="59"/>
      <c r="HY58" s="59"/>
      <c r="HZ58" s="59"/>
      <c r="IA58" s="59"/>
      <c r="IB58" s="59"/>
      <c r="IC58" s="59"/>
      <c r="ID58" s="59"/>
      <c r="IE58" s="59"/>
      <c r="IF58" s="59"/>
      <c r="IG58" s="59"/>
      <c r="IH58" s="59"/>
      <c r="II58" s="59"/>
      <c r="IJ58" s="59"/>
      <c r="IK58" s="59"/>
    </row>
    <row r="59" spans="1:245">
      <c r="A59" s="50" t="s">
        <v>35</v>
      </c>
      <c r="F59" s="69">
        <f>SUM(F60:F64)</f>
        <v>35016.678662137827</v>
      </c>
      <c r="G59" s="70">
        <f>SUM(G60:G64)</f>
        <v>55731.2452601025</v>
      </c>
      <c r="H59" s="70">
        <f t="shared" ref="H59:Y59" si="39">SUM(H60:H64)</f>
        <v>59169.746557362138</v>
      </c>
      <c r="I59" s="70">
        <f t="shared" si="39"/>
        <v>62711.402893539518</v>
      </c>
      <c r="J59" s="70">
        <f t="shared" si="39"/>
        <v>66359.308919802221</v>
      </c>
      <c r="K59" s="70">
        <f t="shared" si="39"/>
        <v>70116.65212685283</v>
      </c>
      <c r="L59" s="70">
        <f t="shared" si="39"/>
        <v>73986.715630114937</v>
      </c>
      <c r="M59" s="70">
        <f t="shared" si="39"/>
        <v>77972.881038474967</v>
      </c>
      <c r="N59" s="70">
        <f t="shared" si="39"/>
        <v>82078.631409085763</v>
      </c>
      <c r="O59" s="70">
        <f t="shared" si="39"/>
        <v>86307.554290814849</v>
      </c>
      <c r="P59" s="70">
        <f t="shared" si="39"/>
        <v>90663.344858995872</v>
      </c>
      <c r="Q59" s="70">
        <f t="shared" si="39"/>
        <v>95149.809144222294</v>
      </c>
      <c r="R59" s="70">
        <f t="shared" si="39"/>
        <v>99770.867358005489</v>
      </c>
      <c r="S59" s="70">
        <f t="shared" si="39"/>
        <v>104530.55731820221</v>
      </c>
      <c r="T59" s="70">
        <f t="shared" si="39"/>
        <v>1718777.7817977301</v>
      </c>
      <c r="U59" s="70">
        <f t="shared" si="39"/>
        <v>0</v>
      </c>
      <c r="V59" s="70">
        <f t="shared" si="39"/>
        <v>0</v>
      </c>
      <c r="W59" s="70">
        <f t="shared" si="39"/>
        <v>0</v>
      </c>
      <c r="X59" s="70">
        <f t="shared" si="39"/>
        <v>0</v>
      </c>
      <c r="Y59" s="70">
        <f t="shared" si="39"/>
        <v>0</v>
      </c>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59"/>
      <c r="BA59" s="59"/>
      <c r="BB59" s="59"/>
      <c r="BC59" s="59"/>
      <c r="BD59" s="59"/>
      <c r="BE59" s="59"/>
      <c r="BF59" s="59"/>
      <c r="BG59" s="59"/>
      <c r="BH59" s="59"/>
      <c r="BI59" s="59"/>
      <c r="BJ59" s="59"/>
      <c r="BK59" s="59"/>
      <c r="BL59" s="59"/>
      <c r="BM59" s="59"/>
      <c r="BN59" s="59"/>
      <c r="BO59" s="59"/>
      <c r="BP59" s="59"/>
      <c r="BQ59" s="59"/>
      <c r="BR59" s="59"/>
      <c r="BS59" s="59"/>
      <c r="BT59" s="59"/>
      <c r="BU59" s="59"/>
      <c r="BV59" s="59"/>
      <c r="BW59" s="59"/>
      <c r="BX59" s="59"/>
      <c r="BY59" s="59"/>
      <c r="BZ59" s="59"/>
      <c r="CA59" s="59"/>
      <c r="CB59" s="59"/>
      <c r="CC59" s="59"/>
      <c r="CD59" s="59"/>
      <c r="CE59" s="59"/>
      <c r="CF59" s="59"/>
      <c r="CG59" s="59"/>
      <c r="CH59" s="59"/>
      <c r="CI59" s="59"/>
      <c r="CJ59" s="59"/>
      <c r="CK59" s="59"/>
      <c r="CL59" s="59"/>
      <c r="CM59" s="59"/>
      <c r="CN59" s="59"/>
      <c r="CO59" s="59"/>
      <c r="CP59" s="59"/>
      <c r="CQ59" s="59"/>
      <c r="CR59" s="59"/>
      <c r="CS59" s="59"/>
      <c r="CT59" s="59"/>
      <c r="CU59" s="59"/>
      <c r="CV59" s="59"/>
      <c r="CW59" s="59"/>
      <c r="CX59" s="59"/>
      <c r="CY59" s="59"/>
      <c r="CZ59" s="59"/>
      <c r="DA59" s="59"/>
      <c r="DB59" s="59"/>
      <c r="DC59" s="59"/>
      <c r="DD59" s="59"/>
      <c r="DE59" s="59"/>
      <c r="DF59" s="59"/>
      <c r="DG59" s="59"/>
      <c r="DH59" s="59"/>
      <c r="DI59" s="59"/>
      <c r="DJ59" s="59"/>
      <c r="DK59" s="59"/>
      <c r="DL59" s="59"/>
      <c r="DM59" s="59"/>
      <c r="DN59" s="59"/>
      <c r="DO59" s="59"/>
      <c r="DP59" s="59"/>
      <c r="DQ59" s="59"/>
      <c r="DR59" s="59"/>
      <c r="DS59" s="59"/>
      <c r="DT59" s="59"/>
      <c r="DU59" s="59"/>
      <c r="DV59" s="59"/>
      <c r="DW59" s="59"/>
      <c r="DX59" s="59"/>
      <c r="DY59" s="59"/>
      <c r="DZ59" s="59"/>
      <c r="EA59" s="59"/>
      <c r="EB59" s="59"/>
      <c r="EC59" s="59"/>
      <c r="ED59" s="59"/>
      <c r="EE59" s="59"/>
      <c r="EF59" s="59"/>
      <c r="EG59" s="59"/>
      <c r="EH59" s="59"/>
      <c r="EI59" s="59"/>
      <c r="EJ59" s="59"/>
      <c r="EK59" s="59"/>
      <c r="EL59" s="59"/>
      <c r="EM59" s="59"/>
      <c r="EN59" s="59"/>
      <c r="EO59" s="59"/>
      <c r="EP59" s="59"/>
      <c r="EQ59" s="59"/>
      <c r="ER59" s="59"/>
      <c r="ES59" s="59"/>
      <c r="ET59" s="59"/>
      <c r="EU59" s="59"/>
      <c r="EV59" s="59"/>
      <c r="EW59" s="59"/>
      <c r="EX59" s="59"/>
      <c r="EY59" s="59"/>
      <c r="EZ59" s="59"/>
      <c r="FA59" s="59"/>
      <c r="FB59" s="59"/>
      <c r="FC59" s="59"/>
      <c r="FD59" s="59"/>
      <c r="FE59" s="59"/>
      <c r="FF59" s="59"/>
      <c r="FG59" s="59"/>
      <c r="FH59" s="59"/>
      <c r="FI59" s="59"/>
      <c r="FJ59" s="59"/>
      <c r="FK59" s="59"/>
      <c r="FL59" s="59"/>
      <c r="FM59" s="59"/>
      <c r="FN59" s="59"/>
      <c r="FO59" s="59"/>
      <c r="FP59" s="59"/>
      <c r="FQ59" s="59"/>
      <c r="FR59" s="59"/>
      <c r="FS59" s="59"/>
      <c r="FT59" s="59"/>
      <c r="FU59" s="59"/>
      <c r="FV59" s="59"/>
      <c r="FW59" s="59"/>
      <c r="FX59" s="59"/>
      <c r="FY59" s="59"/>
      <c r="FZ59" s="59"/>
      <c r="GA59" s="59"/>
      <c r="GB59" s="59"/>
      <c r="GC59" s="59"/>
      <c r="GD59" s="59"/>
      <c r="GE59" s="59"/>
      <c r="GF59" s="59"/>
      <c r="GG59" s="59"/>
      <c r="GH59" s="59"/>
      <c r="GI59" s="59"/>
      <c r="GJ59" s="59"/>
      <c r="GK59" s="59"/>
      <c r="GL59" s="59"/>
      <c r="GM59" s="59"/>
      <c r="GN59" s="59"/>
      <c r="GO59" s="59"/>
      <c r="GP59" s="59"/>
      <c r="GQ59" s="59"/>
      <c r="GR59" s="59"/>
      <c r="GS59" s="59"/>
      <c r="GT59" s="59"/>
      <c r="GU59" s="59"/>
      <c r="GV59" s="59"/>
      <c r="GW59" s="59"/>
      <c r="GX59" s="59"/>
      <c r="GY59" s="59"/>
      <c r="GZ59" s="59"/>
      <c r="HA59" s="59"/>
      <c r="HB59" s="59"/>
      <c r="HC59" s="59"/>
      <c r="HD59" s="59"/>
      <c r="HE59" s="59"/>
      <c r="HF59" s="59"/>
      <c r="HG59" s="59"/>
      <c r="HH59" s="59"/>
      <c r="HI59" s="59"/>
      <c r="HJ59" s="59"/>
      <c r="HK59" s="59"/>
      <c r="HL59" s="59"/>
      <c r="HM59" s="59"/>
      <c r="HN59" s="59"/>
      <c r="HO59" s="59"/>
      <c r="HP59" s="59"/>
      <c r="HQ59" s="59"/>
      <c r="HR59" s="59"/>
      <c r="HS59" s="59"/>
      <c r="HT59" s="59"/>
      <c r="HU59" s="59"/>
      <c r="HV59" s="59"/>
      <c r="HW59" s="59"/>
      <c r="HX59" s="59"/>
      <c r="HY59" s="59"/>
      <c r="HZ59" s="59"/>
      <c r="IA59" s="59"/>
      <c r="IB59" s="59"/>
      <c r="IC59" s="59"/>
      <c r="ID59" s="59"/>
      <c r="IE59" s="59"/>
      <c r="IF59" s="59"/>
      <c r="IG59" s="59"/>
      <c r="IH59" s="59"/>
      <c r="II59" s="59"/>
      <c r="IJ59" s="59"/>
      <c r="IK59" s="59"/>
    </row>
    <row r="60" spans="1:245">
      <c r="A60" s="68" t="str">
        <f>A51</f>
        <v>Albert</v>
      </c>
      <c r="B60" s="61">
        <f>B51</f>
        <v>4.9999999999999933E-2</v>
      </c>
      <c r="C60" s="71"/>
      <c r="D60" s="71"/>
      <c r="E60" s="71"/>
      <c r="F60" s="72">
        <f>SUM(F10,F11,F51)</f>
        <v>1750.8339331068889</v>
      </c>
      <c r="G60" s="71">
        <f t="shared" ref="G60:Y60" si="40">SUM(G10,G11,G51)</f>
        <v>2786.5622630051212</v>
      </c>
      <c r="H60" s="71">
        <f t="shared" si="40"/>
        <v>2958.487327868103</v>
      </c>
      <c r="I60" s="71">
        <f t="shared" si="40"/>
        <v>3135.5701446769708</v>
      </c>
      <c r="J60" s="71">
        <f t="shared" si="40"/>
        <v>3317.9654459901067</v>
      </c>
      <c r="K60" s="71">
        <f t="shared" si="40"/>
        <v>3505.8326063426371</v>
      </c>
      <c r="L60" s="71">
        <f t="shared" si="40"/>
        <v>3699.3357815057434</v>
      </c>
      <c r="M60" s="71">
        <f t="shared" si="40"/>
        <v>3898.6440519237431</v>
      </c>
      <c r="N60" s="71">
        <f t="shared" si="40"/>
        <v>4103.9315704542832</v>
      </c>
      <c r="O60" s="71">
        <f t="shared" si="40"/>
        <v>4315.3777145407366</v>
      </c>
      <c r="P60" s="71">
        <f t="shared" si="40"/>
        <v>4533.1672429497885</v>
      </c>
      <c r="Q60" s="71">
        <f t="shared" si="40"/>
        <v>4757.4904572111091</v>
      </c>
      <c r="R60" s="71">
        <f t="shared" si="40"/>
        <v>4988.5433679002708</v>
      </c>
      <c r="S60" s="71">
        <f t="shared" si="40"/>
        <v>5226.527865910105</v>
      </c>
      <c r="T60" s="71">
        <f>SUM(T10,T11,T51)</f>
        <v>85938.88908988639</v>
      </c>
      <c r="U60" s="71">
        <f t="shared" si="40"/>
        <v>0</v>
      </c>
      <c r="V60" s="71">
        <f t="shared" si="40"/>
        <v>0</v>
      </c>
      <c r="W60" s="71">
        <f t="shared" si="40"/>
        <v>0</v>
      </c>
      <c r="X60" s="71">
        <f t="shared" si="40"/>
        <v>0</v>
      </c>
      <c r="Y60" s="71">
        <f t="shared" si="40"/>
        <v>0</v>
      </c>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c r="BJ60" s="59"/>
      <c r="BK60" s="59"/>
      <c r="BL60" s="59"/>
      <c r="BM60" s="59"/>
      <c r="BN60" s="59"/>
      <c r="BO60" s="59"/>
      <c r="BP60" s="59"/>
      <c r="BQ60" s="59"/>
      <c r="BR60" s="59"/>
      <c r="BS60" s="59"/>
      <c r="BT60" s="59"/>
      <c r="BU60" s="59"/>
      <c r="BV60" s="59"/>
      <c r="BW60" s="59"/>
      <c r="BX60" s="59"/>
      <c r="BY60" s="59"/>
      <c r="BZ60" s="59"/>
      <c r="CA60" s="59"/>
      <c r="CB60" s="59"/>
      <c r="CC60" s="59"/>
      <c r="CD60" s="59"/>
      <c r="CE60" s="59"/>
      <c r="CF60" s="59"/>
      <c r="CG60" s="59"/>
      <c r="CH60" s="59"/>
      <c r="CI60" s="59"/>
      <c r="CJ60" s="59"/>
      <c r="CK60" s="59"/>
      <c r="CL60" s="59"/>
      <c r="CM60" s="59"/>
      <c r="CN60" s="59"/>
      <c r="CO60" s="59"/>
      <c r="CP60" s="59"/>
      <c r="CQ60" s="59"/>
      <c r="CR60" s="59"/>
      <c r="CS60" s="59"/>
      <c r="CT60" s="59"/>
      <c r="CU60" s="59"/>
      <c r="CV60" s="59"/>
      <c r="CW60" s="59"/>
      <c r="CX60" s="59"/>
      <c r="CY60" s="59"/>
      <c r="CZ60" s="59"/>
      <c r="DA60" s="59"/>
      <c r="DB60" s="59"/>
      <c r="DC60" s="59"/>
      <c r="DD60" s="59"/>
      <c r="DE60" s="59"/>
      <c r="DF60" s="59"/>
      <c r="DG60" s="59"/>
      <c r="DH60" s="59"/>
      <c r="DI60" s="59"/>
      <c r="DJ60" s="59"/>
      <c r="DK60" s="59"/>
      <c r="DL60" s="59"/>
      <c r="DM60" s="59"/>
      <c r="DN60" s="59"/>
      <c r="DO60" s="59"/>
      <c r="DP60" s="59"/>
      <c r="DQ60" s="59"/>
      <c r="DR60" s="59"/>
      <c r="DS60" s="59"/>
      <c r="DT60" s="59"/>
      <c r="DU60" s="59"/>
      <c r="DV60" s="59"/>
      <c r="DW60" s="59"/>
      <c r="DX60" s="59"/>
      <c r="DY60" s="59"/>
      <c r="DZ60" s="59"/>
      <c r="EA60" s="59"/>
      <c r="EB60" s="59"/>
      <c r="EC60" s="59"/>
      <c r="ED60" s="59"/>
      <c r="EE60" s="59"/>
      <c r="EF60" s="59"/>
      <c r="EG60" s="59"/>
      <c r="EH60" s="59"/>
      <c r="EI60" s="59"/>
      <c r="EJ60" s="59"/>
      <c r="EK60" s="59"/>
      <c r="EL60" s="59"/>
      <c r="EM60" s="59"/>
      <c r="EN60" s="59"/>
      <c r="EO60" s="59"/>
      <c r="EP60" s="59"/>
      <c r="EQ60" s="59"/>
      <c r="ER60" s="59"/>
      <c r="ES60" s="59"/>
      <c r="ET60" s="59"/>
      <c r="EU60" s="59"/>
      <c r="EV60" s="59"/>
      <c r="EW60" s="59"/>
      <c r="EX60" s="59"/>
      <c r="EY60" s="59"/>
      <c r="EZ60" s="59"/>
      <c r="FA60" s="59"/>
      <c r="FB60" s="59"/>
      <c r="FC60" s="59"/>
      <c r="FD60" s="59"/>
      <c r="FE60" s="59"/>
      <c r="FF60" s="59"/>
      <c r="FG60" s="59"/>
      <c r="FH60" s="59"/>
      <c r="FI60" s="59"/>
      <c r="FJ60" s="59"/>
      <c r="FK60" s="59"/>
      <c r="FL60" s="59"/>
      <c r="FM60" s="59"/>
      <c r="FN60" s="59"/>
      <c r="FO60" s="59"/>
      <c r="FP60" s="59"/>
      <c r="FQ60" s="59"/>
      <c r="FR60" s="59"/>
      <c r="FS60" s="59"/>
      <c r="FT60" s="59"/>
      <c r="FU60" s="59"/>
      <c r="FV60" s="59"/>
      <c r="FW60" s="59"/>
      <c r="FX60" s="59"/>
      <c r="FY60" s="59"/>
      <c r="FZ60" s="59"/>
      <c r="GA60" s="59"/>
      <c r="GB60" s="59"/>
      <c r="GC60" s="59"/>
      <c r="GD60" s="59"/>
      <c r="GE60" s="59"/>
      <c r="GF60" s="59"/>
      <c r="GG60" s="59"/>
      <c r="GH60" s="59"/>
      <c r="GI60" s="59"/>
      <c r="GJ60" s="59"/>
      <c r="GK60" s="59"/>
      <c r="GL60" s="59"/>
      <c r="GM60" s="59"/>
      <c r="GN60" s="59"/>
      <c r="GO60" s="59"/>
      <c r="GP60" s="59"/>
      <c r="GQ60" s="59"/>
      <c r="GR60" s="59"/>
      <c r="GS60" s="59"/>
      <c r="GT60" s="59"/>
      <c r="GU60" s="59"/>
      <c r="GV60" s="59"/>
      <c r="GW60" s="59"/>
      <c r="GX60" s="59"/>
      <c r="GY60" s="59"/>
      <c r="GZ60" s="59"/>
      <c r="HA60" s="59"/>
      <c r="HB60" s="59"/>
      <c r="HC60" s="59"/>
      <c r="HD60" s="59"/>
      <c r="HE60" s="59"/>
      <c r="HF60" s="59"/>
      <c r="HG60" s="59"/>
      <c r="HH60" s="59"/>
      <c r="HI60" s="59"/>
      <c r="HJ60" s="59"/>
      <c r="HK60" s="59"/>
      <c r="HL60" s="59"/>
      <c r="HM60" s="59"/>
      <c r="HN60" s="59"/>
      <c r="HO60" s="59"/>
      <c r="HP60" s="59"/>
      <c r="HQ60" s="59"/>
      <c r="HR60" s="59"/>
      <c r="HS60" s="59"/>
      <c r="HT60" s="59"/>
      <c r="HU60" s="59"/>
      <c r="HV60" s="59"/>
      <c r="HW60" s="59"/>
      <c r="HX60" s="59"/>
      <c r="HY60" s="59"/>
      <c r="HZ60" s="59"/>
      <c r="IA60" s="59"/>
      <c r="IB60" s="59"/>
      <c r="IC60" s="59"/>
      <c r="ID60" s="59"/>
      <c r="IE60" s="59"/>
      <c r="IF60" s="59"/>
      <c r="IG60" s="59"/>
      <c r="IH60" s="59"/>
      <c r="II60" s="59"/>
      <c r="IJ60" s="59"/>
      <c r="IK60" s="59"/>
    </row>
    <row r="61" spans="1:245">
      <c r="A61" s="68" t="str">
        <f t="shared" ref="A61:B64" si="41">A52</f>
        <v>Bobby</v>
      </c>
      <c r="B61" s="61">
        <f t="shared" si="41"/>
        <v>0.35</v>
      </c>
      <c r="C61" s="73"/>
      <c r="D61" s="73"/>
      <c r="E61" s="73"/>
      <c r="F61" s="67">
        <f>SUM(F18,F19,,F52)</f>
        <v>12255.837531748239</v>
      </c>
      <c r="G61" s="73">
        <f t="shared" ref="G61:Y61" si="42">SUM(G18,G19,,G52)</f>
        <v>19505.935841035873</v>
      </c>
      <c r="H61" s="73">
        <f t="shared" si="42"/>
        <v>20709.411295076749</v>
      </c>
      <c r="I61" s="73">
        <f t="shared" si="42"/>
        <v>21948.991012738828</v>
      </c>
      <c r="J61" s="73">
        <f t="shared" si="42"/>
        <v>23225.758121930772</v>
      </c>
      <c r="K61" s="73">
        <f t="shared" si="42"/>
        <v>24540.82824439849</v>
      </c>
      <c r="L61" s="73">
        <f t="shared" si="42"/>
        <v>25895.35047054023</v>
      </c>
      <c r="M61" s="73">
        <f t="shared" si="42"/>
        <v>27290.508363466237</v>
      </c>
      <c r="N61" s="73">
        <f t="shared" si="42"/>
        <v>28727.520993180013</v>
      </c>
      <c r="O61" s="73">
        <f t="shared" si="42"/>
        <v>30207.644001785193</v>
      </c>
      <c r="P61" s="73">
        <f t="shared" si="42"/>
        <v>31732.170700648559</v>
      </c>
      <c r="Q61" s="73">
        <f t="shared" si="42"/>
        <v>33302.433200477804</v>
      </c>
      <c r="R61" s="73">
        <f t="shared" si="42"/>
        <v>34919.803575301929</v>
      </c>
      <c r="S61" s="73">
        <f t="shared" si="42"/>
        <v>36585.695061370774</v>
      </c>
      <c r="T61" s="73">
        <f t="shared" si="42"/>
        <v>601572.2236292056</v>
      </c>
      <c r="U61" s="73">
        <f t="shared" si="42"/>
        <v>0</v>
      </c>
      <c r="V61" s="73">
        <f t="shared" si="42"/>
        <v>0</v>
      </c>
      <c r="W61" s="73">
        <f t="shared" si="42"/>
        <v>0</v>
      </c>
      <c r="X61" s="73">
        <f t="shared" si="42"/>
        <v>0</v>
      </c>
      <c r="Y61" s="73">
        <f t="shared" si="42"/>
        <v>0</v>
      </c>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c r="BJ61" s="59"/>
      <c r="BK61" s="59"/>
      <c r="BL61" s="59"/>
      <c r="BM61" s="59"/>
      <c r="BN61" s="59"/>
      <c r="BO61" s="59"/>
      <c r="BP61" s="59"/>
      <c r="BQ61" s="59"/>
      <c r="BR61" s="59"/>
      <c r="BS61" s="59"/>
      <c r="BT61" s="59"/>
      <c r="BU61" s="59"/>
      <c r="BV61" s="59"/>
      <c r="BW61" s="59"/>
      <c r="BX61" s="59"/>
      <c r="BY61" s="59"/>
      <c r="BZ61" s="59"/>
      <c r="CA61" s="59"/>
      <c r="CB61" s="59"/>
      <c r="CC61" s="59"/>
      <c r="CD61" s="59"/>
      <c r="CE61" s="59"/>
      <c r="CF61" s="59"/>
      <c r="CG61" s="59"/>
      <c r="CH61" s="59"/>
      <c r="CI61" s="59"/>
      <c r="CJ61" s="59"/>
      <c r="CK61" s="59"/>
      <c r="CL61" s="59"/>
      <c r="CM61" s="59"/>
      <c r="CN61" s="59"/>
      <c r="CO61" s="59"/>
      <c r="CP61" s="59"/>
      <c r="CQ61" s="59"/>
      <c r="CR61" s="59"/>
      <c r="CS61" s="59"/>
      <c r="CT61" s="59"/>
      <c r="CU61" s="59"/>
      <c r="CV61" s="59"/>
      <c r="CW61" s="59"/>
      <c r="CX61" s="59"/>
      <c r="CY61" s="59"/>
      <c r="CZ61" s="59"/>
      <c r="DA61" s="59"/>
      <c r="DB61" s="59"/>
      <c r="DC61" s="59"/>
      <c r="DD61" s="59"/>
      <c r="DE61" s="59"/>
      <c r="DF61" s="59"/>
      <c r="DG61" s="59"/>
      <c r="DH61" s="59"/>
      <c r="DI61" s="59"/>
      <c r="DJ61" s="59"/>
      <c r="DK61" s="59"/>
      <c r="DL61" s="59"/>
      <c r="DM61" s="59"/>
      <c r="DN61" s="59"/>
      <c r="DO61" s="59"/>
      <c r="DP61" s="59"/>
      <c r="DQ61" s="59"/>
      <c r="DR61" s="59"/>
      <c r="DS61" s="59"/>
      <c r="DT61" s="59"/>
      <c r="DU61" s="59"/>
      <c r="DV61" s="59"/>
      <c r="DW61" s="59"/>
      <c r="DX61" s="59"/>
      <c r="DY61" s="59"/>
      <c r="DZ61" s="59"/>
      <c r="EA61" s="59"/>
      <c r="EB61" s="59"/>
      <c r="EC61" s="59"/>
      <c r="ED61" s="59"/>
      <c r="EE61" s="59"/>
      <c r="EF61" s="59"/>
      <c r="EG61" s="59"/>
      <c r="EH61" s="59"/>
      <c r="EI61" s="59"/>
      <c r="EJ61" s="59"/>
      <c r="EK61" s="59"/>
      <c r="EL61" s="59"/>
      <c r="EM61" s="59"/>
      <c r="EN61" s="59"/>
      <c r="EO61" s="59"/>
      <c r="EP61" s="59"/>
      <c r="EQ61" s="59"/>
      <c r="ER61" s="59"/>
      <c r="ES61" s="59"/>
      <c r="ET61" s="59"/>
      <c r="EU61" s="59"/>
      <c r="EV61" s="59"/>
      <c r="EW61" s="59"/>
      <c r="EX61" s="59"/>
      <c r="EY61" s="59"/>
      <c r="EZ61" s="59"/>
      <c r="FA61" s="59"/>
      <c r="FB61" s="59"/>
      <c r="FC61" s="59"/>
      <c r="FD61" s="59"/>
      <c r="FE61" s="59"/>
      <c r="FF61" s="59"/>
      <c r="FG61" s="59"/>
      <c r="FH61" s="59"/>
      <c r="FI61" s="59"/>
      <c r="FJ61" s="59"/>
      <c r="FK61" s="59"/>
      <c r="FL61" s="59"/>
      <c r="FM61" s="59"/>
      <c r="FN61" s="59"/>
      <c r="FO61" s="59"/>
      <c r="FP61" s="59"/>
      <c r="FQ61" s="59"/>
      <c r="FR61" s="59"/>
      <c r="FS61" s="59"/>
      <c r="FT61" s="59"/>
      <c r="FU61" s="59"/>
      <c r="FV61" s="59"/>
      <c r="FW61" s="59"/>
      <c r="FX61" s="59"/>
      <c r="FY61" s="59"/>
      <c r="FZ61" s="59"/>
      <c r="GA61" s="59"/>
      <c r="GB61" s="59"/>
      <c r="GC61" s="59"/>
      <c r="GD61" s="59"/>
      <c r="GE61" s="59"/>
      <c r="GF61" s="59"/>
      <c r="GG61" s="59"/>
      <c r="GH61" s="59"/>
      <c r="GI61" s="59"/>
      <c r="GJ61" s="59"/>
      <c r="GK61" s="59"/>
      <c r="GL61" s="59"/>
      <c r="GM61" s="59"/>
      <c r="GN61" s="59"/>
      <c r="GO61" s="59"/>
      <c r="GP61" s="59"/>
      <c r="GQ61" s="59"/>
      <c r="GR61" s="59"/>
      <c r="GS61" s="59"/>
      <c r="GT61" s="59"/>
      <c r="GU61" s="59"/>
      <c r="GV61" s="59"/>
      <c r="GW61" s="59"/>
      <c r="GX61" s="59"/>
      <c r="GY61" s="59"/>
      <c r="GZ61" s="59"/>
      <c r="HA61" s="59"/>
      <c r="HB61" s="59"/>
      <c r="HC61" s="59"/>
      <c r="HD61" s="59"/>
      <c r="HE61" s="59"/>
      <c r="HF61" s="59"/>
      <c r="HG61" s="59"/>
      <c r="HH61" s="59"/>
      <c r="HI61" s="59"/>
      <c r="HJ61" s="59"/>
      <c r="HK61" s="59"/>
      <c r="HL61" s="59"/>
      <c r="HM61" s="59"/>
      <c r="HN61" s="59"/>
      <c r="HO61" s="59"/>
      <c r="HP61" s="59"/>
      <c r="HQ61" s="59"/>
      <c r="HR61" s="59"/>
      <c r="HS61" s="59"/>
      <c r="HT61" s="59"/>
      <c r="HU61" s="59"/>
      <c r="HV61" s="59"/>
      <c r="HW61" s="59"/>
      <c r="HX61" s="59"/>
      <c r="HY61" s="59"/>
      <c r="HZ61" s="59"/>
      <c r="IA61" s="59"/>
      <c r="IB61" s="59"/>
      <c r="IC61" s="59"/>
      <c r="ID61" s="59"/>
      <c r="IE61" s="59"/>
      <c r="IF61" s="59"/>
      <c r="IG61" s="59"/>
      <c r="IH61" s="59"/>
      <c r="II61" s="59"/>
      <c r="IJ61" s="59"/>
      <c r="IK61" s="59"/>
    </row>
    <row r="62" spans="1:245">
      <c r="A62" s="68" t="str">
        <f t="shared" si="41"/>
        <v>Carl</v>
      </c>
      <c r="B62" s="61">
        <f t="shared" si="41"/>
        <v>0.25</v>
      </c>
      <c r="C62" s="73"/>
      <c r="D62" s="73"/>
      <c r="E62" s="73"/>
      <c r="F62" s="67">
        <f>SUM(F26,F27,F53)</f>
        <v>8754.1696655344585</v>
      </c>
      <c r="G62" s="73">
        <f t="shared" ref="G62:Y62" si="43">SUM(G26,G27,G53)</f>
        <v>13932.811315025629</v>
      </c>
      <c r="H62" s="73">
        <f t="shared" si="43"/>
        <v>14792.436639340536</v>
      </c>
      <c r="I62" s="73">
        <f t="shared" si="43"/>
        <v>15677.850723384883</v>
      </c>
      <c r="J62" s="73">
        <f t="shared" si="43"/>
        <v>16589.827229950559</v>
      </c>
      <c r="K62" s="73">
        <f t="shared" si="43"/>
        <v>17529.163031713211</v>
      </c>
      <c r="L62" s="73">
        <f t="shared" si="43"/>
        <v>18496.678907528738</v>
      </c>
      <c r="M62" s="73">
        <f t="shared" si="43"/>
        <v>19493.220259618738</v>
      </c>
      <c r="N62" s="73">
        <f t="shared" si="43"/>
        <v>20519.657852271441</v>
      </c>
      <c r="O62" s="73">
        <f t="shared" si="43"/>
        <v>21576.888572703712</v>
      </c>
      <c r="P62" s="73">
        <f t="shared" si="43"/>
        <v>22665.836214748968</v>
      </c>
      <c r="Q62" s="73">
        <f t="shared" si="43"/>
        <v>23787.452286055573</v>
      </c>
      <c r="R62" s="73">
        <f t="shared" si="43"/>
        <v>24942.71683950138</v>
      </c>
      <c r="S62" s="73">
        <f t="shared" si="43"/>
        <v>26132.639329550559</v>
      </c>
      <c r="T62" s="73">
        <f t="shared" si="43"/>
        <v>429694.44544943259</v>
      </c>
      <c r="U62" s="73">
        <f t="shared" si="43"/>
        <v>0</v>
      </c>
      <c r="V62" s="73">
        <f t="shared" si="43"/>
        <v>0</v>
      </c>
      <c r="W62" s="73">
        <f t="shared" si="43"/>
        <v>0</v>
      </c>
      <c r="X62" s="73">
        <f t="shared" si="43"/>
        <v>0</v>
      </c>
      <c r="Y62" s="73">
        <f t="shared" si="43"/>
        <v>0</v>
      </c>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c r="BJ62" s="59"/>
      <c r="BK62" s="59"/>
      <c r="BL62" s="59"/>
      <c r="BM62" s="59"/>
      <c r="BN62" s="59"/>
      <c r="BO62" s="59"/>
      <c r="BP62" s="59"/>
      <c r="BQ62" s="59"/>
      <c r="BR62" s="59"/>
      <c r="BS62" s="59"/>
      <c r="BT62" s="59"/>
      <c r="BU62" s="59"/>
      <c r="BV62" s="59"/>
      <c r="BW62" s="59"/>
      <c r="BX62" s="59"/>
      <c r="BY62" s="59"/>
      <c r="BZ62" s="59"/>
      <c r="CA62" s="59"/>
      <c r="CB62" s="59"/>
      <c r="CC62" s="59"/>
      <c r="CD62" s="59"/>
      <c r="CE62" s="59"/>
      <c r="CF62" s="59"/>
      <c r="CG62" s="59"/>
      <c r="CH62" s="59"/>
      <c r="CI62" s="59"/>
      <c r="CJ62" s="59"/>
      <c r="CK62" s="59"/>
      <c r="CL62" s="59"/>
      <c r="CM62" s="59"/>
      <c r="CN62" s="59"/>
      <c r="CO62" s="59"/>
      <c r="CP62" s="59"/>
      <c r="CQ62" s="59"/>
      <c r="CR62" s="59"/>
      <c r="CS62" s="59"/>
      <c r="CT62" s="59"/>
      <c r="CU62" s="59"/>
      <c r="CV62" s="59"/>
      <c r="CW62" s="59"/>
      <c r="CX62" s="59"/>
      <c r="CY62" s="59"/>
      <c r="CZ62" s="59"/>
      <c r="DA62" s="59"/>
      <c r="DB62" s="59"/>
      <c r="DC62" s="59"/>
      <c r="DD62" s="59"/>
      <c r="DE62" s="59"/>
      <c r="DF62" s="59"/>
      <c r="DG62" s="59"/>
      <c r="DH62" s="59"/>
      <c r="DI62" s="59"/>
      <c r="DJ62" s="59"/>
      <c r="DK62" s="59"/>
      <c r="DL62" s="59"/>
      <c r="DM62" s="59"/>
      <c r="DN62" s="59"/>
      <c r="DO62" s="59"/>
      <c r="DP62" s="59"/>
      <c r="DQ62" s="59"/>
      <c r="DR62" s="59"/>
      <c r="DS62" s="59"/>
      <c r="DT62" s="59"/>
      <c r="DU62" s="59"/>
      <c r="DV62" s="59"/>
      <c r="DW62" s="59"/>
      <c r="DX62" s="59"/>
      <c r="DY62" s="59"/>
      <c r="DZ62" s="59"/>
      <c r="EA62" s="59"/>
      <c r="EB62" s="59"/>
      <c r="EC62" s="59"/>
      <c r="ED62" s="59"/>
      <c r="EE62" s="59"/>
      <c r="EF62" s="59"/>
      <c r="EG62" s="59"/>
      <c r="EH62" s="59"/>
      <c r="EI62" s="59"/>
      <c r="EJ62" s="59"/>
      <c r="EK62" s="59"/>
      <c r="EL62" s="59"/>
      <c r="EM62" s="59"/>
      <c r="EN62" s="59"/>
      <c r="EO62" s="59"/>
      <c r="EP62" s="59"/>
      <c r="EQ62" s="59"/>
      <c r="ER62" s="59"/>
      <c r="ES62" s="59"/>
      <c r="ET62" s="59"/>
      <c r="EU62" s="59"/>
      <c r="EV62" s="59"/>
      <c r="EW62" s="59"/>
      <c r="EX62" s="59"/>
      <c r="EY62" s="59"/>
      <c r="EZ62" s="59"/>
      <c r="FA62" s="59"/>
      <c r="FB62" s="59"/>
      <c r="FC62" s="59"/>
      <c r="FD62" s="59"/>
      <c r="FE62" s="59"/>
      <c r="FF62" s="59"/>
      <c r="FG62" s="59"/>
      <c r="FH62" s="59"/>
      <c r="FI62" s="59"/>
      <c r="FJ62" s="59"/>
      <c r="FK62" s="59"/>
      <c r="FL62" s="59"/>
      <c r="FM62" s="59"/>
      <c r="FN62" s="59"/>
      <c r="FO62" s="59"/>
      <c r="FP62" s="59"/>
      <c r="FQ62" s="59"/>
      <c r="FR62" s="59"/>
      <c r="FS62" s="59"/>
      <c r="FT62" s="59"/>
      <c r="FU62" s="59"/>
      <c r="FV62" s="59"/>
      <c r="FW62" s="59"/>
      <c r="FX62" s="59"/>
      <c r="FY62" s="59"/>
      <c r="FZ62" s="59"/>
      <c r="GA62" s="59"/>
      <c r="GB62" s="59"/>
      <c r="GC62" s="59"/>
      <c r="GD62" s="59"/>
      <c r="GE62" s="59"/>
      <c r="GF62" s="59"/>
      <c r="GG62" s="59"/>
      <c r="GH62" s="59"/>
      <c r="GI62" s="59"/>
      <c r="GJ62" s="59"/>
      <c r="GK62" s="59"/>
      <c r="GL62" s="59"/>
      <c r="GM62" s="59"/>
      <c r="GN62" s="59"/>
      <c r="GO62" s="59"/>
      <c r="GP62" s="59"/>
      <c r="GQ62" s="59"/>
      <c r="GR62" s="59"/>
      <c r="GS62" s="59"/>
      <c r="GT62" s="59"/>
      <c r="GU62" s="59"/>
      <c r="GV62" s="59"/>
      <c r="GW62" s="59"/>
      <c r="GX62" s="59"/>
      <c r="GY62" s="59"/>
      <c r="GZ62" s="59"/>
      <c r="HA62" s="59"/>
      <c r="HB62" s="59"/>
      <c r="HC62" s="59"/>
      <c r="HD62" s="59"/>
      <c r="HE62" s="59"/>
      <c r="HF62" s="59"/>
      <c r="HG62" s="59"/>
      <c r="HH62" s="59"/>
      <c r="HI62" s="59"/>
      <c r="HJ62" s="59"/>
      <c r="HK62" s="59"/>
      <c r="HL62" s="59"/>
      <c r="HM62" s="59"/>
      <c r="HN62" s="59"/>
      <c r="HO62" s="59"/>
      <c r="HP62" s="59"/>
      <c r="HQ62" s="59"/>
      <c r="HR62" s="59"/>
      <c r="HS62" s="59"/>
      <c r="HT62" s="59"/>
      <c r="HU62" s="59"/>
      <c r="HV62" s="59"/>
      <c r="HW62" s="59"/>
      <c r="HX62" s="59"/>
      <c r="HY62" s="59"/>
      <c r="HZ62" s="59"/>
      <c r="IA62" s="59"/>
      <c r="IB62" s="59"/>
      <c r="IC62" s="59"/>
      <c r="ID62" s="59"/>
      <c r="IE62" s="59"/>
      <c r="IF62" s="59"/>
      <c r="IG62" s="59"/>
      <c r="IH62" s="59"/>
      <c r="II62" s="59"/>
      <c r="IJ62" s="59"/>
      <c r="IK62" s="59"/>
    </row>
    <row r="63" spans="1:245">
      <c r="A63" s="68" t="str">
        <f t="shared" si="41"/>
        <v>Derek</v>
      </c>
      <c r="B63" s="61">
        <f t="shared" si="41"/>
        <v>0.2</v>
      </c>
      <c r="C63" s="71"/>
      <c r="D63" s="71"/>
      <c r="E63" s="71"/>
      <c r="F63" s="72">
        <f>SUM(F34,F35,F54)</f>
        <v>7003.3357324275657</v>
      </c>
      <c r="G63" s="71">
        <f t="shared" ref="G63:Y63" si="44">SUM(G34,G35,G54)</f>
        <v>11146.249052020503</v>
      </c>
      <c r="H63" s="71">
        <f t="shared" si="44"/>
        <v>11833.949311472428</v>
      </c>
      <c r="I63" s="71">
        <f t="shared" si="44"/>
        <v>12542.280578707905</v>
      </c>
      <c r="J63" s="71">
        <f t="shared" si="44"/>
        <v>13271.861783960445</v>
      </c>
      <c r="K63" s="71">
        <f t="shared" si="44"/>
        <v>14023.330425370565</v>
      </c>
      <c r="L63" s="71">
        <f t="shared" si="44"/>
        <v>14797.343126022992</v>
      </c>
      <c r="M63" s="71">
        <f t="shared" si="44"/>
        <v>15594.57620769499</v>
      </c>
      <c r="N63" s="71">
        <f t="shared" si="44"/>
        <v>16415.726281817155</v>
      </c>
      <c r="O63" s="71">
        <f t="shared" si="44"/>
        <v>17261.510858162968</v>
      </c>
      <c r="P63" s="71">
        <f t="shared" si="44"/>
        <v>18132.668971799172</v>
      </c>
      <c r="Q63" s="71">
        <f t="shared" si="44"/>
        <v>19029.961828844454</v>
      </c>
      <c r="R63" s="71">
        <f t="shared" si="44"/>
        <v>19954.173471601098</v>
      </c>
      <c r="S63" s="71">
        <f t="shared" si="44"/>
        <v>20906.111463640438</v>
      </c>
      <c r="T63" s="71">
        <f t="shared" si="44"/>
        <v>343755.55635954603</v>
      </c>
      <c r="U63" s="71">
        <f t="shared" si="44"/>
        <v>0</v>
      </c>
      <c r="V63" s="71">
        <f t="shared" si="44"/>
        <v>0</v>
      </c>
      <c r="W63" s="71">
        <f t="shared" si="44"/>
        <v>0</v>
      </c>
      <c r="X63" s="71">
        <f t="shared" si="44"/>
        <v>0</v>
      </c>
      <c r="Y63" s="71">
        <f t="shared" si="44"/>
        <v>0</v>
      </c>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c r="BJ63" s="59"/>
      <c r="BK63" s="59"/>
      <c r="BL63" s="59"/>
      <c r="BM63" s="59"/>
      <c r="BN63" s="59"/>
      <c r="BO63" s="59"/>
      <c r="BP63" s="59"/>
      <c r="BQ63" s="59"/>
      <c r="BR63" s="59"/>
      <c r="BS63" s="59"/>
      <c r="BT63" s="59"/>
      <c r="BU63" s="59"/>
      <c r="BV63" s="59"/>
      <c r="BW63" s="59"/>
      <c r="BX63" s="59"/>
      <c r="BY63" s="59"/>
      <c r="BZ63" s="59"/>
      <c r="CA63" s="59"/>
      <c r="CB63" s="59"/>
      <c r="CC63" s="59"/>
      <c r="CD63" s="59"/>
      <c r="CE63" s="59"/>
      <c r="CF63" s="59"/>
      <c r="CG63" s="59"/>
      <c r="CH63" s="59"/>
      <c r="CI63" s="59"/>
      <c r="CJ63" s="59"/>
      <c r="CK63" s="59"/>
      <c r="CL63" s="59"/>
      <c r="CM63" s="59"/>
      <c r="CN63" s="59"/>
      <c r="CO63" s="59"/>
      <c r="CP63" s="59"/>
      <c r="CQ63" s="59"/>
      <c r="CR63" s="59"/>
      <c r="CS63" s="59"/>
      <c r="CT63" s="59"/>
      <c r="CU63" s="59"/>
      <c r="CV63" s="59"/>
      <c r="CW63" s="59"/>
      <c r="CX63" s="59"/>
      <c r="CY63" s="59"/>
      <c r="CZ63" s="59"/>
      <c r="DA63" s="59"/>
      <c r="DB63" s="59"/>
      <c r="DC63" s="59"/>
      <c r="DD63" s="59"/>
      <c r="DE63" s="59"/>
      <c r="DF63" s="59"/>
      <c r="DG63" s="59"/>
      <c r="DH63" s="59"/>
      <c r="DI63" s="59"/>
      <c r="DJ63" s="59"/>
      <c r="DK63" s="59"/>
      <c r="DL63" s="59"/>
      <c r="DM63" s="59"/>
      <c r="DN63" s="59"/>
      <c r="DO63" s="59"/>
      <c r="DP63" s="59"/>
      <c r="DQ63" s="59"/>
      <c r="DR63" s="59"/>
      <c r="DS63" s="59"/>
      <c r="DT63" s="59"/>
      <c r="DU63" s="59"/>
      <c r="DV63" s="59"/>
      <c r="DW63" s="59"/>
      <c r="DX63" s="59"/>
      <c r="DY63" s="59"/>
      <c r="DZ63" s="59"/>
      <c r="EA63" s="59"/>
      <c r="EB63" s="59"/>
      <c r="EC63" s="59"/>
      <c r="ED63" s="59"/>
      <c r="EE63" s="59"/>
      <c r="EF63" s="59"/>
      <c r="EG63" s="59"/>
      <c r="EH63" s="59"/>
      <c r="EI63" s="59"/>
      <c r="EJ63" s="59"/>
      <c r="EK63" s="59"/>
      <c r="EL63" s="59"/>
      <c r="EM63" s="59"/>
      <c r="EN63" s="59"/>
      <c r="EO63" s="59"/>
      <c r="EP63" s="59"/>
      <c r="EQ63" s="59"/>
      <c r="ER63" s="59"/>
      <c r="ES63" s="59"/>
      <c r="ET63" s="59"/>
      <c r="EU63" s="59"/>
      <c r="EV63" s="59"/>
      <c r="EW63" s="59"/>
      <c r="EX63" s="59"/>
      <c r="EY63" s="59"/>
      <c r="EZ63" s="59"/>
      <c r="FA63" s="59"/>
      <c r="FB63" s="59"/>
      <c r="FC63" s="59"/>
      <c r="FD63" s="59"/>
      <c r="FE63" s="59"/>
      <c r="FF63" s="59"/>
      <c r="FG63" s="59"/>
      <c r="FH63" s="59"/>
      <c r="FI63" s="59"/>
      <c r="FJ63" s="59"/>
      <c r="FK63" s="59"/>
      <c r="FL63" s="59"/>
      <c r="FM63" s="59"/>
      <c r="FN63" s="59"/>
      <c r="FO63" s="59"/>
      <c r="FP63" s="59"/>
      <c r="FQ63" s="59"/>
      <c r="FR63" s="59"/>
      <c r="FS63" s="59"/>
      <c r="FT63" s="59"/>
      <c r="FU63" s="59"/>
      <c r="FV63" s="59"/>
      <c r="FW63" s="59"/>
      <c r="FX63" s="59"/>
      <c r="FY63" s="59"/>
      <c r="FZ63" s="59"/>
      <c r="GA63" s="59"/>
      <c r="GB63" s="59"/>
      <c r="GC63" s="59"/>
      <c r="GD63" s="59"/>
      <c r="GE63" s="59"/>
      <c r="GF63" s="59"/>
      <c r="GG63" s="59"/>
      <c r="GH63" s="59"/>
      <c r="GI63" s="59"/>
      <c r="GJ63" s="59"/>
      <c r="GK63" s="59"/>
      <c r="GL63" s="59"/>
      <c r="GM63" s="59"/>
      <c r="GN63" s="59"/>
      <c r="GO63" s="59"/>
      <c r="GP63" s="59"/>
      <c r="GQ63" s="59"/>
      <c r="GR63" s="59"/>
      <c r="GS63" s="59"/>
      <c r="GT63" s="59"/>
      <c r="GU63" s="59"/>
      <c r="GV63" s="59"/>
      <c r="GW63" s="59"/>
      <c r="GX63" s="59"/>
      <c r="GY63" s="59"/>
      <c r="GZ63" s="59"/>
      <c r="HA63" s="59"/>
      <c r="HB63" s="59"/>
      <c r="HC63" s="59"/>
      <c r="HD63" s="59"/>
      <c r="HE63" s="59"/>
      <c r="HF63" s="59"/>
      <c r="HG63" s="59"/>
      <c r="HH63" s="59"/>
      <c r="HI63" s="59"/>
      <c r="HJ63" s="59"/>
      <c r="HK63" s="59"/>
      <c r="HL63" s="59"/>
      <c r="HM63" s="59"/>
      <c r="HN63" s="59"/>
      <c r="HO63" s="59"/>
      <c r="HP63" s="59"/>
      <c r="HQ63" s="59"/>
      <c r="HR63" s="59"/>
      <c r="HS63" s="59"/>
      <c r="HT63" s="59"/>
      <c r="HU63" s="59"/>
      <c r="HV63" s="59"/>
      <c r="HW63" s="59"/>
      <c r="HX63" s="59"/>
      <c r="HY63" s="59"/>
      <c r="HZ63" s="59"/>
      <c r="IA63" s="59"/>
      <c r="IB63" s="59"/>
      <c r="IC63" s="59"/>
      <c r="ID63" s="59"/>
      <c r="IE63" s="59"/>
      <c r="IF63" s="59"/>
      <c r="IG63" s="59"/>
      <c r="IH63" s="59"/>
      <c r="II63" s="59"/>
      <c r="IJ63" s="59"/>
      <c r="IK63" s="59"/>
    </row>
    <row r="64" spans="1:245">
      <c r="A64" s="68" t="str">
        <f t="shared" si="41"/>
        <v>Elizabeth</v>
      </c>
      <c r="B64" s="61">
        <f t="shared" si="41"/>
        <v>0.15</v>
      </c>
      <c r="C64" s="71"/>
      <c r="D64" s="71"/>
      <c r="E64" s="71"/>
      <c r="F64" s="72">
        <f>SUM(F42,F43,F55)</f>
        <v>5252.5017993206748</v>
      </c>
      <c r="G64" s="71">
        <f t="shared" ref="G64:Y64" si="45">SUM(G42,G43,G55)</f>
        <v>8359.6867890153753</v>
      </c>
      <c r="H64" s="71">
        <f t="shared" si="45"/>
        <v>8875.4619836043221</v>
      </c>
      <c r="I64" s="71">
        <f t="shared" si="45"/>
        <v>9406.710434030927</v>
      </c>
      <c r="J64" s="71">
        <f t="shared" si="45"/>
        <v>9953.8963379703328</v>
      </c>
      <c r="K64" s="71">
        <f t="shared" si="45"/>
        <v>10517.497819027923</v>
      </c>
      <c r="L64" s="71">
        <f t="shared" si="45"/>
        <v>11098.007344517244</v>
      </c>
      <c r="M64" s="71">
        <f t="shared" si="45"/>
        <v>11695.932155771246</v>
      </c>
      <c r="N64" s="71">
        <f t="shared" si="45"/>
        <v>12311.794711362869</v>
      </c>
      <c r="O64" s="71">
        <f t="shared" si="45"/>
        <v>12946.133143622232</v>
      </c>
      <c r="P64" s="71">
        <f t="shared" si="45"/>
        <v>13599.501728849385</v>
      </c>
      <c r="Q64" s="71">
        <f t="shared" si="45"/>
        <v>14272.471371633346</v>
      </c>
      <c r="R64" s="71">
        <f t="shared" si="45"/>
        <v>14965.630103700831</v>
      </c>
      <c r="S64" s="71">
        <f t="shared" si="45"/>
        <v>15679.583597730334</v>
      </c>
      <c r="T64" s="71">
        <f t="shared" si="45"/>
        <v>257816.66726965952</v>
      </c>
      <c r="U64" s="71">
        <f t="shared" si="45"/>
        <v>0</v>
      </c>
      <c r="V64" s="71">
        <f t="shared" si="45"/>
        <v>0</v>
      </c>
      <c r="W64" s="71">
        <f t="shared" si="45"/>
        <v>0</v>
      </c>
      <c r="X64" s="71">
        <f t="shared" si="45"/>
        <v>0</v>
      </c>
      <c r="Y64" s="71">
        <f t="shared" si="45"/>
        <v>0</v>
      </c>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9"/>
      <c r="BR64" s="59"/>
      <c r="BS64" s="59"/>
      <c r="BT64" s="59"/>
      <c r="BU64" s="59"/>
      <c r="BV64" s="59"/>
      <c r="BW64" s="59"/>
      <c r="BX64" s="59"/>
      <c r="BY64" s="59"/>
      <c r="BZ64" s="59"/>
      <c r="CA64" s="59"/>
      <c r="CB64" s="59"/>
      <c r="CC64" s="59"/>
      <c r="CD64" s="59"/>
      <c r="CE64" s="59"/>
      <c r="CF64" s="59"/>
      <c r="CG64" s="59"/>
      <c r="CH64" s="59"/>
      <c r="CI64" s="59"/>
      <c r="CJ64" s="59"/>
      <c r="CK64" s="59"/>
      <c r="CL64" s="59"/>
      <c r="CM64" s="59"/>
      <c r="CN64" s="59"/>
      <c r="CO64" s="59"/>
      <c r="CP64" s="59"/>
      <c r="CQ64" s="59"/>
      <c r="CR64" s="59"/>
      <c r="CS64" s="59"/>
      <c r="CT64" s="59"/>
      <c r="CU64" s="59"/>
      <c r="CV64" s="59"/>
      <c r="CW64" s="59"/>
      <c r="CX64" s="59"/>
      <c r="CY64" s="59"/>
      <c r="CZ64" s="59"/>
      <c r="DA64" s="59"/>
      <c r="DB64" s="59"/>
      <c r="DC64" s="59"/>
      <c r="DD64" s="59"/>
      <c r="DE64" s="59"/>
      <c r="DF64" s="59"/>
      <c r="DG64" s="59"/>
      <c r="DH64" s="59"/>
      <c r="DI64" s="59"/>
      <c r="DJ64" s="59"/>
      <c r="DK64" s="59"/>
      <c r="DL64" s="59"/>
      <c r="DM64" s="59"/>
      <c r="DN64" s="59"/>
      <c r="DO64" s="59"/>
      <c r="DP64" s="59"/>
      <c r="DQ64" s="59"/>
      <c r="DR64" s="59"/>
      <c r="DS64" s="59"/>
      <c r="DT64" s="59"/>
      <c r="DU64" s="59"/>
      <c r="DV64" s="59"/>
      <c r="DW64" s="59"/>
      <c r="DX64" s="59"/>
      <c r="DY64" s="59"/>
      <c r="DZ64" s="59"/>
      <c r="EA64" s="59"/>
      <c r="EB64" s="59"/>
      <c r="EC64" s="59"/>
      <c r="ED64" s="59"/>
      <c r="EE64" s="59"/>
      <c r="EF64" s="59"/>
      <c r="EG64" s="59"/>
      <c r="EH64" s="59"/>
      <c r="EI64" s="59"/>
      <c r="EJ64" s="59"/>
      <c r="EK64" s="59"/>
      <c r="EL64" s="59"/>
      <c r="EM64" s="59"/>
      <c r="EN64" s="59"/>
      <c r="EO64" s="59"/>
      <c r="EP64" s="59"/>
      <c r="EQ64" s="59"/>
      <c r="ER64" s="59"/>
      <c r="ES64" s="59"/>
      <c r="ET64" s="59"/>
      <c r="EU64" s="59"/>
      <c r="EV64" s="59"/>
      <c r="EW64" s="59"/>
      <c r="EX64" s="59"/>
      <c r="EY64" s="59"/>
      <c r="EZ64" s="59"/>
      <c r="FA64" s="59"/>
      <c r="FB64" s="59"/>
      <c r="FC64" s="59"/>
      <c r="FD64" s="59"/>
      <c r="FE64" s="59"/>
      <c r="FF64" s="59"/>
      <c r="FG64" s="59"/>
      <c r="FH64" s="59"/>
      <c r="FI64" s="59"/>
      <c r="FJ64" s="59"/>
      <c r="FK64" s="59"/>
      <c r="FL64" s="59"/>
      <c r="FM64" s="59"/>
      <c r="FN64" s="59"/>
      <c r="FO64" s="59"/>
      <c r="FP64" s="59"/>
      <c r="FQ64" s="59"/>
      <c r="FR64" s="59"/>
      <c r="FS64" s="59"/>
      <c r="FT64" s="59"/>
      <c r="FU64" s="59"/>
      <c r="FV64" s="59"/>
      <c r="FW64" s="59"/>
      <c r="FX64" s="59"/>
      <c r="FY64" s="59"/>
      <c r="FZ64" s="59"/>
      <c r="GA64" s="59"/>
      <c r="GB64" s="59"/>
      <c r="GC64" s="59"/>
      <c r="GD64" s="59"/>
      <c r="GE64" s="59"/>
      <c r="GF64" s="59"/>
      <c r="GG64" s="59"/>
      <c r="GH64" s="59"/>
      <c r="GI64" s="59"/>
      <c r="GJ64" s="59"/>
      <c r="GK64" s="59"/>
      <c r="GL64" s="59"/>
      <c r="GM64" s="59"/>
      <c r="GN64" s="59"/>
      <c r="GO64" s="59"/>
      <c r="GP64" s="59"/>
      <c r="GQ64" s="59"/>
      <c r="GR64" s="59"/>
      <c r="GS64" s="59"/>
      <c r="GT64" s="59"/>
      <c r="GU64" s="59"/>
      <c r="GV64" s="59"/>
      <c r="GW64" s="59"/>
      <c r="GX64" s="59"/>
      <c r="GY64" s="59"/>
      <c r="GZ64" s="59"/>
      <c r="HA64" s="59"/>
      <c r="HB64" s="59"/>
      <c r="HC64" s="59"/>
      <c r="HD64" s="59"/>
      <c r="HE64" s="59"/>
      <c r="HF64" s="59"/>
      <c r="HG64" s="59"/>
      <c r="HH64" s="59"/>
      <c r="HI64" s="59"/>
      <c r="HJ64" s="59"/>
      <c r="HK64" s="59"/>
      <c r="HL64" s="59"/>
      <c r="HM64" s="59"/>
      <c r="HN64" s="59"/>
      <c r="HO64" s="59"/>
      <c r="HP64" s="59"/>
      <c r="HQ64" s="59"/>
      <c r="HR64" s="59"/>
      <c r="HS64" s="59"/>
      <c r="HT64" s="59"/>
      <c r="HU64" s="59"/>
      <c r="HV64" s="59"/>
      <c r="HW64" s="59"/>
      <c r="HX64" s="59"/>
      <c r="HY64" s="59"/>
      <c r="HZ64" s="59"/>
      <c r="IA64" s="59"/>
      <c r="IB64" s="59"/>
      <c r="IC64" s="59"/>
      <c r="ID64" s="59"/>
      <c r="IE64" s="59"/>
      <c r="IF64" s="59"/>
      <c r="IG64" s="59"/>
      <c r="IH64" s="59"/>
      <c r="II64" s="59"/>
      <c r="IJ64" s="59"/>
      <c r="IK64" s="59"/>
    </row>
    <row r="65" spans="1:245">
      <c r="A65" s="50" t="s">
        <v>36</v>
      </c>
      <c r="B65" s="74"/>
      <c r="C65" s="74"/>
      <c r="D65" s="74"/>
      <c r="E65" s="74"/>
      <c r="F65" s="75">
        <f>F56</f>
        <v>0</v>
      </c>
      <c r="G65" s="76">
        <f t="shared" ref="G65:Y65" si="46">G56</f>
        <v>0</v>
      </c>
      <c r="H65" s="76">
        <f t="shared" si="46"/>
        <v>0</v>
      </c>
      <c r="I65" s="76">
        <f t="shared" si="46"/>
        <v>0</v>
      </c>
      <c r="J65" s="76">
        <f t="shared" si="46"/>
        <v>0</v>
      </c>
      <c r="K65" s="76">
        <f t="shared" si="46"/>
        <v>0</v>
      </c>
      <c r="L65" s="76">
        <f t="shared" si="46"/>
        <v>0</v>
      </c>
      <c r="M65" s="76">
        <f t="shared" si="46"/>
        <v>0</v>
      </c>
      <c r="N65" s="76">
        <f t="shared" si="46"/>
        <v>0</v>
      </c>
      <c r="O65" s="76">
        <f t="shared" si="46"/>
        <v>0</v>
      </c>
      <c r="P65" s="76">
        <f t="shared" si="46"/>
        <v>0</v>
      </c>
      <c r="Q65" s="76">
        <f t="shared" si="46"/>
        <v>0</v>
      </c>
      <c r="R65" s="76">
        <f t="shared" si="46"/>
        <v>0</v>
      </c>
      <c r="S65" s="76">
        <f t="shared" si="46"/>
        <v>0</v>
      </c>
      <c r="T65" s="76">
        <f>T56</f>
        <v>673077.52149959502</v>
      </c>
      <c r="U65" s="76">
        <f t="shared" si="46"/>
        <v>0</v>
      </c>
      <c r="V65" s="76">
        <f t="shared" si="46"/>
        <v>0</v>
      </c>
      <c r="W65" s="76">
        <f t="shared" si="46"/>
        <v>0</v>
      </c>
      <c r="X65" s="76">
        <f t="shared" si="46"/>
        <v>0</v>
      </c>
      <c r="Y65" s="76">
        <f t="shared" si="46"/>
        <v>0</v>
      </c>
    </row>
    <row r="66" spans="1:245" s="56" customFormat="1">
      <c r="A66" s="50"/>
      <c r="B66" s="62"/>
      <c r="C66" s="59"/>
      <c r="D66" s="59"/>
      <c r="E66" s="59"/>
      <c r="F66" s="67"/>
      <c r="G66" s="59"/>
      <c r="H66" s="59"/>
      <c r="I66" s="59"/>
      <c r="J66" s="59"/>
      <c r="K66" s="59"/>
      <c r="L66" s="59"/>
      <c r="M66" s="59"/>
      <c r="N66" s="59"/>
      <c r="O66" s="59"/>
      <c r="P66" s="59"/>
      <c r="Q66" s="59"/>
      <c r="R66" s="59"/>
      <c r="S66" s="59"/>
      <c r="T66" s="59"/>
      <c r="U66" s="59"/>
      <c r="V66" s="59"/>
      <c r="W66" s="59"/>
      <c r="X66" s="59"/>
      <c r="Y66" s="59"/>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c r="BY66" s="70"/>
      <c r="BZ66" s="70"/>
      <c r="CA66" s="70"/>
      <c r="CB66" s="70"/>
      <c r="CC66" s="70"/>
      <c r="CD66" s="70"/>
      <c r="CE66" s="70"/>
      <c r="CF66" s="70"/>
      <c r="CG66" s="70"/>
      <c r="CH66" s="70"/>
      <c r="CI66" s="70"/>
      <c r="CJ66" s="70"/>
      <c r="CK66" s="70"/>
      <c r="CL66" s="70"/>
      <c r="CM66" s="70"/>
      <c r="CN66" s="70"/>
      <c r="CO66" s="70"/>
      <c r="CP66" s="70"/>
      <c r="CQ66" s="70"/>
      <c r="CR66" s="70"/>
      <c r="CS66" s="70"/>
      <c r="CT66" s="70"/>
      <c r="CU66" s="70"/>
      <c r="CV66" s="70"/>
      <c r="CW66" s="70"/>
      <c r="CX66" s="70"/>
      <c r="CY66" s="70"/>
      <c r="CZ66" s="70"/>
      <c r="DA66" s="70"/>
      <c r="DB66" s="70"/>
      <c r="DC66" s="70"/>
      <c r="DD66" s="70"/>
      <c r="DE66" s="70"/>
      <c r="DF66" s="70"/>
      <c r="DG66" s="70"/>
      <c r="DH66" s="70"/>
      <c r="DI66" s="70"/>
      <c r="DJ66" s="70"/>
      <c r="DK66" s="70"/>
      <c r="DL66" s="70"/>
      <c r="DM66" s="70"/>
      <c r="DN66" s="70"/>
      <c r="DO66" s="70"/>
      <c r="DP66" s="70"/>
      <c r="DQ66" s="70"/>
      <c r="DR66" s="70"/>
      <c r="DS66" s="70"/>
      <c r="DT66" s="70"/>
      <c r="DU66" s="70"/>
      <c r="DV66" s="70"/>
      <c r="DW66" s="70"/>
      <c r="DX66" s="70"/>
      <c r="DY66" s="70"/>
      <c r="DZ66" s="70"/>
      <c r="EA66" s="70"/>
      <c r="EB66" s="70"/>
      <c r="EC66" s="70"/>
      <c r="ED66" s="70"/>
      <c r="EE66" s="70"/>
      <c r="EF66" s="70"/>
      <c r="EG66" s="70"/>
      <c r="EH66" s="70"/>
      <c r="EI66" s="70"/>
      <c r="EJ66" s="70"/>
      <c r="EK66" s="70"/>
      <c r="EL66" s="70"/>
      <c r="EM66" s="70"/>
      <c r="EN66" s="70"/>
      <c r="EO66" s="70"/>
      <c r="EP66" s="70"/>
      <c r="EQ66" s="70"/>
      <c r="ER66" s="70"/>
      <c r="ES66" s="70"/>
      <c r="ET66" s="70"/>
      <c r="EU66" s="70"/>
      <c r="EV66" s="70"/>
      <c r="EW66" s="70"/>
      <c r="EX66" s="70"/>
      <c r="EY66" s="70"/>
      <c r="EZ66" s="70"/>
      <c r="FA66" s="70"/>
      <c r="FB66" s="70"/>
      <c r="FC66" s="70"/>
      <c r="FD66" s="70"/>
      <c r="FE66" s="70"/>
      <c r="FF66" s="70"/>
      <c r="FG66" s="70"/>
      <c r="FH66" s="70"/>
      <c r="FI66" s="70"/>
      <c r="FJ66" s="70"/>
      <c r="FK66" s="70"/>
      <c r="FL66" s="70"/>
      <c r="FM66" s="70"/>
      <c r="FN66" s="70"/>
      <c r="FO66" s="70"/>
      <c r="FP66" s="70"/>
      <c r="FQ66" s="70"/>
      <c r="FR66" s="70"/>
      <c r="FS66" s="70"/>
      <c r="FT66" s="70"/>
      <c r="FU66" s="70"/>
      <c r="FV66" s="70"/>
      <c r="FW66" s="70"/>
      <c r="FX66" s="70"/>
      <c r="FY66" s="70"/>
      <c r="FZ66" s="70"/>
      <c r="GA66" s="70"/>
      <c r="GB66" s="70"/>
      <c r="GC66" s="70"/>
      <c r="GD66" s="70"/>
      <c r="GE66" s="70"/>
      <c r="GF66" s="70"/>
      <c r="GG66" s="70"/>
      <c r="GH66" s="70"/>
      <c r="GI66" s="70"/>
      <c r="GJ66" s="70"/>
      <c r="GK66" s="70"/>
      <c r="GL66" s="70"/>
      <c r="GM66" s="70"/>
      <c r="GN66" s="70"/>
      <c r="GO66" s="70"/>
      <c r="GP66" s="70"/>
      <c r="GQ66" s="70"/>
      <c r="GR66" s="70"/>
      <c r="GS66" s="70"/>
      <c r="GT66" s="70"/>
      <c r="GU66" s="70"/>
      <c r="GV66" s="70"/>
      <c r="GW66" s="70"/>
      <c r="GX66" s="70"/>
      <c r="GY66" s="70"/>
      <c r="GZ66" s="70"/>
      <c r="HA66" s="70"/>
      <c r="HB66" s="70"/>
      <c r="HC66" s="70"/>
      <c r="HD66" s="70"/>
      <c r="HE66" s="70"/>
      <c r="HF66" s="70"/>
      <c r="HG66" s="70"/>
      <c r="HH66" s="70"/>
      <c r="HI66" s="70"/>
      <c r="HJ66" s="70"/>
      <c r="HK66" s="70"/>
      <c r="HL66" s="70"/>
      <c r="HM66" s="70"/>
      <c r="HN66" s="70"/>
      <c r="HO66" s="70"/>
      <c r="HP66" s="70"/>
      <c r="HQ66" s="70"/>
      <c r="HR66" s="70"/>
      <c r="HS66" s="70"/>
      <c r="HT66" s="70"/>
      <c r="HU66" s="70"/>
      <c r="HV66" s="70"/>
      <c r="HW66" s="70"/>
      <c r="HX66" s="70"/>
      <c r="HY66" s="70"/>
      <c r="HZ66" s="70"/>
      <c r="IA66" s="70"/>
      <c r="IB66" s="70"/>
      <c r="IC66" s="70"/>
      <c r="ID66" s="70"/>
      <c r="IE66" s="70"/>
      <c r="IF66" s="70"/>
      <c r="IG66" s="70"/>
      <c r="IH66" s="70"/>
      <c r="II66" s="70"/>
      <c r="IJ66" s="70"/>
      <c r="IK66" s="70"/>
    </row>
    <row r="67" spans="1:245">
      <c r="A67" s="56" t="s">
        <v>37</v>
      </c>
      <c r="B67" s="77" t="s">
        <v>2</v>
      </c>
      <c r="C67" s="78" t="s">
        <v>38</v>
      </c>
      <c r="D67" s="78" t="s">
        <v>39</v>
      </c>
      <c r="E67" s="78"/>
      <c r="F67" s="67"/>
      <c r="G67" s="59"/>
      <c r="H67" s="59"/>
      <c r="I67" s="59"/>
      <c r="J67" s="59"/>
      <c r="K67" s="59"/>
      <c r="L67" s="59"/>
      <c r="M67" s="59"/>
      <c r="N67" s="59"/>
      <c r="O67" s="59"/>
      <c r="P67" s="59"/>
      <c r="Q67" s="59"/>
      <c r="R67" s="59"/>
      <c r="S67" s="59"/>
      <c r="T67" s="59"/>
      <c r="U67" s="59"/>
      <c r="V67" s="59"/>
      <c r="W67" s="59"/>
      <c r="X67" s="59"/>
      <c r="Y67" s="59"/>
    </row>
    <row r="68" spans="1:245" ht="16">
      <c r="A68" s="79" t="str">
        <f>A60</f>
        <v>Albert</v>
      </c>
      <c r="B68" s="80">
        <f>IRR($E68:$Y68)</f>
        <v>0.25483611442946841</v>
      </c>
      <c r="C68" s="81">
        <f>NPV('2-Tier'!$D$3,'2-Tier Investor  Calc'!$F68:$Y68)+E68</f>
        <v>249789.70366581483</v>
      </c>
      <c r="D68" s="82">
        <f>-SUM(F68:$Y68)/E68</f>
        <v>22.170503218098791</v>
      </c>
      <c r="E68" s="67">
        <f>-'2-Tier'!D6</f>
        <v>-36624.999999999949</v>
      </c>
      <c r="F68" s="59">
        <f>F60+F65</f>
        <v>1750.8339331068889</v>
      </c>
      <c r="G68" s="59">
        <f t="shared" ref="G68:Y68" si="47">G60+G65</f>
        <v>2786.5622630051212</v>
      </c>
      <c r="H68" s="59">
        <f t="shared" si="47"/>
        <v>2958.487327868103</v>
      </c>
      <c r="I68" s="59">
        <f t="shared" si="47"/>
        <v>3135.5701446769708</v>
      </c>
      <c r="J68" s="59">
        <f t="shared" si="47"/>
        <v>3317.9654459901067</v>
      </c>
      <c r="K68" s="59">
        <f t="shared" si="47"/>
        <v>3505.8326063426371</v>
      </c>
      <c r="L68" s="59">
        <f t="shared" si="47"/>
        <v>3699.3357815057434</v>
      </c>
      <c r="M68" s="59">
        <f t="shared" si="47"/>
        <v>3898.6440519237431</v>
      </c>
      <c r="N68" s="59">
        <f t="shared" si="47"/>
        <v>4103.9315704542832</v>
      </c>
      <c r="O68" s="59">
        <f t="shared" si="47"/>
        <v>4315.3777145407366</v>
      </c>
      <c r="P68" s="59">
        <f t="shared" si="47"/>
        <v>4533.1672429497885</v>
      </c>
      <c r="Q68" s="59">
        <f t="shared" si="47"/>
        <v>4757.4904572111091</v>
      </c>
      <c r="R68" s="59">
        <f t="shared" si="47"/>
        <v>4988.5433679002708</v>
      </c>
      <c r="S68" s="59">
        <f t="shared" si="47"/>
        <v>5226.527865910105</v>
      </c>
      <c r="T68" s="59">
        <f>T60+T65</f>
        <v>759016.41058948147</v>
      </c>
      <c r="U68" s="59">
        <f t="shared" si="47"/>
        <v>0</v>
      </c>
      <c r="V68" s="59">
        <f t="shared" si="47"/>
        <v>0</v>
      </c>
      <c r="W68" s="59">
        <f t="shared" si="47"/>
        <v>0</v>
      </c>
      <c r="X68" s="59">
        <f t="shared" si="47"/>
        <v>0</v>
      </c>
      <c r="Y68" s="59">
        <f t="shared" si="47"/>
        <v>0</v>
      </c>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59"/>
      <c r="AZ68" s="59"/>
      <c r="BA68" s="59"/>
      <c r="BB68" s="59"/>
      <c r="BC68" s="59"/>
      <c r="BD68" s="59"/>
      <c r="BE68" s="59"/>
      <c r="BF68" s="59"/>
      <c r="BG68" s="59"/>
      <c r="BH68" s="59"/>
      <c r="BI68" s="59"/>
      <c r="BJ68" s="59"/>
      <c r="BK68" s="59"/>
      <c r="BL68" s="59"/>
      <c r="BM68" s="59"/>
      <c r="BN68" s="59"/>
      <c r="BO68" s="59"/>
      <c r="BP68" s="59"/>
      <c r="BQ68" s="59"/>
      <c r="BR68" s="59"/>
      <c r="BS68" s="59"/>
      <c r="BT68" s="59"/>
      <c r="BU68" s="59"/>
      <c r="BV68" s="59"/>
      <c r="BW68" s="59"/>
      <c r="BX68" s="59"/>
      <c r="BY68" s="59"/>
      <c r="BZ68" s="59"/>
      <c r="CA68" s="59"/>
      <c r="CB68" s="59"/>
      <c r="CC68" s="59"/>
      <c r="CD68" s="59"/>
      <c r="CE68" s="59"/>
      <c r="CF68" s="59"/>
      <c r="CG68" s="59"/>
      <c r="CH68" s="59"/>
      <c r="CI68" s="59"/>
      <c r="CJ68" s="59"/>
      <c r="CK68" s="59"/>
      <c r="CL68" s="59"/>
      <c r="CM68" s="59"/>
      <c r="CN68" s="59"/>
      <c r="CO68" s="59"/>
      <c r="CP68" s="59"/>
      <c r="CQ68" s="59"/>
      <c r="CR68" s="59"/>
      <c r="CS68" s="59"/>
      <c r="CT68" s="59"/>
      <c r="CU68" s="59"/>
      <c r="CV68" s="59"/>
      <c r="CW68" s="59"/>
      <c r="CX68" s="59"/>
      <c r="CY68" s="59"/>
      <c r="CZ68" s="59"/>
      <c r="DA68" s="59"/>
      <c r="DB68" s="59"/>
      <c r="DC68" s="59"/>
      <c r="DD68" s="59"/>
      <c r="DE68" s="59"/>
      <c r="DF68" s="59"/>
      <c r="DG68" s="59"/>
      <c r="DH68" s="59"/>
      <c r="DI68" s="59"/>
      <c r="DJ68" s="59"/>
      <c r="DK68" s="59"/>
      <c r="DL68" s="59"/>
      <c r="DM68" s="59"/>
      <c r="DN68" s="59"/>
      <c r="DO68" s="59"/>
      <c r="DP68" s="59"/>
      <c r="DQ68" s="59"/>
      <c r="DR68" s="59"/>
      <c r="DS68" s="59"/>
      <c r="DT68" s="59"/>
      <c r="DU68" s="59"/>
      <c r="DV68" s="59"/>
      <c r="DW68" s="59"/>
      <c r="DX68" s="59"/>
      <c r="DY68" s="59"/>
      <c r="DZ68" s="59"/>
      <c r="EA68" s="59"/>
      <c r="EB68" s="59"/>
      <c r="EC68" s="59"/>
      <c r="ED68" s="59"/>
      <c r="EE68" s="59"/>
      <c r="EF68" s="59"/>
      <c r="EG68" s="59"/>
      <c r="EH68" s="59"/>
      <c r="EI68" s="59"/>
      <c r="EJ68" s="59"/>
      <c r="EK68" s="59"/>
      <c r="EL68" s="59"/>
      <c r="EM68" s="59"/>
      <c r="EN68" s="59"/>
      <c r="EO68" s="59"/>
      <c r="EP68" s="59"/>
      <c r="EQ68" s="59"/>
      <c r="ER68" s="59"/>
      <c r="ES68" s="59"/>
      <c r="ET68" s="59"/>
      <c r="EU68" s="59"/>
      <c r="EV68" s="59"/>
      <c r="EW68" s="59"/>
      <c r="EX68" s="59"/>
      <c r="EY68" s="59"/>
      <c r="EZ68" s="59"/>
      <c r="FA68" s="59"/>
      <c r="FB68" s="59"/>
      <c r="FC68" s="59"/>
      <c r="FD68" s="59"/>
      <c r="FE68" s="59"/>
      <c r="FF68" s="59"/>
      <c r="FG68" s="59"/>
      <c r="FH68" s="59"/>
      <c r="FI68" s="59"/>
      <c r="FJ68" s="59"/>
      <c r="FK68" s="59"/>
      <c r="FL68" s="59"/>
      <c r="FM68" s="59"/>
      <c r="FN68" s="59"/>
      <c r="FO68" s="59"/>
      <c r="FP68" s="59"/>
      <c r="FQ68" s="59"/>
      <c r="FR68" s="59"/>
      <c r="FS68" s="59"/>
      <c r="FT68" s="59"/>
      <c r="FU68" s="59"/>
      <c r="FV68" s="59"/>
      <c r="FW68" s="59"/>
      <c r="FX68" s="59"/>
      <c r="FY68" s="59"/>
      <c r="FZ68" s="59"/>
      <c r="GA68" s="59"/>
      <c r="GB68" s="59"/>
      <c r="GC68" s="59"/>
      <c r="GD68" s="59"/>
      <c r="GE68" s="59"/>
      <c r="GF68" s="59"/>
      <c r="GG68" s="59"/>
      <c r="GH68" s="59"/>
      <c r="GI68" s="59"/>
      <c r="GJ68" s="59"/>
      <c r="GK68" s="59"/>
      <c r="GL68" s="59"/>
      <c r="GM68" s="59"/>
      <c r="GN68" s="59"/>
      <c r="GO68" s="59"/>
      <c r="GP68" s="59"/>
      <c r="GQ68" s="59"/>
      <c r="GR68" s="59"/>
      <c r="GS68" s="59"/>
      <c r="GT68" s="59"/>
      <c r="GU68" s="59"/>
      <c r="GV68" s="59"/>
      <c r="GW68" s="59"/>
      <c r="GX68" s="59"/>
      <c r="GY68" s="59"/>
      <c r="GZ68" s="59"/>
      <c r="HA68" s="59"/>
      <c r="HB68" s="59"/>
      <c r="HC68" s="59"/>
      <c r="HD68" s="59"/>
      <c r="HE68" s="59"/>
      <c r="HF68" s="59"/>
      <c r="HG68" s="59"/>
      <c r="HH68" s="59"/>
      <c r="HI68" s="59"/>
      <c r="HJ68" s="59"/>
      <c r="HK68" s="59"/>
      <c r="HL68" s="59"/>
      <c r="HM68" s="59"/>
      <c r="HN68" s="59"/>
      <c r="HO68" s="59"/>
      <c r="HP68" s="59"/>
      <c r="HQ68" s="59"/>
      <c r="HR68" s="59"/>
      <c r="HS68" s="59"/>
      <c r="HT68" s="59"/>
      <c r="HU68" s="59"/>
      <c r="HV68" s="59"/>
      <c r="HW68" s="59"/>
      <c r="HX68" s="59"/>
      <c r="HY68" s="59"/>
      <c r="HZ68" s="59"/>
      <c r="IA68" s="59"/>
      <c r="IB68" s="59"/>
      <c r="IC68" s="59"/>
      <c r="ID68" s="59"/>
      <c r="IE68" s="59"/>
      <c r="IF68" s="59"/>
      <c r="IG68" s="59"/>
      <c r="IH68" s="59"/>
      <c r="II68" s="59"/>
      <c r="IJ68" s="59"/>
      <c r="IK68" s="59"/>
    </row>
    <row r="69" spans="1:245" ht="16">
      <c r="A69" s="79" t="str">
        <f t="shared" ref="A69:A72" si="48">A61</f>
        <v>Bobby</v>
      </c>
      <c r="B69" s="80">
        <f t="shared" ref="B69:B72" si="49">IRR($E69:$Y69)</f>
        <v>0.12438362171184814</v>
      </c>
      <c r="C69" s="81">
        <f>NPV('2-Tier'!$D$3,'2-Tier Investor  Calc'!$F69:$Y69)+E69</f>
        <v>156186.61214749</v>
      </c>
      <c r="D69" s="82">
        <f>-SUM(F69:$Y69)/E69</f>
        <v>3.7929599689630633</v>
      </c>
      <c r="E69" s="67">
        <f>-'2-Tier'!D7</f>
        <v>-256374.99999999997</v>
      </c>
      <c r="F69" s="59">
        <f>F61</f>
        <v>12255.837531748239</v>
      </c>
      <c r="G69" s="59">
        <f t="shared" ref="G69:X72" si="50">G61</f>
        <v>19505.935841035873</v>
      </c>
      <c r="H69" s="59">
        <f t="shared" si="50"/>
        <v>20709.411295076749</v>
      </c>
      <c r="I69" s="59">
        <f t="shared" si="50"/>
        <v>21948.991012738828</v>
      </c>
      <c r="J69" s="59">
        <f t="shared" si="50"/>
        <v>23225.758121930772</v>
      </c>
      <c r="K69" s="59">
        <f t="shared" si="50"/>
        <v>24540.82824439849</v>
      </c>
      <c r="L69" s="59">
        <f t="shared" si="50"/>
        <v>25895.35047054023</v>
      </c>
      <c r="M69" s="59">
        <f t="shared" si="50"/>
        <v>27290.508363466237</v>
      </c>
      <c r="N69" s="59">
        <f t="shared" si="50"/>
        <v>28727.520993180013</v>
      </c>
      <c r="O69" s="59">
        <f t="shared" si="50"/>
        <v>30207.644001785193</v>
      </c>
      <c r="P69" s="59">
        <f t="shared" si="50"/>
        <v>31732.170700648559</v>
      </c>
      <c r="Q69" s="59">
        <f t="shared" si="50"/>
        <v>33302.433200477804</v>
      </c>
      <c r="R69" s="59">
        <f t="shared" si="50"/>
        <v>34919.803575301929</v>
      </c>
      <c r="S69" s="59">
        <f t="shared" si="50"/>
        <v>36585.695061370774</v>
      </c>
      <c r="T69" s="59">
        <f>T61</f>
        <v>601572.2236292056</v>
      </c>
      <c r="U69" s="59">
        <f t="shared" si="50"/>
        <v>0</v>
      </c>
      <c r="V69" s="59">
        <f t="shared" si="50"/>
        <v>0</v>
      </c>
      <c r="W69" s="59">
        <f t="shared" si="50"/>
        <v>0</v>
      </c>
      <c r="X69" s="59">
        <f t="shared" si="50"/>
        <v>0</v>
      </c>
      <c r="Y69" s="59">
        <f t="shared" ref="Y69" si="51">Y61</f>
        <v>0</v>
      </c>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59"/>
      <c r="CE69" s="59"/>
      <c r="CF69" s="59"/>
      <c r="CG69" s="59"/>
      <c r="CH69" s="59"/>
      <c r="CI69" s="59"/>
      <c r="CJ69" s="59"/>
      <c r="CK69" s="59"/>
      <c r="CL69" s="59"/>
      <c r="CM69" s="59"/>
      <c r="CN69" s="59"/>
      <c r="CO69" s="59"/>
      <c r="CP69" s="59"/>
      <c r="CQ69" s="59"/>
      <c r="CR69" s="59"/>
      <c r="CS69" s="59"/>
      <c r="CT69" s="59"/>
      <c r="CU69" s="59"/>
      <c r="CV69" s="59"/>
      <c r="CW69" s="59"/>
      <c r="CX69" s="59"/>
      <c r="CY69" s="59"/>
      <c r="CZ69" s="59"/>
      <c r="DA69" s="59"/>
      <c r="DB69" s="59"/>
      <c r="DC69" s="59"/>
      <c r="DD69" s="59"/>
      <c r="DE69" s="59"/>
      <c r="DF69" s="59"/>
      <c r="DG69" s="59"/>
      <c r="DH69" s="59"/>
      <c r="DI69" s="59"/>
      <c r="DJ69" s="59"/>
      <c r="DK69" s="59"/>
      <c r="DL69" s="59"/>
      <c r="DM69" s="59"/>
      <c r="DN69" s="59"/>
      <c r="DO69" s="59"/>
      <c r="DP69" s="59"/>
      <c r="DQ69" s="59"/>
      <c r="DR69" s="59"/>
      <c r="DS69" s="59"/>
      <c r="DT69" s="59"/>
      <c r="DU69" s="59"/>
      <c r="DV69" s="59"/>
      <c r="DW69" s="59"/>
      <c r="DX69" s="59"/>
      <c r="DY69" s="59"/>
      <c r="DZ69" s="59"/>
      <c r="EA69" s="59"/>
      <c r="EB69" s="59"/>
      <c r="EC69" s="59"/>
      <c r="ED69" s="59"/>
      <c r="EE69" s="59"/>
      <c r="EF69" s="59"/>
      <c r="EG69" s="59"/>
      <c r="EH69" s="59"/>
      <c r="EI69" s="59"/>
      <c r="EJ69" s="59"/>
      <c r="EK69" s="59"/>
      <c r="EL69" s="59"/>
      <c r="EM69" s="59"/>
      <c r="EN69" s="59"/>
      <c r="EO69" s="59"/>
      <c r="EP69" s="59"/>
      <c r="EQ69" s="59"/>
      <c r="ER69" s="59"/>
      <c r="ES69" s="59"/>
      <c r="ET69" s="59"/>
      <c r="EU69" s="59"/>
      <c r="EV69" s="59"/>
      <c r="EW69" s="59"/>
      <c r="EX69" s="59"/>
      <c r="EY69" s="59"/>
      <c r="EZ69" s="59"/>
      <c r="FA69" s="59"/>
      <c r="FB69" s="59"/>
      <c r="FC69" s="59"/>
      <c r="FD69" s="59"/>
      <c r="FE69" s="59"/>
      <c r="FF69" s="59"/>
      <c r="FG69" s="59"/>
      <c r="FH69" s="59"/>
      <c r="FI69" s="59"/>
      <c r="FJ69" s="59"/>
      <c r="FK69" s="59"/>
      <c r="FL69" s="59"/>
      <c r="FM69" s="59"/>
      <c r="FN69" s="59"/>
      <c r="FO69" s="59"/>
      <c r="FP69" s="59"/>
      <c r="FQ69" s="59"/>
      <c r="FR69" s="59"/>
      <c r="FS69" s="59"/>
      <c r="FT69" s="59"/>
      <c r="FU69" s="59"/>
      <c r="FV69" s="59"/>
      <c r="FW69" s="59"/>
      <c r="FX69" s="59"/>
      <c r="FY69" s="59"/>
      <c r="FZ69" s="59"/>
      <c r="GA69" s="59"/>
      <c r="GB69" s="59"/>
      <c r="GC69" s="59"/>
      <c r="GD69" s="59"/>
      <c r="GE69" s="59"/>
      <c r="GF69" s="59"/>
      <c r="GG69" s="59"/>
      <c r="GH69" s="59"/>
      <c r="GI69" s="59"/>
      <c r="GJ69" s="59"/>
      <c r="GK69" s="59"/>
      <c r="GL69" s="59"/>
      <c r="GM69" s="59"/>
      <c r="GN69" s="59"/>
      <c r="GO69" s="59"/>
      <c r="GP69" s="59"/>
      <c r="GQ69" s="59"/>
      <c r="GR69" s="59"/>
      <c r="GS69" s="59"/>
      <c r="GT69" s="59"/>
      <c r="GU69" s="59"/>
      <c r="GV69" s="59"/>
      <c r="GW69" s="59"/>
      <c r="GX69" s="59"/>
      <c r="GY69" s="59"/>
      <c r="GZ69" s="59"/>
      <c r="HA69" s="59"/>
      <c r="HB69" s="59"/>
      <c r="HC69" s="59"/>
      <c r="HD69" s="59"/>
      <c r="HE69" s="59"/>
      <c r="HF69" s="59"/>
      <c r="HG69" s="59"/>
      <c r="HH69" s="59"/>
      <c r="HI69" s="59"/>
      <c r="HJ69" s="59"/>
      <c r="HK69" s="59"/>
      <c r="HL69" s="59"/>
      <c r="HM69" s="59"/>
      <c r="HN69" s="59"/>
      <c r="HO69" s="59"/>
      <c r="HP69" s="59"/>
      <c r="HQ69" s="59"/>
      <c r="HR69" s="59"/>
      <c r="HS69" s="59"/>
      <c r="HT69" s="59"/>
      <c r="HU69" s="59"/>
      <c r="HV69" s="59"/>
      <c r="HW69" s="59"/>
      <c r="HX69" s="59"/>
      <c r="HY69" s="59"/>
      <c r="HZ69" s="59"/>
      <c r="IA69" s="59"/>
      <c r="IB69" s="59"/>
      <c r="IC69" s="59"/>
      <c r="ID69" s="59"/>
      <c r="IE69" s="59"/>
      <c r="IF69" s="59"/>
      <c r="IG69" s="59"/>
      <c r="IH69" s="59"/>
      <c r="II69" s="59"/>
      <c r="IJ69" s="59"/>
      <c r="IK69" s="59"/>
    </row>
    <row r="70" spans="1:245" ht="16">
      <c r="A70" s="79" t="str">
        <f t="shared" si="48"/>
        <v>Carl</v>
      </c>
      <c r="B70" s="80">
        <f t="shared" si="49"/>
        <v>0.12438362171184814</v>
      </c>
      <c r="C70" s="81">
        <f>NPV('2-Tier'!$D$3,'2-Tier Investor  Calc'!$F70:$Y70)+E70</f>
        <v>111561.86581963568</v>
      </c>
      <c r="D70" s="82">
        <f>-SUM(F70:$Y70)/E70</f>
        <v>3.7929599689630633</v>
      </c>
      <c r="E70" s="67">
        <f>-'2-Tier'!D8</f>
        <v>-183125</v>
      </c>
      <c r="F70" s="59">
        <f t="shared" ref="F70:U72" si="52">F62</f>
        <v>8754.1696655344585</v>
      </c>
      <c r="G70" s="59">
        <f t="shared" si="52"/>
        <v>13932.811315025629</v>
      </c>
      <c r="H70" s="59">
        <f t="shared" si="52"/>
        <v>14792.436639340536</v>
      </c>
      <c r="I70" s="59">
        <f t="shared" si="52"/>
        <v>15677.850723384883</v>
      </c>
      <c r="J70" s="59">
        <f t="shared" si="52"/>
        <v>16589.827229950559</v>
      </c>
      <c r="K70" s="59">
        <f t="shared" si="52"/>
        <v>17529.163031713211</v>
      </c>
      <c r="L70" s="59">
        <f t="shared" si="52"/>
        <v>18496.678907528738</v>
      </c>
      <c r="M70" s="59">
        <f t="shared" si="52"/>
        <v>19493.220259618738</v>
      </c>
      <c r="N70" s="59">
        <f t="shared" si="52"/>
        <v>20519.657852271441</v>
      </c>
      <c r="O70" s="59">
        <f t="shared" si="52"/>
        <v>21576.888572703712</v>
      </c>
      <c r="P70" s="59">
        <f t="shared" si="52"/>
        <v>22665.836214748968</v>
      </c>
      <c r="Q70" s="59">
        <f t="shared" si="52"/>
        <v>23787.452286055573</v>
      </c>
      <c r="R70" s="59">
        <f t="shared" si="52"/>
        <v>24942.71683950138</v>
      </c>
      <c r="S70" s="59">
        <f t="shared" si="52"/>
        <v>26132.639329550559</v>
      </c>
      <c r="T70" s="59">
        <f t="shared" si="52"/>
        <v>429694.44544943259</v>
      </c>
      <c r="U70" s="59">
        <f t="shared" si="52"/>
        <v>0</v>
      </c>
      <c r="V70" s="59">
        <f t="shared" si="50"/>
        <v>0</v>
      </c>
      <c r="W70" s="59">
        <f t="shared" si="50"/>
        <v>0</v>
      </c>
      <c r="X70" s="59">
        <f t="shared" si="50"/>
        <v>0</v>
      </c>
      <c r="Y70" s="59">
        <f t="shared" ref="Y70" si="53">Y62</f>
        <v>0</v>
      </c>
      <c r="Z70" s="59"/>
      <c r="AA70" s="59"/>
      <c r="AB70" s="59"/>
      <c r="AC70" s="59"/>
      <c r="AD70" s="59"/>
      <c r="AE70" s="59"/>
      <c r="AF70" s="59"/>
      <c r="AG70" s="59"/>
      <c r="AH70" s="59"/>
      <c r="AI70" s="59"/>
      <c r="AJ70" s="59"/>
      <c r="AK70" s="59"/>
      <c r="AL70" s="59"/>
      <c r="AM70" s="59"/>
      <c r="AN70" s="59"/>
      <c r="AO70" s="59"/>
      <c r="AP70" s="59"/>
      <c r="AQ70" s="59"/>
      <c r="AR70" s="59"/>
      <c r="AS70" s="59"/>
      <c r="AT70" s="59"/>
      <c r="AU70" s="59"/>
      <c r="AV70" s="59"/>
      <c r="AW70" s="59"/>
      <c r="AX70" s="59"/>
      <c r="AY70" s="59"/>
      <c r="AZ70" s="59"/>
      <c r="BA70" s="59"/>
      <c r="BB70" s="59"/>
      <c r="BC70" s="59"/>
      <c r="BD70" s="59"/>
      <c r="BE70" s="59"/>
      <c r="BF70" s="59"/>
      <c r="BG70" s="59"/>
      <c r="BH70" s="59"/>
      <c r="BI70" s="59"/>
      <c r="BJ70" s="59"/>
      <c r="BK70" s="59"/>
      <c r="BL70" s="59"/>
      <c r="BM70" s="59"/>
      <c r="BN70" s="59"/>
      <c r="BO70" s="59"/>
      <c r="BP70" s="59"/>
      <c r="BQ70" s="59"/>
      <c r="BR70" s="59"/>
      <c r="BS70" s="59"/>
      <c r="BT70" s="59"/>
      <c r="BU70" s="59"/>
      <c r="BV70" s="59"/>
      <c r="BW70" s="59"/>
      <c r="BX70" s="59"/>
      <c r="BY70" s="59"/>
      <c r="BZ70" s="59"/>
      <c r="CA70" s="59"/>
      <c r="CB70" s="59"/>
      <c r="CC70" s="59"/>
      <c r="CD70" s="59"/>
      <c r="CE70" s="59"/>
      <c r="CF70" s="59"/>
      <c r="CG70" s="59"/>
      <c r="CH70" s="59"/>
      <c r="CI70" s="59"/>
      <c r="CJ70" s="59"/>
      <c r="CK70" s="59"/>
      <c r="CL70" s="59"/>
      <c r="CM70" s="59"/>
      <c r="CN70" s="59"/>
      <c r="CO70" s="59"/>
      <c r="CP70" s="59"/>
      <c r="CQ70" s="59"/>
      <c r="CR70" s="59"/>
      <c r="CS70" s="59"/>
      <c r="CT70" s="59"/>
      <c r="CU70" s="59"/>
      <c r="CV70" s="59"/>
      <c r="CW70" s="59"/>
      <c r="CX70" s="59"/>
      <c r="CY70" s="59"/>
      <c r="CZ70" s="59"/>
      <c r="DA70" s="59"/>
      <c r="DB70" s="59"/>
      <c r="DC70" s="59"/>
      <c r="DD70" s="59"/>
      <c r="DE70" s="59"/>
      <c r="DF70" s="59"/>
      <c r="DG70" s="59"/>
      <c r="DH70" s="59"/>
      <c r="DI70" s="59"/>
      <c r="DJ70" s="59"/>
      <c r="DK70" s="59"/>
      <c r="DL70" s="59"/>
      <c r="DM70" s="59"/>
      <c r="DN70" s="59"/>
      <c r="DO70" s="59"/>
      <c r="DP70" s="59"/>
      <c r="DQ70" s="59"/>
      <c r="DR70" s="59"/>
      <c r="DS70" s="59"/>
      <c r="DT70" s="59"/>
      <c r="DU70" s="59"/>
      <c r="DV70" s="59"/>
      <c r="DW70" s="59"/>
      <c r="DX70" s="59"/>
      <c r="DY70" s="59"/>
      <c r="DZ70" s="59"/>
      <c r="EA70" s="59"/>
      <c r="EB70" s="59"/>
      <c r="EC70" s="59"/>
      <c r="ED70" s="59"/>
      <c r="EE70" s="59"/>
      <c r="EF70" s="59"/>
      <c r="EG70" s="59"/>
      <c r="EH70" s="59"/>
      <c r="EI70" s="59"/>
      <c r="EJ70" s="59"/>
      <c r="EK70" s="59"/>
      <c r="EL70" s="59"/>
      <c r="EM70" s="59"/>
      <c r="EN70" s="59"/>
      <c r="EO70" s="59"/>
      <c r="EP70" s="59"/>
      <c r="EQ70" s="59"/>
      <c r="ER70" s="59"/>
      <c r="ES70" s="59"/>
      <c r="ET70" s="59"/>
      <c r="EU70" s="59"/>
      <c r="EV70" s="59"/>
      <c r="EW70" s="59"/>
      <c r="EX70" s="59"/>
      <c r="EY70" s="59"/>
      <c r="EZ70" s="59"/>
      <c r="FA70" s="59"/>
      <c r="FB70" s="59"/>
      <c r="FC70" s="59"/>
      <c r="FD70" s="59"/>
      <c r="FE70" s="59"/>
      <c r="FF70" s="59"/>
      <c r="FG70" s="59"/>
      <c r="FH70" s="59"/>
      <c r="FI70" s="59"/>
      <c r="FJ70" s="59"/>
      <c r="FK70" s="59"/>
      <c r="FL70" s="59"/>
      <c r="FM70" s="59"/>
      <c r="FN70" s="59"/>
      <c r="FO70" s="59"/>
      <c r="FP70" s="59"/>
      <c r="FQ70" s="59"/>
      <c r="FR70" s="59"/>
      <c r="FS70" s="59"/>
      <c r="FT70" s="59"/>
      <c r="FU70" s="59"/>
      <c r="FV70" s="59"/>
      <c r="FW70" s="59"/>
      <c r="FX70" s="59"/>
      <c r="FY70" s="59"/>
      <c r="FZ70" s="59"/>
      <c r="GA70" s="59"/>
      <c r="GB70" s="59"/>
      <c r="GC70" s="59"/>
      <c r="GD70" s="59"/>
      <c r="GE70" s="59"/>
      <c r="GF70" s="59"/>
      <c r="GG70" s="59"/>
      <c r="GH70" s="59"/>
      <c r="GI70" s="59"/>
      <c r="GJ70" s="59"/>
      <c r="GK70" s="59"/>
      <c r="GL70" s="59"/>
      <c r="GM70" s="59"/>
      <c r="GN70" s="59"/>
      <c r="GO70" s="59"/>
      <c r="GP70" s="59"/>
      <c r="GQ70" s="59"/>
      <c r="GR70" s="59"/>
      <c r="GS70" s="59"/>
      <c r="GT70" s="59"/>
      <c r="GU70" s="59"/>
      <c r="GV70" s="59"/>
      <c r="GW70" s="59"/>
      <c r="GX70" s="59"/>
      <c r="GY70" s="59"/>
      <c r="GZ70" s="59"/>
      <c r="HA70" s="59"/>
      <c r="HB70" s="59"/>
      <c r="HC70" s="59"/>
      <c r="HD70" s="59"/>
      <c r="HE70" s="59"/>
      <c r="HF70" s="59"/>
      <c r="HG70" s="59"/>
      <c r="HH70" s="59"/>
      <c r="HI70" s="59"/>
      <c r="HJ70" s="59"/>
      <c r="HK70" s="59"/>
      <c r="HL70" s="59"/>
      <c r="HM70" s="59"/>
      <c r="HN70" s="59"/>
      <c r="HO70" s="59"/>
      <c r="HP70" s="59"/>
      <c r="HQ70" s="59"/>
      <c r="HR70" s="59"/>
      <c r="HS70" s="59"/>
      <c r="HT70" s="59"/>
      <c r="HU70" s="59"/>
      <c r="HV70" s="59"/>
      <c r="HW70" s="59"/>
      <c r="HX70" s="59"/>
      <c r="HY70" s="59"/>
      <c r="HZ70" s="59"/>
      <c r="IA70" s="59"/>
      <c r="IB70" s="59"/>
      <c r="IC70" s="59"/>
      <c r="ID70" s="59"/>
      <c r="IE70" s="59"/>
      <c r="IF70" s="59"/>
      <c r="IG70" s="59"/>
      <c r="IH70" s="59"/>
      <c r="II70" s="59"/>
      <c r="IJ70" s="59"/>
      <c r="IK70" s="59"/>
    </row>
    <row r="71" spans="1:245" ht="16">
      <c r="A71" s="79" t="str">
        <f t="shared" si="48"/>
        <v>Derek</v>
      </c>
      <c r="B71" s="80">
        <f t="shared" si="49"/>
        <v>0.12438362171184791</v>
      </c>
      <c r="C71" s="81">
        <f>NPV('2-Tier'!$D$3,'2-Tier Investor  Calc'!$F71:$Y71)+E71</f>
        <v>89249.492655708513</v>
      </c>
      <c r="D71" s="82">
        <f>-SUM(F71:$Y71)/E71</f>
        <v>3.7929599689630624</v>
      </c>
      <c r="E71" s="67">
        <f>-'2-Tier'!D9</f>
        <v>-146500</v>
      </c>
      <c r="F71" s="59">
        <f t="shared" si="52"/>
        <v>7003.3357324275657</v>
      </c>
      <c r="G71" s="59">
        <f t="shared" si="50"/>
        <v>11146.249052020503</v>
      </c>
      <c r="H71" s="59">
        <f t="shared" si="50"/>
        <v>11833.949311472428</v>
      </c>
      <c r="I71" s="59">
        <f t="shared" si="50"/>
        <v>12542.280578707905</v>
      </c>
      <c r="J71" s="59">
        <f t="shared" si="50"/>
        <v>13271.861783960445</v>
      </c>
      <c r="K71" s="59">
        <f t="shared" si="50"/>
        <v>14023.330425370565</v>
      </c>
      <c r="L71" s="59">
        <f t="shared" si="50"/>
        <v>14797.343126022992</v>
      </c>
      <c r="M71" s="59">
        <f t="shared" si="50"/>
        <v>15594.57620769499</v>
      </c>
      <c r="N71" s="59">
        <f t="shared" si="50"/>
        <v>16415.726281817155</v>
      </c>
      <c r="O71" s="59">
        <f t="shared" si="50"/>
        <v>17261.510858162968</v>
      </c>
      <c r="P71" s="59">
        <f t="shared" si="50"/>
        <v>18132.668971799172</v>
      </c>
      <c r="Q71" s="59">
        <f t="shared" si="50"/>
        <v>19029.961828844454</v>
      </c>
      <c r="R71" s="59">
        <f t="shared" si="50"/>
        <v>19954.173471601098</v>
      </c>
      <c r="S71" s="59">
        <f t="shared" si="50"/>
        <v>20906.111463640438</v>
      </c>
      <c r="T71" s="59">
        <f t="shared" si="50"/>
        <v>343755.55635954603</v>
      </c>
      <c r="U71" s="59">
        <f t="shared" si="50"/>
        <v>0</v>
      </c>
      <c r="V71" s="59">
        <f t="shared" si="50"/>
        <v>0</v>
      </c>
      <c r="W71" s="59">
        <f t="shared" si="50"/>
        <v>0</v>
      </c>
      <c r="X71" s="59">
        <f t="shared" si="50"/>
        <v>0</v>
      </c>
      <c r="Y71" s="59">
        <f t="shared" ref="Y71" si="54">Y63</f>
        <v>0</v>
      </c>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59"/>
      <c r="BS71" s="59"/>
      <c r="BT71" s="59"/>
      <c r="BU71" s="59"/>
      <c r="BV71" s="59"/>
      <c r="BW71" s="59"/>
      <c r="BX71" s="59"/>
      <c r="BY71" s="59"/>
      <c r="BZ71" s="59"/>
      <c r="CA71" s="59"/>
      <c r="CB71" s="59"/>
      <c r="CC71" s="59"/>
      <c r="CD71" s="59"/>
      <c r="CE71" s="59"/>
      <c r="CF71" s="59"/>
      <c r="CG71" s="59"/>
      <c r="CH71" s="59"/>
      <c r="CI71" s="59"/>
      <c r="CJ71" s="59"/>
      <c r="CK71" s="59"/>
      <c r="CL71" s="59"/>
      <c r="CM71" s="59"/>
      <c r="CN71" s="59"/>
      <c r="CO71" s="59"/>
      <c r="CP71" s="59"/>
      <c r="CQ71" s="59"/>
      <c r="CR71" s="59"/>
      <c r="CS71" s="59"/>
      <c r="CT71" s="59"/>
      <c r="CU71" s="59"/>
      <c r="CV71" s="59"/>
      <c r="CW71" s="59"/>
      <c r="CX71" s="59"/>
      <c r="CY71" s="59"/>
      <c r="CZ71" s="59"/>
      <c r="DA71" s="59"/>
      <c r="DB71" s="59"/>
      <c r="DC71" s="59"/>
      <c r="DD71" s="59"/>
      <c r="DE71" s="59"/>
      <c r="DF71" s="59"/>
      <c r="DG71" s="59"/>
      <c r="DH71" s="59"/>
      <c r="DI71" s="59"/>
      <c r="DJ71" s="59"/>
      <c r="DK71" s="59"/>
      <c r="DL71" s="59"/>
      <c r="DM71" s="59"/>
      <c r="DN71" s="59"/>
      <c r="DO71" s="59"/>
      <c r="DP71" s="59"/>
      <c r="DQ71" s="59"/>
      <c r="DR71" s="59"/>
      <c r="DS71" s="59"/>
      <c r="DT71" s="59"/>
      <c r="DU71" s="59"/>
      <c r="DV71" s="59"/>
      <c r="DW71" s="59"/>
      <c r="DX71" s="59"/>
      <c r="DY71" s="59"/>
      <c r="DZ71" s="59"/>
      <c r="EA71" s="59"/>
      <c r="EB71" s="59"/>
      <c r="EC71" s="59"/>
      <c r="ED71" s="59"/>
      <c r="EE71" s="59"/>
      <c r="EF71" s="59"/>
      <c r="EG71" s="59"/>
      <c r="EH71" s="59"/>
      <c r="EI71" s="59"/>
      <c r="EJ71" s="59"/>
      <c r="EK71" s="59"/>
      <c r="EL71" s="59"/>
      <c r="EM71" s="59"/>
      <c r="EN71" s="59"/>
      <c r="EO71" s="59"/>
      <c r="EP71" s="59"/>
      <c r="EQ71" s="59"/>
      <c r="ER71" s="59"/>
      <c r="ES71" s="59"/>
      <c r="ET71" s="59"/>
      <c r="EU71" s="59"/>
      <c r="EV71" s="59"/>
      <c r="EW71" s="59"/>
      <c r="EX71" s="59"/>
      <c r="EY71" s="59"/>
      <c r="EZ71" s="59"/>
      <c r="FA71" s="59"/>
      <c r="FB71" s="59"/>
      <c r="FC71" s="59"/>
      <c r="FD71" s="59"/>
      <c r="FE71" s="59"/>
      <c r="FF71" s="59"/>
      <c r="FG71" s="59"/>
      <c r="FH71" s="59"/>
      <c r="FI71" s="59"/>
      <c r="FJ71" s="59"/>
      <c r="FK71" s="59"/>
      <c r="FL71" s="59"/>
      <c r="FM71" s="59"/>
      <c r="FN71" s="59"/>
      <c r="FO71" s="59"/>
      <c r="FP71" s="59"/>
      <c r="FQ71" s="59"/>
      <c r="FR71" s="59"/>
      <c r="FS71" s="59"/>
      <c r="FT71" s="59"/>
      <c r="FU71" s="59"/>
      <c r="FV71" s="59"/>
      <c r="FW71" s="59"/>
      <c r="FX71" s="59"/>
      <c r="FY71" s="59"/>
      <c r="FZ71" s="59"/>
      <c r="GA71" s="59"/>
      <c r="GB71" s="59"/>
      <c r="GC71" s="59"/>
      <c r="GD71" s="59"/>
      <c r="GE71" s="59"/>
      <c r="GF71" s="59"/>
      <c r="GG71" s="59"/>
      <c r="GH71" s="59"/>
      <c r="GI71" s="59"/>
      <c r="GJ71" s="59"/>
      <c r="GK71" s="59"/>
      <c r="GL71" s="59"/>
      <c r="GM71" s="59"/>
      <c r="GN71" s="59"/>
      <c r="GO71" s="59"/>
      <c r="GP71" s="59"/>
      <c r="GQ71" s="59"/>
      <c r="GR71" s="59"/>
      <c r="GS71" s="59"/>
      <c r="GT71" s="59"/>
      <c r="GU71" s="59"/>
      <c r="GV71" s="59"/>
      <c r="GW71" s="59"/>
      <c r="GX71" s="59"/>
      <c r="GY71" s="59"/>
      <c r="GZ71" s="59"/>
      <c r="HA71" s="59"/>
      <c r="HB71" s="59"/>
      <c r="HC71" s="59"/>
      <c r="HD71" s="59"/>
      <c r="HE71" s="59"/>
      <c r="HF71" s="59"/>
      <c r="HG71" s="59"/>
      <c r="HH71" s="59"/>
      <c r="HI71" s="59"/>
      <c r="HJ71" s="59"/>
      <c r="HK71" s="59"/>
      <c r="HL71" s="59"/>
      <c r="HM71" s="59"/>
      <c r="HN71" s="59"/>
      <c r="HO71" s="59"/>
      <c r="HP71" s="59"/>
      <c r="HQ71" s="59"/>
      <c r="HR71" s="59"/>
      <c r="HS71" s="59"/>
      <c r="HT71" s="59"/>
      <c r="HU71" s="59"/>
      <c r="HV71" s="59"/>
      <c r="HW71" s="59"/>
      <c r="HX71" s="59"/>
      <c r="HY71" s="59"/>
      <c r="HZ71" s="59"/>
      <c r="IA71" s="59"/>
      <c r="IB71" s="59"/>
      <c r="IC71" s="59"/>
      <c r="ID71" s="59"/>
      <c r="IE71" s="59"/>
      <c r="IF71" s="59"/>
      <c r="IG71" s="59"/>
      <c r="IH71" s="59"/>
      <c r="II71" s="59"/>
      <c r="IJ71" s="59"/>
      <c r="IK71" s="59"/>
    </row>
    <row r="72" spans="1:245" ht="16">
      <c r="A72" s="79" t="str">
        <f t="shared" si="48"/>
        <v>Elizabeth</v>
      </c>
      <c r="B72" s="80">
        <f t="shared" si="49"/>
        <v>0.12438362171184814</v>
      </c>
      <c r="C72" s="81">
        <f>NPV('2-Tier'!$D$3,'2-Tier Investor  Calc'!$F72:$Y72)+E72</f>
        <v>66937.11949178137</v>
      </c>
      <c r="D72" s="82">
        <f>-SUM(F72:$Y72)/E72</f>
        <v>3.7929599689630624</v>
      </c>
      <c r="E72" s="67">
        <f>-'2-Tier'!D10</f>
        <v>-109875</v>
      </c>
      <c r="F72" s="59">
        <f t="shared" si="52"/>
        <v>5252.5017993206748</v>
      </c>
      <c r="G72" s="59">
        <f t="shared" si="50"/>
        <v>8359.6867890153753</v>
      </c>
      <c r="H72" s="59">
        <f t="shared" si="50"/>
        <v>8875.4619836043221</v>
      </c>
      <c r="I72" s="59">
        <f t="shared" si="50"/>
        <v>9406.710434030927</v>
      </c>
      <c r="J72" s="59">
        <f t="shared" si="50"/>
        <v>9953.8963379703328</v>
      </c>
      <c r="K72" s="59">
        <f t="shared" si="50"/>
        <v>10517.497819027923</v>
      </c>
      <c r="L72" s="59">
        <f t="shared" si="50"/>
        <v>11098.007344517244</v>
      </c>
      <c r="M72" s="59">
        <f t="shared" si="50"/>
        <v>11695.932155771246</v>
      </c>
      <c r="N72" s="59">
        <f t="shared" si="50"/>
        <v>12311.794711362869</v>
      </c>
      <c r="O72" s="59">
        <f t="shared" si="50"/>
        <v>12946.133143622232</v>
      </c>
      <c r="P72" s="59">
        <f t="shared" si="50"/>
        <v>13599.501728849385</v>
      </c>
      <c r="Q72" s="59">
        <f t="shared" si="50"/>
        <v>14272.471371633346</v>
      </c>
      <c r="R72" s="59">
        <f t="shared" si="50"/>
        <v>14965.630103700831</v>
      </c>
      <c r="S72" s="59">
        <f t="shared" si="50"/>
        <v>15679.583597730334</v>
      </c>
      <c r="T72" s="59">
        <f t="shared" si="50"/>
        <v>257816.66726965952</v>
      </c>
      <c r="U72" s="59">
        <f t="shared" si="50"/>
        <v>0</v>
      </c>
      <c r="V72" s="59">
        <f t="shared" si="50"/>
        <v>0</v>
      </c>
      <c r="W72" s="59">
        <f t="shared" si="50"/>
        <v>0</v>
      </c>
      <c r="X72" s="59">
        <f t="shared" si="50"/>
        <v>0</v>
      </c>
      <c r="Y72" s="59">
        <f t="shared" ref="Y72" si="55">Y64</f>
        <v>0</v>
      </c>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59"/>
      <c r="AZ72" s="59"/>
      <c r="BA72" s="59"/>
      <c r="BB72" s="59"/>
      <c r="BC72" s="59"/>
      <c r="BD72" s="59"/>
      <c r="BE72" s="59"/>
      <c r="BF72" s="59"/>
      <c r="BG72" s="59"/>
      <c r="BH72" s="59"/>
      <c r="BI72" s="59"/>
      <c r="BJ72" s="59"/>
      <c r="BK72" s="59"/>
      <c r="BL72" s="59"/>
      <c r="BM72" s="59"/>
      <c r="BN72" s="59"/>
      <c r="BO72" s="59"/>
      <c r="BP72" s="59"/>
      <c r="BQ72" s="59"/>
      <c r="BR72" s="59"/>
      <c r="BS72" s="59"/>
      <c r="BT72" s="59"/>
      <c r="BU72" s="59"/>
      <c r="BV72" s="59"/>
      <c r="BW72" s="59"/>
      <c r="BX72" s="59"/>
      <c r="BY72" s="59"/>
      <c r="BZ72" s="59"/>
      <c r="CA72" s="59"/>
      <c r="CB72" s="59"/>
      <c r="CC72" s="59"/>
      <c r="CD72" s="59"/>
      <c r="CE72" s="59"/>
      <c r="CF72" s="59"/>
      <c r="CG72" s="59"/>
      <c r="CH72" s="59"/>
      <c r="CI72" s="59"/>
      <c r="CJ72" s="59"/>
      <c r="CK72" s="59"/>
      <c r="CL72" s="59"/>
      <c r="CM72" s="59"/>
      <c r="CN72" s="59"/>
      <c r="CO72" s="59"/>
      <c r="CP72" s="59"/>
      <c r="CQ72" s="59"/>
      <c r="CR72" s="59"/>
      <c r="CS72" s="59"/>
      <c r="CT72" s="59"/>
      <c r="CU72" s="59"/>
      <c r="CV72" s="59"/>
      <c r="CW72" s="59"/>
      <c r="CX72" s="59"/>
      <c r="CY72" s="59"/>
      <c r="CZ72" s="59"/>
      <c r="DA72" s="59"/>
      <c r="DB72" s="59"/>
      <c r="DC72" s="59"/>
      <c r="DD72" s="59"/>
      <c r="DE72" s="59"/>
      <c r="DF72" s="59"/>
      <c r="DG72" s="59"/>
      <c r="DH72" s="59"/>
      <c r="DI72" s="59"/>
      <c r="DJ72" s="59"/>
      <c r="DK72" s="59"/>
      <c r="DL72" s="59"/>
      <c r="DM72" s="59"/>
      <c r="DN72" s="59"/>
      <c r="DO72" s="59"/>
      <c r="DP72" s="59"/>
      <c r="DQ72" s="59"/>
      <c r="DR72" s="59"/>
      <c r="DS72" s="59"/>
      <c r="DT72" s="59"/>
      <c r="DU72" s="59"/>
      <c r="DV72" s="59"/>
      <c r="DW72" s="59"/>
      <c r="DX72" s="59"/>
      <c r="DY72" s="59"/>
      <c r="DZ72" s="59"/>
      <c r="EA72" s="59"/>
      <c r="EB72" s="59"/>
      <c r="EC72" s="59"/>
      <c r="ED72" s="59"/>
      <c r="EE72" s="59"/>
      <c r="EF72" s="59"/>
      <c r="EG72" s="59"/>
      <c r="EH72" s="59"/>
      <c r="EI72" s="59"/>
      <c r="EJ72" s="59"/>
      <c r="EK72" s="59"/>
      <c r="EL72" s="59"/>
      <c r="EM72" s="59"/>
      <c r="EN72" s="59"/>
      <c r="EO72" s="59"/>
      <c r="EP72" s="59"/>
      <c r="EQ72" s="59"/>
      <c r="ER72" s="59"/>
      <c r="ES72" s="59"/>
      <c r="ET72" s="59"/>
      <c r="EU72" s="59"/>
      <c r="EV72" s="59"/>
      <c r="EW72" s="59"/>
      <c r="EX72" s="59"/>
      <c r="EY72" s="59"/>
      <c r="EZ72" s="59"/>
      <c r="FA72" s="59"/>
      <c r="FB72" s="59"/>
      <c r="FC72" s="59"/>
      <c r="FD72" s="59"/>
      <c r="FE72" s="59"/>
      <c r="FF72" s="59"/>
      <c r="FG72" s="59"/>
      <c r="FH72" s="59"/>
      <c r="FI72" s="59"/>
      <c r="FJ72" s="59"/>
      <c r="FK72" s="59"/>
      <c r="FL72" s="59"/>
      <c r="FM72" s="59"/>
      <c r="FN72" s="59"/>
      <c r="FO72" s="59"/>
      <c r="FP72" s="59"/>
      <c r="FQ72" s="59"/>
      <c r="FR72" s="59"/>
      <c r="FS72" s="59"/>
      <c r="FT72" s="59"/>
      <c r="FU72" s="59"/>
      <c r="FV72" s="59"/>
      <c r="FW72" s="59"/>
      <c r="FX72" s="59"/>
      <c r="FY72" s="59"/>
      <c r="FZ72" s="59"/>
      <c r="GA72" s="59"/>
      <c r="GB72" s="59"/>
      <c r="GC72" s="59"/>
      <c r="GD72" s="59"/>
      <c r="GE72" s="59"/>
      <c r="GF72" s="59"/>
      <c r="GG72" s="59"/>
      <c r="GH72" s="59"/>
      <c r="GI72" s="59"/>
      <c r="GJ72" s="59"/>
      <c r="GK72" s="59"/>
      <c r="GL72" s="59"/>
      <c r="GM72" s="59"/>
      <c r="GN72" s="59"/>
      <c r="GO72" s="59"/>
      <c r="GP72" s="59"/>
      <c r="GQ72" s="59"/>
      <c r="GR72" s="59"/>
      <c r="GS72" s="59"/>
      <c r="GT72" s="59"/>
      <c r="GU72" s="59"/>
      <c r="GV72" s="59"/>
      <c r="GW72" s="59"/>
      <c r="GX72" s="59"/>
      <c r="GY72" s="59"/>
      <c r="GZ72" s="59"/>
      <c r="HA72" s="59"/>
      <c r="HB72" s="59"/>
      <c r="HC72" s="59"/>
      <c r="HD72" s="59"/>
      <c r="HE72" s="59"/>
      <c r="HF72" s="59"/>
      <c r="HG72" s="59"/>
      <c r="HH72" s="59"/>
      <c r="HI72" s="59"/>
      <c r="HJ72" s="59"/>
      <c r="HK72" s="59"/>
      <c r="HL72" s="59"/>
      <c r="HM72" s="59"/>
      <c r="HN72" s="59"/>
      <c r="HO72" s="59"/>
      <c r="HP72" s="59"/>
      <c r="HQ72" s="59"/>
      <c r="HR72" s="59"/>
      <c r="HS72" s="59"/>
      <c r="HT72" s="59"/>
      <c r="HU72" s="59"/>
      <c r="HV72" s="59"/>
      <c r="HW72" s="59"/>
      <c r="HX72" s="59"/>
      <c r="HY72" s="59"/>
      <c r="HZ72" s="59"/>
      <c r="IA72" s="59"/>
      <c r="IB72" s="59"/>
      <c r="IC72" s="59"/>
      <c r="ID72" s="59"/>
      <c r="IE72" s="59"/>
      <c r="IF72" s="59"/>
      <c r="IG72" s="59"/>
      <c r="IH72" s="59"/>
      <c r="II72" s="59"/>
      <c r="IJ72" s="59"/>
      <c r="IK72" s="59"/>
    </row>
    <row r="73" spans="1:245">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c r="BC73" s="59"/>
      <c r="BD73" s="59"/>
      <c r="BE73" s="59"/>
      <c r="BF73" s="59"/>
      <c r="BG73" s="59"/>
      <c r="BH73" s="59"/>
      <c r="BI73" s="59"/>
      <c r="BJ73" s="59"/>
      <c r="BK73" s="59"/>
      <c r="BL73" s="59"/>
      <c r="BM73" s="59"/>
      <c r="BN73" s="59"/>
      <c r="BO73" s="59"/>
      <c r="BP73" s="59"/>
      <c r="BQ73" s="59"/>
      <c r="BR73" s="59"/>
      <c r="BS73" s="59"/>
      <c r="BT73" s="59"/>
      <c r="BU73" s="59"/>
      <c r="BV73" s="59"/>
      <c r="BW73" s="59"/>
      <c r="BX73" s="59"/>
      <c r="BY73" s="59"/>
      <c r="BZ73" s="59"/>
      <c r="CA73" s="59"/>
      <c r="CB73" s="59"/>
      <c r="CC73" s="59"/>
      <c r="CD73" s="59"/>
      <c r="CE73" s="59"/>
      <c r="CF73" s="59"/>
      <c r="CG73" s="59"/>
      <c r="CH73" s="59"/>
      <c r="CI73" s="59"/>
      <c r="CJ73" s="59"/>
      <c r="CK73" s="59"/>
      <c r="CL73" s="59"/>
      <c r="CM73" s="59"/>
      <c r="CN73" s="59"/>
      <c r="CO73" s="59"/>
      <c r="CP73" s="59"/>
      <c r="CQ73" s="59"/>
      <c r="CR73" s="59"/>
      <c r="CS73" s="59"/>
      <c r="CT73" s="59"/>
      <c r="CU73" s="59"/>
      <c r="CV73" s="59"/>
      <c r="CW73" s="59"/>
      <c r="CX73" s="59"/>
      <c r="CY73" s="59"/>
      <c r="CZ73" s="59"/>
      <c r="DA73" s="59"/>
      <c r="DB73" s="59"/>
      <c r="DC73" s="59"/>
      <c r="DD73" s="59"/>
      <c r="DE73" s="59"/>
      <c r="DF73" s="59"/>
      <c r="DG73" s="59"/>
      <c r="DH73" s="59"/>
      <c r="DI73" s="59"/>
      <c r="DJ73" s="59"/>
      <c r="DK73" s="59"/>
      <c r="DL73" s="59"/>
      <c r="DM73" s="59"/>
      <c r="DN73" s="59"/>
      <c r="DO73" s="59"/>
      <c r="DP73" s="59"/>
      <c r="DQ73" s="59"/>
      <c r="DR73" s="59"/>
      <c r="DS73" s="59"/>
      <c r="DT73" s="59"/>
      <c r="DU73" s="59"/>
      <c r="DV73" s="59"/>
      <c r="DW73" s="59"/>
      <c r="DX73" s="59"/>
      <c r="DY73" s="59"/>
      <c r="DZ73" s="59"/>
      <c r="EA73" s="59"/>
      <c r="EB73" s="59"/>
      <c r="EC73" s="59"/>
      <c r="ED73" s="59"/>
      <c r="EE73" s="59"/>
      <c r="EF73" s="59"/>
      <c r="EG73" s="59"/>
      <c r="EH73" s="59"/>
      <c r="EI73" s="59"/>
      <c r="EJ73" s="59"/>
      <c r="EK73" s="59"/>
      <c r="EL73" s="59"/>
      <c r="EM73" s="59"/>
      <c r="EN73" s="59"/>
      <c r="EO73" s="59"/>
      <c r="EP73" s="59"/>
      <c r="EQ73" s="59"/>
      <c r="ER73" s="59"/>
      <c r="ES73" s="59"/>
      <c r="ET73" s="59"/>
      <c r="EU73" s="59"/>
      <c r="EV73" s="59"/>
      <c r="EW73" s="59"/>
      <c r="EX73" s="59"/>
      <c r="EY73" s="59"/>
      <c r="EZ73" s="59"/>
      <c r="FA73" s="59"/>
      <c r="FB73" s="59"/>
      <c r="FC73" s="59"/>
      <c r="FD73" s="59"/>
      <c r="FE73" s="59"/>
      <c r="FF73" s="59"/>
      <c r="FG73" s="59"/>
      <c r="FH73" s="59"/>
      <c r="FI73" s="59"/>
      <c r="FJ73" s="59"/>
      <c r="FK73" s="59"/>
      <c r="FL73" s="59"/>
      <c r="FM73" s="59"/>
      <c r="FN73" s="59"/>
      <c r="FO73" s="59"/>
      <c r="FP73" s="59"/>
      <c r="FQ73" s="59"/>
      <c r="FR73" s="59"/>
      <c r="FS73" s="59"/>
      <c r="FT73" s="59"/>
      <c r="FU73" s="59"/>
      <c r="FV73" s="59"/>
      <c r="FW73" s="59"/>
      <c r="FX73" s="59"/>
      <c r="FY73" s="59"/>
      <c r="FZ73" s="59"/>
      <c r="GA73" s="59"/>
      <c r="GB73" s="59"/>
      <c r="GC73" s="59"/>
      <c r="GD73" s="59"/>
      <c r="GE73" s="59"/>
      <c r="GF73" s="59"/>
      <c r="GG73" s="59"/>
      <c r="GH73" s="59"/>
      <c r="GI73" s="59"/>
      <c r="GJ73" s="59"/>
      <c r="GK73" s="59"/>
      <c r="GL73" s="59"/>
      <c r="GM73" s="59"/>
      <c r="GN73" s="59"/>
      <c r="GO73" s="59"/>
      <c r="GP73" s="59"/>
      <c r="GQ73" s="59"/>
      <c r="GR73" s="59"/>
      <c r="GS73" s="59"/>
      <c r="GT73" s="59"/>
      <c r="GU73" s="59"/>
      <c r="GV73" s="59"/>
      <c r="GW73" s="59"/>
      <c r="GX73" s="59"/>
      <c r="GY73" s="59"/>
      <c r="GZ73" s="59"/>
      <c r="HA73" s="59"/>
      <c r="HB73" s="59"/>
      <c r="HC73" s="59"/>
      <c r="HD73" s="59"/>
      <c r="HE73" s="59"/>
      <c r="HF73" s="59"/>
      <c r="HG73" s="59"/>
      <c r="HH73" s="59"/>
      <c r="HI73" s="59"/>
      <c r="HJ73" s="59"/>
      <c r="HK73" s="59"/>
      <c r="HL73" s="59"/>
      <c r="HM73" s="59"/>
      <c r="HN73" s="59"/>
      <c r="HO73" s="59"/>
      <c r="HP73" s="59"/>
      <c r="HQ73" s="59"/>
      <c r="HR73" s="59"/>
      <c r="HS73" s="59"/>
      <c r="HT73" s="59"/>
      <c r="HU73" s="59"/>
      <c r="HV73" s="59"/>
      <c r="HW73" s="59"/>
      <c r="HX73" s="59"/>
      <c r="HY73" s="59"/>
      <c r="HZ73" s="59"/>
      <c r="IA73" s="59"/>
      <c r="IB73" s="59"/>
      <c r="IC73" s="59"/>
      <c r="ID73" s="59"/>
      <c r="IE73" s="59"/>
      <c r="IF73" s="59"/>
      <c r="IG73" s="59"/>
      <c r="IH73" s="59"/>
      <c r="II73" s="59"/>
      <c r="IJ73" s="59"/>
      <c r="IK73" s="59"/>
    </row>
    <row r="74" spans="1:245">
      <c r="D74" s="94" t="s">
        <v>67</v>
      </c>
      <c r="F74" s="95">
        <f>(1+'2-Tier'!$D$3)^'2-Tier Investor  Calc'!F2</f>
        <v>1.075</v>
      </c>
      <c r="G74" s="95">
        <f>(1+'2-Tier'!$D$3)^'2-Tier Investor  Calc'!G2</f>
        <v>1.1556249999999999</v>
      </c>
      <c r="H74" s="95">
        <f>(1+'2-Tier'!$D$3)^'2-Tier Investor  Calc'!H2</f>
        <v>1.2422968749999999</v>
      </c>
      <c r="I74" s="95">
        <f>(1+'2-Tier'!$D$3)^'2-Tier Investor  Calc'!I2</f>
        <v>1.3354691406249999</v>
      </c>
      <c r="J74" s="95">
        <f>(1+'2-Tier'!$D$3)^'2-Tier Investor  Calc'!J2</f>
        <v>1.4356293261718749</v>
      </c>
      <c r="K74" s="95">
        <f>(1+'2-Tier'!$D$3)^'2-Tier Investor  Calc'!K2</f>
        <v>1.5433015256347653</v>
      </c>
      <c r="L74" s="95">
        <f>(1+'2-Tier'!$D$3)^'2-Tier Investor  Calc'!L2</f>
        <v>1.6590491400573728</v>
      </c>
      <c r="M74" s="95">
        <f>(1+'2-Tier'!$D$3)^'2-Tier Investor  Calc'!M2</f>
        <v>1.7834778255616757</v>
      </c>
      <c r="N74" s="95">
        <f>(1+'2-Tier'!$D$3)^'2-Tier Investor  Calc'!N2</f>
        <v>1.9172386624788014</v>
      </c>
      <c r="O74" s="95">
        <f>(1+'2-Tier'!$D$3)^'2-Tier Investor  Calc'!O2</f>
        <v>2.0610315621647111</v>
      </c>
      <c r="P74" s="95">
        <f>(1+'2-Tier'!$D$3)^'2-Tier Investor  Calc'!P2</f>
        <v>2.2156089293270647</v>
      </c>
      <c r="Q74" s="95">
        <f>(1+'2-Tier'!$D$3)^'2-Tier Investor  Calc'!Q2</f>
        <v>2.3817795990265944</v>
      </c>
      <c r="R74" s="95">
        <f>(1+'2-Tier'!$D$3)^'2-Tier Investor  Calc'!R2</f>
        <v>2.5604130689535891</v>
      </c>
      <c r="S74" s="95">
        <f>(1+'2-Tier'!$D$3)^'2-Tier Investor  Calc'!S2</f>
        <v>2.7524440491251081</v>
      </c>
      <c r="T74" s="95">
        <f>(1+'2-Tier'!$D$3)^'2-Tier Investor  Calc'!T2</f>
        <v>2.9588773528094912</v>
      </c>
      <c r="U74" s="95">
        <f>(1+'2-Tier'!$D$3)^'2-Tier Investor  Calc'!U2</f>
        <v>3.1807931542702028</v>
      </c>
      <c r="V74" s="95">
        <f>(1+'2-Tier'!$D$3)^'2-Tier Investor  Calc'!V2</f>
        <v>3.4193526408404677</v>
      </c>
      <c r="W74" s="95">
        <f>(1+'2-Tier'!$D$3)^'2-Tier Investor  Calc'!W2</f>
        <v>3.6758040889035026</v>
      </c>
      <c r="X74" s="95">
        <f>(1+'2-Tier'!$D$3)^'2-Tier Investor  Calc'!X2</f>
        <v>3.9514893955712656</v>
      </c>
      <c r="Y74" s="95">
        <f>(1+'2-Tier'!$D$3)^'2-Tier Investor  Calc'!Y2</f>
        <v>4.2478511002391102</v>
      </c>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59"/>
      <c r="AX74" s="59"/>
      <c r="AY74" s="59"/>
      <c r="AZ74" s="59"/>
      <c r="BA74" s="59"/>
      <c r="BB74" s="59"/>
      <c r="BC74" s="59"/>
      <c r="BD74" s="59"/>
      <c r="BE74" s="59"/>
      <c r="BF74" s="59"/>
      <c r="BG74" s="59"/>
      <c r="BH74" s="59"/>
      <c r="BI74" s="59"/>
      <c r="BJ74" s="59"/>
      <c r="BK74" s="59"/>
      <c r="BL74" s="59"/>
      <c r="BM74" s="59"/>
      <c r="BN74" s="59"/>
      <c r="BO74" s="59"/>
      <c r="BP74" s="59"/>
      <c r="BQ74" s="59"/>
      <c r="BR74" s="59"/>
      <c r="BS74" s="59"/>
      <c r="BT74" s="59"/>
      <c r="BU74" s="59"/>
      <c r="BV74" s="59"/>
      <c r="BW74" s="59"/>
      <c r="BX74" s="59"/>
      <c r="BY74" s="59"/>
      <c r="BZ74" s="59"/>
      <c r="CA74" s="59"/>
      <c r="CB74" s="59"/>
      <c r="CC74" s="59"/>
      <c r="CD74" s="59"/>
      <c r="CE74" s="59"/>
      <c r="CF74" s="59"/>
      <c r="CG74" s="59"/>
      <c r="CH74" s="59"/>
      <c r="CI74" s="59"/>
      <c r="CJ74" s="59"/>
      <c r="CK74" s="59"/>
      <c r="CL74" s="59"/>
      <c r="CM74" s="59"/>
      <c r="CN74" s="59"/>
      <c r="CO74" s="59"/>
      <c r="CP74" s="59"/>
      <c r="CQ74" s="59"/>
      <c r="CR74" s="59"/>
      <c r="CS74" s="59"/>
      <c r="CT74" s="59"/>
      <c r="CU74" s="59"/>
      <c r="CV74" s="59"/>
      <c r="CW74" s="59"/>
      <c r="CX74" s="59"/>
      <c r="CY74" s="59"/>
      <c r="CZ74" s="59"/>
      <c r="DA74" s="59"/>
      <c r="DB74" s="59"/>
      <c r="DC74" s="59"/>
      <c r="DD74" s="59"/>
      <c r="DE74" s="59"/>
      <c r="DF74" s="59"/>
      <c r="DG74" s="59"/>
      <c r="DH74" s="59"/>
      <c r="DI74" s="59"/>
      <c r="DJ74" s="59"/>
      <c r="DK74" s="59"/>
      <c r="DL74" s="59"/>
      <c r="DM74" s="59"/>
      <c r="DN74" s="59"/>
      <c r="DO74" s="59"/>
      <c r="DP74" s="59"/>
      <c r="DQ74" s="59"/>
      <c r="DR74" s="59"/>
      <c r="DS74" s="59"/>
      <c r="DT74" s="59"/>
      <c r="DU74" s="59"/>
      <c r="DV74" s="59"/>
      <c r="DW74" s="59"/>
      <c r="DX74" s="59"/>
      <c r="DY74" s="59"/>
      <c r="DZ74" s="59"/>
      <c r="EA74" s="59"/>
      <c r="EB74" s="59"/>
      <c r="EC74" s="59"/>
      <c r="ED74" s="59"/>
      <c r="EE74" s="59"/>
      <c r="EF74" s="59"/>
      <c r="EG74" s="59"/>
      <c r="EH74" s="59"/>
      <c r="EI74" s="59"/>
      <c r="EJ74" s="59"/>
      <c r="EK74" s="59"/>
      <c r="EL74" s="59"/>
      <c r="EM74" s="59"/>
      <c r="EN74" s="59"/>
      <c r="EO74" s="59"/>
      <c r="EP74" s="59"/>
      <c r="EQ74" s="59"/>
      <c r="ER74" s="59"/>
      <c r="ES74" s="59"/>
      <c r="ET74" s="59"/>
      <c r="EU74" s="59"/>
      <c r="EV74" s="59"/>
      <c r="EW74" s="59"/>
      <c r="EX74" s="59"/>
      <c r="EY74" s="59"/>
      <c r="EZ74" s="59"/>
      <c r="FA74" s="59"/>
      <c r="FB74" s="59"/>
      <c r="FC74" s="59"/>
      <c r="FD74" s="59"/>
      <c r="FE74" s="59"/>
      <c r="FF74" s="59"/>
      <c r="FG74" s="59"/>
      <c r="FH74" s="59"/>
      <c r="FI74" s="59"/>
      <c r="FJ74" s="59"/>
      <c r="FK74" s="59"/>
      <c r="FL74" s="59"/>
      <c r="FM74" s="59"/>
      <c r="FN74" s="59"/>
      <c r="FO74" s="59"/>
      <c r="FP74" s="59"/>
      <c r="FQ74" s="59"/>
      <c r="FR74" s="59"/>
      <c r="FS74" s="59"/>
      <c r="FT74" s="59"/>
      <c r="FU74" s="59"/>
      <c r="FV74" s="59"/>
      <c r="FW74" s="59"/>
      <c r="FX74" s="59"/>
      <c r="FY74" s="59"/>
      <c r="FZ74" s="59"/>
      <c r="GA74" s="59"/>
      <c r="GB74" s="59"/>
      <c r="GC74" s="59"/>
      <c r="GD74" s="59"/>
      <c r="GE74" s="59"/>
      <c r="GF74" s="59"/>
      <c r="GG74" s="59"/>
      <c r="GH74" s="59"/>
      <c r="GI74" s="59"/>
      <c r="GJ74" s="59"/>
      <c r="GK74" s="59"/>
      <c r="GL74" s="59"/>
      <c r="GM74" s="59"/>
      <c r="GN74" s="59"/>
      <c r="GO74" s="59"/>
      <c r="GP74" s="59"/>
      <c r="GQ74" s="59"/>
      <c r="GR74" s="59"/>
      <c r="GS74" s="59"/>
      <c r="GT74" s="59"/>
      <c r="GU74" s="59"/>
      <c r="GV74" s="59"/>
      <c r="GW74" s="59"/>
      <c r="GX74" s="59"/>
      <c r="GY74" s="59"/>
      <c r="GZ74" s="59"/>
      <c r="HA74" s="59"/>
      <c r="HB74" s="59"/>
      <c r="HC74" s="59"/>
      <c r="HD74" s="59"/>
      <c r="HE74" s="59"/>
      <c r="HF74" s="59"/>
      <c r="HG74" s="59"/>
      <c r="HH74" s="59"/>
      <c r="HI74" s="59"/>
      <c r="HJ74" s="59"/>
      <c r="HK74" s="59"/>
      <c r="HL74" s="59"/>
      <c r="HM74" s="59"/>
      <c r="HN74" s="59"/>
      <c r="HO74" s="59"/>
      <c r="HP74" s="59"/>
      <c r="HQ74" s="59"/>
      <c r="HR74" s="59"/>
      <c r="HS74" s="59"/>
      <c r="HT74" s="59"/>
      <c r="HU74" s="59"/>
      <c r="HV74" s="59"/>
      <c r="HW74" s="59"/>
      <c r="HX74" s="59"/>
      <c r="HY74" s="59"/>
      <c r="HZ74" s="59"/>
      <c r="IA74" s="59"/>
      <c r="IB74" s="59"/>
      <c r="IC74" s="59"/>
      <c r="ID74" s="59"/>
      <c r="IE74" s="59"/>
      <c r="IF74" s="59"/>
      <c r="IG74" s="59"/>
      <c r="IH74" s="59"/>
      <c r="II74" s="59"/>
      <c r="IJ74" s="59"/>
      <c r="IK74" s="59"/>
    </row>
    <row r="75" spans="1:245">
      <c r="D75" s="60"/>
    </row>
    <row r="76" spans="1:245">
      <c r="D76" s="78" t="s">
        <v>4</v>
      </c>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59"/>
      <c r="BH76" s="59"/>
      <c r="BI76" s="59"/>
      <c r="BJ76" s="59"/>
      <c r="BK76" s="59"/>
      <c r="BL76" s="59"/>
      <c r="BM76" s="59"/>
      <c r="BN76" s="59"/>
      <c r="BO76" s="59"/>
      <c r="BP76" s="59"/>
      <c r="BQ76" s="59"/>
      <c r="BR76" s="59"/>
      <c r="BS76" s="59"/>
      <c r="BT76" s="59"/>
      <c r="BU76" s="59"/>
      <c r="BV76" s="59"/>
      <c r="BW76" s="59"/>
      <c r="BX76" s="59"/>
      <c r="BY76" s="59"/>
      <c r="BZ76" s="59"/>
      <c r="CA76" s="59"/>
      <c r="CB76" s="59"/>
      <c r="CC76" s="59"/>
      <c r="CD76" s="59"/>
      <c r="CE76" s="59"/>
      <c r="CF76" s="59"/>
      <c r="CG76" s="59"/>
      <c r="CH76" s="59"/>
      <c r="CI76" s="59"/>
      <c r="CJ76" s="59"/>
      <c r="CK76" s="59"/>
      <c r="CL76" s="59"/>
      <c r="CM76" s="59"/>
      <c r="CN76" s="59"/>
      <c r="CO76" s="59"/>
      <c r="CP76" s="59"/>
      <c r="CQ76" s="59"/>
      <c r="CR76" s="59"/>
      <c r="CS76" s="59"/>
      <c r="CT76" s="59"/>
      <c r="CU76" s="59"/>
      <c r="CV76" s="59"/>
      <c r="CW76" s="59"/>
      <c r="CX76" s="59"/>
      <c r="CY76" s="59"/>
      <c r="CZ76" s="59"/>
      <c r="DA76" s="59"/>
      <c r="DB76" s="59"/>
      <c r="DC76" s="59"/>
      <c r="DD76" s="59"/>
      <c r="DE76" s="59"/>
      <c r="DF76" s="59"/>
      <c r="DG76" s="59"/>
      <c r="DH76" s="59"/>
      <c r="DI76" s="59"/>
      <c r="DJ76" s="59"/>
      <c r="DK76" s="59"/>
      <c r="DL76" s="59"/>
      <c r="DM76" s="59"/>
      <c r="DN76" s="59"/>
      <c r="DO76" s="59"/>
      <c r="DP76" s="59"/>
      <c r="DQ76" s="59"/>
      <c r="DR76" s="59"/>
      <c r="DS76" s="59"/>
      <c r="DT76" s="59"/>
      <c r="DU76" s="59"/>
      <c r="DV76" s="59"/>
      <c r="DW76" s="59"/>
      <c r="DX76" s="59"/>
      <c r="DY76" s="59"/>
      <c r="DZ76" s="59"/>
      <c r="EA76" s="59"/>
      <c r="EB76" s="59"/>
      <c r="EC76" s="59"/>
      <c r="ED76" s="59"/>
      <c r="EE76" s="59"/>
      <c r="EF76" s="59"/>
      <c r="EG76" s="59"/>
      <c r="EH76" s="59"/>
      <c r="EI76" s="59"/>
      <c r="EJ76" s="59"/>
      <c r="EK76" s="59"/>
      <c r="EL76" s="59"/>
      <c r="EM76" s="59"/>
      <c r="EN76" s="59"/>
      <c r="EO76" s="59"/>
      <c r="EP76" s="59"/>
      <c r="EQ76" s="59"/>
      <c r="ER76" s="59"/>
      <c r="ES76" s="59"/>
      <c r="ET76" s="59"/>
      <c r="EU76" s="59"/>
      <c r="EV76" s="59"/>
      <c r="EW76" s="59"/>
      <c r="EX76" s="59"/>
      <c r="EY76" s="59"/>
      <c r="EZ76" s="59"/>
      <c r="FA76" s="59"/>
      <c r="FB76" s="59"/>
      <c r="FC76" s="59"/>
      <c r="FD76" s="59"/>
      <c r="FE76" s="59"/>
      <c r="FF76" s="59"/>
      <c r="FG76" s="59"/>
      <c r="FH76" s="59"/>
      <c r="FI76" s="59"/>
      <c r="FJ76" s="59"/>
      <c r="FK76" s="59"/>
      <c r="FL76" s="59"/>
      <c r="FM76" s="59"/>
      <c r="FN76" s="59"/>
      <c r="FO76" s="59"/>
      <c r="FP76" s="59"/>
      <c r="FQ76" s="59"/>
      <c r="FR76" s="59"/>
      <c r="FS76" s="59"/>
      <c r="FT76" s="59"/>
      <c r="FU76" s="59"/>
      <c r="FV76" s="59"/>
      <c r="FW76" s="59"/>
      <c r="FX76" s="59"/>
      <c r="FY76" s="59"/>
      <c r="FZ76" s="59"/>
      <c r="GA76" s="59"/>
      <c r="GB76" s="59"/>
      <c r="GC76" s="59"/>
      <c r="GD76" s="59"/>
      <c r="GE76" s="59"/>
      <c r="GF76" s="59"/>
      <c r="GG76" s="59"/>
      <c r="GH76" s="59"/>
      <c r="GI76" s="59"/>
      <c r="GJ76" s="59"/>
      <c r="GK76" s="59"/>
      <c r="GL76" s="59"/>
      <c r="GM76" s="59"/>
      <c r="GN76" s="59"/>
      <c r="GO76" s="59"/>
      <c r="GP76" s="59"/>
      <c r="GQ76" s="59"/>
      <c r="GR76" s="59"/>
      <c r="GS76" s="59"/>
      <c r="GT76" s="59"/>
      <c r="GU76" s="59"/>
      <c r="GV76" s="59"/>
      <c r="GW76" s="59"/>
      <c r="GX76" s="59"/>
      <c r="GY76" s="59"/>
      <c r="GZ76" s="59"/>
      <c r="HA76" s="59"/>
      <c r="HB76" s="59"/>
      <c r="HC76" s="59"/>
      <c r="HD76" s="59"/>
      <c r="HE76" s="59"/>
      <c r="HF76" s="59"/>
      <c r="HG76" s="59"/>
      <c r="HH76" s="59"/>
      <c r="HI76" s="59"/>
      <c r="HJ76" s="59"/>
      <c r="HK76" s="59"/>
      <c r="HL76" s="59"/>
      <c r="HM76" s="59"/>
      <c r="HN76" s="59"/>
      <c r="HO76" s="59"/>
      <c r="HP76" s="59"/>
      <c r="HQ76" s="59"/>
      <c r="HR76" s="59"/>
      <c r="HS76" s="59"/>
      <c r="HT76" s="59"/>
      <c r="HU76" s="59"/>
      <c r="HV76" s="59"/>
      <c r="HW76" s="59"/>
      <c r="HX76" s="59"/>
      <c r="HY76" s="59"/>
      <c r="HZ76" s="59"/>
      <c r="IA76" s="59"/>
      <c r="IB76" s="59"/>
      <c r="IC76" s="59"/>
      <c r="ID76" s="59"/>
      <c r="IE76" s="59"/>
      <c r="IF76" s="59"/>
      <c r="IG76" s="59"/>
      <c r="IH76" s="59"/>
      <c r="II76" s="59"/>
      <c r="IJ76" s="59"/>
      <c r="IK76" s="59"/>
    </row>
    <row r="77" spans="1:245">
      <c r="D77" s="82">
        <f>SUM(F77:Y77)/-E68</f>
        <v>7.8201966871212321</v>
      </c>
      <c r="F77" s="59">
        <f>F68/F$74</f>
        <v>1628.6827284715246</v>
      </c>
      <c r="G77" s="59">
        <f t="shared" ref="G77:Y81" si="56">G68/G$74</f>
        <v>2411.3032021677632</v>
      </c>
      <c r="H77" s="59">
        <f t="shared" si="56"/>
        <v>2381.4656443276517</v>
      </c>
      <c r="I77" s="59">
        <f t="shared" si="56"/>
        <v>2347.9165854851003</v>
      </c>
      <c r="J77" s="59">
        <f t="shared" si="56"/>
        <v>2311.1574732438121</v>
      </c>
      <c r="K77" s="59">
        <f t="shared" si="56"/>
        <v>2271.6446190906704</v>
      </c>
      <c r="L77" s="59">
        <f t="shared" si="56"/>
        <v>2229.7927723694875</v>
      </c>
      <c r="M77" s="59">
        <f t="shared" si="56"/>
        <v>2185.978427119458</v>
      </c>
      <c r="N77" s="59">
        <f t="shared" si="56"/>
        <v>2140.5428811602947</v>
      </c>
      <c r="O77" s="59">
        <f t="shared" si="56"/>
        <v>2093.7950654226156</v>
      </c>
      <c r="P77" s="59">
        <f t="shared" si="56"/>
        <v>2046.0141602365827</v>
      </c>
      <c r="Q77" s="59">
        <f t="shared" si="56"/>
        <v>1997.4520140971231</v>
      </c>
      <c r="R77" s="59">
        <f t="shared" si="56"/>
        <v>1948.3353793140222</v>
      </c>
      <c r="S77" s="59">
        <f t="shared" si="56"/>
        <v>1898.8679779236236</v>
      </c>
      <c r="T77" s="59">
        <f>T68/T$74</f>
        <v>256521.75473538498</v>
      </c>
      <c r="U77" s="59">
        <f t="shared" si="56"/>
        <v>0</v>
      </c>
      <c r="V77" s="59">
        <f t="shared" si="56"/>
        <v>0</v>
      </c>
      <c r="W77" s="59">
        <f t="shared" si="56"/>
        <v>0</v>
      </c>
      <c r="X77" s="59">
        <f t="shared" si="56"/>
        <v>0</v>
      </c>
      <c r="Y77" s="59">
        <f t="shared" si="56"/>
        <v>0</v>
      </c>
      <c r="Z77" s="70"/>
      <c r="AA77" s="70"/>
      <c r="AB77" s="70"/>
      <c r="AC77" s="70"/>
      <c r="AD77" s="70"/>
      <c r="AE77" s="70"/>
      <c r="AF77" s="70"/>
      <c r="AG77" s="70"/>
      <c r="AH77" s="70"/>
      <c r="AI77" s="70"/>
      <c r="AJ77" s="70"/>
      <c r="AK77" s="70"/>
      <c r="AL77" s="70"/>
      <c r="AM77" s="70"/>
      <c r="AN77" s="70"/>
      <c r="AO77" s="70"/>
      <c r="AP77" s="70"/>
      <c r="AQ77" s="70"/>
      <c r="AR77" s="70"/>
      <c r="AS77" s="70"/>
      <c r="AT77" s="70"/>
      <c r="AU77" s="70"/>
      <c r="AV77" s="70"/>
      <c r="AW77" s="70"/>
      <c r="AX77" s="70"/>
      <c r="AY77" s="70"/>
      <c r="AZ77" s="70"/>
      <c r="BA77" s="70"/>
      <c r="BB77" s="70"/>
      <c r="BC77" s="70"/>
      <c r="BD77" s="70"/>
      <c r="BE77" s="70"/>
      <c r="BF77" s="70"/>
      <c r="BG77" s="70"/>
      <c r="BH77" s="70"/>
      <c r="BI77" s="70"/>
      <c r="BJ77" s="70"/>
      <c r="BK77" s="70"/>
      <c r="BL77" s="70"/>
      <c r="BM77" s="70"/>
      <c r="BN77" s="70"/>
      <c r="BO77" s="70"/>
      <c r="BP77" s="70"/>
      <c r="BQ77" s="70"/>
      <c r="BR77" s="70"/>
      <c r="BS77" s="70"/>
      <c r="BT77" s="70"/>
      <c r="BU77" s="70"/>
      <c r="BV77" s="70"/>
      <c r="BW77" s="70"/>
      <c r="BX77" s="70"/>
      <c r="BY77" s="70"/>
      <c r="BZ77" s="70"/>
      <c r="CA77" s="70"/>
      <c r="CB77" s="70"/>
      <c r="CC77" s="70"/>
      <c r="CD77" s="70"/>
      <c r="CE77" s="70"/>
      <c r="CF77" s="70"/>
      <c r="CG77" s="70"/>
      <c r="CH77" s="70"/>
      <c r="CI77" s="70"/>
      <c r="CJ77" s="70"/>
      <c r="CK77" s="70"/>
      <c r="CL77" s="70"/>
      <c r="CM77" s="70"/>
      <c r="CN77" s="70"/>
      <c r="CO77" s="70"/>
      <c r="CP77" s="70"/>
      <c r="CQ77" s="70"/>
      <c r="CR77" s="70"/>
      <c r="CS77" s="70"/>
      <c r="CT77" s="70"/>
      <c r="CU77" s="70"/>
      <c r="CV77" s="70"/>
      <c r="CW77" s="70"/>
      <c r="CX77" s="70"/>
      <c r="CY77" s="70"/>
      <c r="CZ77" s="70"/>
      <c r="DA77" s="70"/>
      <c r="DB77" s="70"/>
      <c r="DC77" s="70"/>
      <c r="DD77" s="70"/>
      <c r="DE77" s="70"/>
      <c r="DF77" s="70"/>
      <c r="DG77" s="70"/>
      <c r="DH77" s="70"/>
      <c r="DI77" s="70"/>
      <c r="DJ77" s="70"/>
      <c r="DK77" s="70"/>
      <c r="DL77" s="70"/>
      <c r="DM77" s="70"/>
      <c r="DN77" s="70"/>
      <c r="DO77" s="70"/>
      <c r="DP77" s="70"/>
      <c r="DQ77" s="70"/>
      <c r="DR77" s="70"/>
      <c r="DS77" s="70"/>
      <c r="DT77" s="70"/>
      <c r="DU77" s="70"/>
      <c r="DV77" s="70"/>
      <c r="DW77" s="70"/>
      <c r="DX77" s="70"/>
      <c r="DY77" s="70"/>
      <c r="DZ77" s="70"/>
      <c r="EA77" s="70"/>
      <c r="EB77" s="70"/>
      <c r="EC77" s="70"/>
      <c r="ED77" s="70"/>
      <c r="EE77" s="70"/>
      <c r="EF77" s="70"/>
      <c r="EG77" s="70"/>
      <c r="EH77" s="70"/>
      <c r="EI77" s="70"/>
      <c r="EJ77" s="70"/>
      <c r="EK77" s="70"/>
      <c r="EL77" s="70"/>
      <c r="EM77" s="70"/>
      <c r="EN77" s="70"/>
      <c r="EO77" s="70"/>
      <c r="EP77" s="70"/>
      <c r="EQ77" s="70"/>
      <c r="ER77" s="70"/>
      <c r="ES77" s="70"/>
      <c r="ET77" s="70"/>
      <c r="EU77" s="70"/>
      <c r="EV77" s="70"/>
      <c r="EW77" s="70"/>
      <c r="EX77" s="70"/>
      <c r="EY77" s="70"/>
      <c r="EZ77" s="70"/>
      <c r="FA77" s="70"/>
      <c r="FB77" s="70"/>
      <c r="FC77" s="70"/>
      <c r="FD77" s="70"/>
      <c r="FE77" s="70"/>
      <c r="FF77" s="70"/>
      <c r="FG77" s="70"/>
      <c r="FH77" s="70"/>
      <c r="FI77" s="70"/>
      <c r="FJ77" s="70"/>
      <c r="FK77" s="70"/>
      <c r="FL77" s="70"/>
      <c r="FM77" s="70"/>
      <c r="FN77" s="70"/>
      <c r="FO77" s="70"/>
      <c r="FP77" s="70"/>
      <c r="FQ77" s="70"/>
      <c r="FR77" s="70"/>
      <c r="FS77" s="70"/>
      <c r="FT77" s="70"/>
      <c r="FU77" s="70"/>
      <c r="FV77" s="70"/>
      <c r="FW77" s="70"/>
      <c r="FX77" s="70"/>
      <c r="FY77" s="70"/>
      <c r="FZ77" s="70"/>
      <c r="GA77" s="70"/>
      <c r="GB77" s="70"/>
      <c r="GC77" s="70"/>
      <c r="GD77" s="70"/>
      <c r="GE77" s="70"/>
      <c r="GF77" s="70"/>
      <c r="GG77" s="70"/>
      <c r="GH77" s="70"/>
      <c r="GI77" s="70"/>
      <c r="GJ77" s="70"/>
      <c r="GK77" s="70"/>
      <c r="GL77" s="70"/>
      <c r="GM77" s="70"/>
      <c r="GN77" s="70"/>
      <c r="GO77" s="70"/>
      <c r="GP77" s="70"/>
      <c r="GQ77" s="70"/>
      <c r="GR77" s="70"/>
      <c r="GS77" s="70"/>
      <c r="GT77" s="70"/>
      <c r="GU77" s="70"/>
      <c r="GV77" s="70"/>
      <c r="GW77" s="70"/>
      <c r="GX77" s="70"/>
      <c r="GY77" s="70"/>
      <c r="GZ77" s="70"/>
      <c r="HA77" s="70"/>
      <c r="HB77" s="70"/>
      <c r="HC77" s="70"/>
      <c r="HD77" s="70"/>
      <c r="HE77" s="70"/>
      <c r="HF77" s="70"/>
      <c r="HG77" s="70"/>
      <c r="HH77" s="70"/>
      <c r="HI77" s="70"/>
      <c r="HJ77" s="70"/>
      <c r="HK77" s="70"/>
      <c r="HL77" s="70"/>
      <c r="HM77" s="70"/>
      <c r="HN77" s="70"/>
      <c r="HO77" s="70"/>
      <c r="HP77" s="70"/>
      <c r="HQ77" s="70"/>
      <c r="HR77" s="70"/>
      <c r="HS77" s="70"/>
      <c r="HT77" s="70"/>
      <c r="HU77" s="70"/>
      <c r="HV77" s="70"/>
      <c r="HW77" s="70"/>
      <c r="HX77" s="70"/>
      <c r="HY77" s="70"/>
      <c r="HZ77" s="70"/>
      <c r="IA77" s="70"/>
      <c r="IB77" s="70"/>
      <c r="IC77" s="70"/>
      <c r="ID77" s="70"/>
      <c r="IE77" s="70"/>
      <c r="IF77" s="70"/>
      <c r="IG77" s="70"/>
      <c r="IH77" s="70"/>
      <c r="II77" s="70"/>
      <c r="IJ77" s="70"/>
      <c r="IK77" s="70"/>
    </row>
    <row r="78" spans="1:245">
      <c r="D78" s="82">
        <f t="shared" ref="D78:D81" si="57">SUM(F78:Y78)/-E69</f>
        <v>1.6092115539638809</v>
      </c>
      <c r="F78" s="59">
        <f t="shared" ref="F78:U81" si="58">F69/F$74</f>
        <v>11400.779099300687</v>
      </c>
      <c r="G78" s="59">
        <f t="shared" si="58"/>
        <v>16879.122415174363</v>
      </c>
      <c r="H78" s="59">
        <f t="shared" si="58"/>
        <v>16670.259510293585</v>
      </c>
      <c r="I78" s="59">
        <f t="shared" si="58"/>
        <v>16435.416098395726</v>
      </c>
      <c r="J78" s="59">
        <f t="shared" si="58"/>
        <v>16178.102312706702</v>
      </c>
      <c r="K78" s="59">
        <f t="shared" si="58"/>
        <v>15901.512333634713</v>
      </c>
      <c r="L78" s="59">
        <f t="shared" si="58"/>
        <v>15608.549406586428</v>
      </c>
      <c r="M78" s="59">
        <f t="shared" si="58"/>
        <v>15301.848989836226</v>
      </c>
      <c r="N78" s="59">
        <f t="shared" si="58"/>
        <v>14983.800168122078</v>
      </c>
      <c r="O78" s="59">
        <f t="shared" si="58"/>
        <v>14656.565457958326</v>
      </c>
      <c r="P78" s="59">
        <f t="shared" si="58"/>
        <v>14322.099121656098</v>
      </c>
      <c r="Q78" s="59">
        <f t="shared" si="58"/>
        <v>13982.164098679877</v>
      </c>
      <c r="R78" s="59">
        <f t="shared" si="58"/>
        <v>13638.347655198169</v>
      </c>
      <c r="S78" s="59">
        <f t="shared" si="58"/>
        <v>13292.075845465379</v>
      </c>
      <c r="T78" s="59">
        <f t="shared" si="58"/>
        <v>203310.96963448156</v>
      </c>
      <c r="U78" s="59">
        <f t="shared" si="58"/>
        <v>0</v>
      </c>
      <c r="V78" s="59">
        <f t="shared" si="56"/>
        <v>0</v>
      </c>
      <c r="W78" s="59">
        <f t="shared" si="56"/>
        <v>0</v>
      </c>
      <c r="X78" s="59">
        <f t="shared" si="56"/>
        <v>0</v>
      </c>
      <c r="Y78" s="59">
        <f t="shared" si="56"/>
        <v>0</v>
      </c>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71"/>
      <c r="BL78" s="71"/>
      <c r="BM78" s="71"/>
      <c r="BN78" s="71"/>
      <c r="BO78" s="71"/>
      <c r="BP78" s="71"/>
      <c r="BQ78" s="71"/>
      <c r="BR78" s="71"/>
      <c r="BS78" s="71"/>
      <c r="BT78" s="71"/>
      <c r="BU78" s="71"/>
      <c r="BV78" s="71"/>
      <c r="BW78" s="71"/>
      <c r="BX78" s="71"/>
      <c r="BY78" s="71"/>
      <c r="BZ78" s="71"/>
      <c r="CA78" s="71"/>
      <c r="CB78" s="71"/>
      <c r="CC78" s="71"/>
      <c r="CD78" s="71"/>
      <c r="CE78" s="71"/>
      <c r="CF78" s="71"/>
      <c r="CG78" s="71"/>
      <c r="CH78" s="71"/>
      <c r="CI78" s="71"/>
      <c r="CJ78" s="71"/>
      <c r="CK78" s="71"/>
      <c r="CL78" s="71"/>
      <c r="CM78" s="71"/>
      <c r="CN78" s="71"/>
      <c r="CO78" s="71"/>
      <c r="CP78" s="71"/>
      <c r="CQ78" s="71"/>
      <c r="CR78" s="71"/>
      <c r="CS78" s="71"/>
      <c r="CT78" s="71"/>
      <c r="CU78" s="71"/>
      <c r="CV78" s="71"/>
      <c r="CW78" s="71"/>
      <c r="CX78" s="71"/>
      <c r="CY78" s="71"/>
      <c r="CZ78" s="71"/>
      <c r="DA78" s="71"/>
      <c r="DB78" s="71"/>
      <c r="DC78" s="71"/>
      <c r="DD78" s="71"/>
      <c r="DE78" s="71"/>
      <c r="DF78" s="71"/>
      <c r="DG78" s="71"/>
      <c r="DH78" s="71"/>
      <c r="DI78" s="71"/>
      <c r="DJ78" s="71"/>
      <c r="DK78" s="71"/>
      <c r="DL78" s="71"/>
      <c r="DM78" s="71"/>
      <c r="DN78" s="71"/>
      <c r="DO78" s="71"/>
      <c r="DP78" s="71"/>
      <c r="DQ78" s="71"/>
      <c r="DR78" s="71"/>
      <c r="DS78" s="71"/>
      <c r="DT78" s="71"/>
      <c r="DU78" s="71"/>
      <c r="DV78" s="71"/>
      <c r="DW78" s="71"/>
      <c r="DX78" s="71"/>
      <c r="DY78" s="71"/>
      <c r="DZ78" s="71"/>
      <c r="EA78" s="71"/>
      <c r="EB78" s="71"/>
      <c r="EC78" s="71"/>
      <c r="ED78" s="71"/>
      <c r="EE78" s="71"/>
      <c r="EF78" s="71"/>
      <c r="EG78" s="71"/>
      <c r="EH78" s="71"/>
      <c r="EI78" s="71"/>
      <c r="EJ78" s="71"/>
      <c r="EK78" s="71"/>
      <c r="EL78" s="71"/>
      <c r="EM78" s="71"/>
      <c r="EN78" s="71"/>
      <c r="EO78" s="71"/>
      <c r="EP78" s="71"/>
      <c r="EQ78" s="71"/>
      <c r="ER78" s="71"/>
      <c r="ES78" s="71"/>
      <c r="ET78" s="71"/>
      <c r="EU78" s="71"/>
      <c r="EV78" s="71"/>
      <c r="EW78" s="71"/>
      <c r="EX78" s="71"/>
      <c r="EY78" s="71"/>
      <c r="EZ78" s="71"/>
      <c r="FA78" s="71"/>
      <c r="FB78" s="71"/>
      <c r="FC78" s="71"/>
      <c r="FD78" s="71"/>
      <c r="FE78" s="71"/>
      <c r="FF78" s="71"/>
      <c r="FG78" s="71"/>
      <c r="FH78" s="71"/>
      <c r="FI78" s="71"/>
      <c r="FJ78" s="71"/>
      <c r="FK78" s="71"/>
      <c r="FL78" s="71"/>
      <c r="FM78" s="71"/>
      <c r="FN78" s="71"/>
      <c r="FO78" s="71"/>
      <c r="FP78" s="71"/>
      <c r="FQ78" s="71"/>
      <c r="FR78" s="71"/>
      <c r="FS78" s="71"/>
      <c r="FT78" s="71"/>
      <c r="FU78" s="71"/>
      <c r="FV78" s="71"/>
      <c r="FW78" s="71"/>
      <c r="FX78" s="71"/>
      <c r="FY78" s="71"/>
      <c r="FZ78" s="71"/>
      <c r="GA78" s="71"/>
      <c r="GB78" s="71"/>
      <c r="GC78" s="71"/>
      <c r="GD78" s="71"/>
      <c r="GE78" s="71"/>
      <c r="GF78" s="71"/>
      <c r="GG78" s="71"/>
      <c r="GH78" s="71"/>
      <c r="GI78" s="71"/>
      <c r="GJ78" s="71"/>
      <c r="GK78" s="71"/>
      <c r="GL78" s="71"/>
      <c r="GM78" s="71"/>
      <c r="GN78" s="71"/>
      <c r="GO78" s="71"/>
      <c r="GP78" s="71"/>
      <c r="GQ78" s="71"/>
      <c r="GR78" s="71"/>
      <c r="GS78" s="71"/>
      <c r="GT78" s="71"/>
      <c r="GU78" s="71"/>
      <c r="GV78" s="71"/>
      <c r="GW78" s="71"/>
      <c r="GX78" s="71"/>
      <c r="GY78" s="71"/>
      <c r="GZ78" s="71"/>
      <c r="HA78" s="71"/>
      <c r="HB78" s="71"/>
      <c r="HC78" s="71"/>
      <c r="HD78" s="71"/>
      <c r="HE78" s="71"/>
      <c r="HF78" s="71"/>
      <c r="HG78" s="71"/>
      <c r="HH78" s="71"/>
      <c r="HI78" s="71"/>
      <c r="HJ78" s="71"/>
      <c r="HK78" s="71"/>
      <c r="HL78" s="71"/>
      <c r="HM78" s="71"/>
      <c r="HN78" s="71"/>
      <c r="HO78" s="71"/>
      <c r="HP78" s="71"/>
      <c r="HQ78" s="71"/>
      <c r="HR78" s="71"/>
      <c r="HS78" s="71"/>
      <c r="HT78" s="71"/>
      <c r="HU78" s="71"/>
      <c r="HV78" s="71"/>
      <c r="HW78" s="71"/>
      <c r="HX78" s="71"/>
      <c r="HY78" s="71"/>
      <c r="HZ78" s="71"/>
      <c r="IA78" s="71"/>
      <c r="IB78" s="71"/>
      <c r="IC78" s="71"/>
      <c r="ID78" s="71"/>
      <c r="IE78" s="71"/>
      <c r="IF78" s="71"/>
      <c r="IG78" s="71"/>
      <c r="IH78" s="71"/>
      <c r="II78" s="71"/>
      <c r="IJ78" s="71"/>
      <c r="IK78" s="71"/>
    </row>
    <row r="79" spans="1:245">
      <c r="D79" s="82">
        <f t="shared" si="57"/>
        <v>1.6092115539638809</v>
      </c>
      <c r="F79" s="59">
        <f t="shared" si="58"/>
        <v>8143.4136423576365</v>
      </c>
      <c r="G79" s="59">
        <f t="shared" si="56"/>
        <v>12056.516010838835</v>
      </c>
      <c r="H79" s="59">
        <f t="shared" si="56"/>
        <v>11907.328221638276</v>
      </c>
      <c r="I79" s="59">
        <f t="shared" si="56"/>
        <v>11739.582927425523</v>
      </c>
      <c r="J79" s="59">
        <f t="shared" si="56"/>
        <v>11555.787366219078</v>
      </c>
      <c r="K79" s="59">
        <f t="shared" si="56"/>
        <v>11358.22309545337</v>
      </c>
      <c r="L79" s="59">
        <f t="shared" si="56"/>
        <v>11148.963861847449</v>
      </c>
      <c r="M79" s="59">
        <f t="shared" si="56"/>
        <v>10929.892135597303</v>
      </c>
      <c r="N79" s="59">
        <f t="shared" si="56"/>
        <v>10702.714405801486</v>
      </c>
      <c r="O79" s="59">
        <f t="shared" si="56"/>
        <v>10468.975327113092</v>
      </c>
      <c r="P79" s="59">
        <f t="shared" si="56"/>
        <v>10230.070801182925</v>
      </c>
      <c r="Q79" s="59">
        <f t="shared" si="56"/>
        <v>9987.2600704856268</v>
      </c>
      <c r="R79" s="59">
        <f t="shared" si="56"/>
        <v>9741.6768965701212</v>
      </c>
      <c r="S79" s="59">
        <f t="shared" si="56"/>
        <v>9494.3398896181297</v>
      </c>
      <c r="T79" s="59">
        <f t="shared" si="56"/>
        <v>145222.12116748682</v>
      </c>
      <c r="U79" s="59">
        <f t="shared" si="56"/>
        <v>0</v>
      </c>
      <c r="V79" s="59">
        <f t="shared" si="56"/>
        <v>0</v>
      </c>
      <c r="W79" s="59">
        <f t="shared" si="56"/>
        <v>0</v>
      </c>
      <c r="X79" s="59">
        <f t="shared" si="56"/>
        <v>0</v>
      </c>
      <c r="Y79" s="59">
        <f t="shared" si="56"/>
        <v>0</v>
      </c>
      <c r="Z79" s="73"/>
      <c r="AA79" s="73"/>
      <c r="AB79" s="73"/>
      <c r="AC79" s="73"/>
      <c r="AD79" s="73"/>
      <c r="AE79" s="73"/>
      <c r="AF79" s="73"/>
      <c r="AG79" s="73"/>
      <c r="AH79" s="73"/>
      <c r="AI79" s="73"/>
      <c r="AJ79" s="73"/>
      <c r="AK79" s="73"/>
      <c r="AL79" s="73"/>
      <c r="AM79" s="73"/>
      <c r="AN79" s="73"/>
      <c r="AO79" s="73"/>
      <c r="AP79" s="73"/>
      <c r="AQ79" s="73"/>
      <c r="AR79" s="73"/>
      <c r="AS79" s="73"/>
      <c r="AT79" s="73"/>
      <c r="AU79" s="73"/>
      <c r="AV79" s="73"/>
      <c r="AW79" s="73"/>
      <c r="AX79" s="73"/>
      <c r="AY79" s="73"/>
      <c r="AZ79" s="73"/>
      <c r="BA79" s="73"/>
      <c r="BB79" s="73"/>
      <c r="BC79" s="73"/>
      <c r="BD79" s="73"/>
      <c r="BE79" s="73"/>
      <c r="BF79" s="73"/>
      <c r="BG79" s="73"/>
      <c r="BH79" s="73"/>
      <c r="BI79" s="73"/>
      <c r="BJ79" s="73"/>
      <c r="BK79" s="73"/>
      <c r="BL79" s="73"/>
      <c r="BM79" s="73"/>
      <c r="BN79" s="73"/>
      <c r="BO79" s="73"/>
      <c r="BP79" s="73"/>
      <c r="BQ79" s="73"/>
      <c r="BR79" s="73"/>
      <c r="BS79" s="73"/>
      <c r="BT79" s="73"/>
      <c r="BU79" s="73"/>
      <c r="BV79" s="73"/>
      <c r="BW79" s="73"/>
      <c r="BX79" s="73"/>
      <c r="BY79" s="73"/>
      <c r="BZ79" s="73"/>
      <c r="CA79" s="73"/>
      <c r="CB79" s="73"/>
      <c r="CC79" s="73"/>
      <c r="CD79" s="73"/>
      <c r="CE79" s="73"/>
      <c r="CF79" s="73"/>
      <c r="CG79" s="73"/>
      <c r="CH79" s="73"/>
      <c r="CI79" s="73"/>
      <c r="CJ79" s="73"/>
      <c r="CK79" s="73"/>
      <c r="CL79" s="73"/>
      <c r="CM79" s="73"/>
      <c r="CN79" s="73"/>
      <c r="CO79" s="73"/>
      <c r="CP79" s="73"/>
      <c r="CQ79" s="73"/>
      <c r="CR79" s="73"/>
      <c r="CS79" s="73"/>
      <c r="CT79" s="73"/>
      <c r="CU79" s="73"/>
      <c r="CV79" s="73"/>
      <c r="CW79" s="73"/>
      <c r="CX79" s="73"/>
      <c r="CY79" s="73"/>
      <c r="CZ79" s="73"/>
      <c r="DA79" s="73"/>
      <c r="DB79" s="73"/>
      <c r="DC79" s="73"/>
      <c r="DD79" s="73"/>
      <c r="DE79" s="73"/>
      <c r="DF79" s="73"/>
      <c r="DG79" s="73"/>
      <c r="DH79" s="73"/>
      <c r="DI79" s="73"/>
      <c r="DJ79" s="73"/>
      <c r="DK79" s="73"/>
      <c r="DL79" s="73"/>
      <c r="DM79" s="73"/>
      <c r="DN79" s="73"/>
      <c r="DO79" s="73"/>
      <c r="DP79" s="73"/>
      <c r="DQ79" s="73"/>
      <c r="DR79" s="73"/>
      <c r="DS79" s="73"/>
      <c r="DT79" s="73"/>
      <c r="DU79" s="73"/>
      <c r="DV79" s="73"/>
      <c r="DW79" s="73"/>
      <c r="DX79" s="73"/>
      <c r="DY79" s="73"/>
      <c r="DZ79" s="73"/>
      <c r="EA79" s="73"/>
      <c r="EB79" s="73"/>
      <c r="EC79" s="73"/>
      <c r="ED79" s="73"/>
      <c r="EE79" s="73"/>
      <c r="EF79" s="73"/>
      <c r="EG79" s="73"/>
      <c r="EH79" s="73"/>
      <c r="EI79" s="73"/>
      <c r="EJ79" s="73"/>
      <c r="EK79" s="73"/>
      <c r="EL79" s="73"/>
      <c r="EM79" s="73"/>
      <c r="EN79" s="73"/>
      <c r="EO79" s="73"/>
      <c r="EP79" s="73"/>
      <c r="EQ79" s="73"/>
      <c r="ER79" s="73"/>
      <c r="ES79" s="73"/>
      <c r="ET79" s="73"/>
      <c r="EU79" s="73"/>
      <c r="EV79" s="73"/>
      <c r="EW79" s="73"/>
      <c r="EX79" s="73"/>
      <c r="EY79" s="73"/>
      <c r="EZ79" s="73"/>
      <c r="FA79" s="73"/>
      <c r="FB79" s="73"/>
      <c r="FC79" s="73"/>
      <c r="FD79" s="73"/>
      <c r="FE79" s="73"/>
      <c r="FF79" s="73"/>
      <c r="FG79" s="73"/>
      <c r="FH79" s="73"/>
      <c r="FI79" s="73"/>
      <c r="FJ79" s="73"/>
      <c r="FK79" s="73"/>
      <c r="FL79" s="73"/>
      <c r="FM79" s="73"/>
      <c r="FN79" s="73"/>
      <c r="FO79" s="73"/>
      <c r="FP79" s="73"/>
      <c r="FQ79" s="73"/>
      <c r="FR79" s="73"/>
      <c r="FS79" s="73"/>
      <c r="FT79" s="73"/>
      <c r="FU79" s="73"/>
      <c r="FV79" s="73"/>
      <c r="FW79" s="73"/>
      <c r="FX79" s="73"/>
      <c r="FY79" s="73"/>
      <c r="FZ79" s="73"/>
      <c r="GA79" s="73"/>
      <c r="GB79" s="73"/>
      <c r="GC79" s="73"/>
      <c r="GD79" s="73"/>
      <c r="GE79" s="73"/>
      <c r="GF79" s="73"/>
      <c r="GG79" s="73"/>
      <c r="GH79" s="73"/>
      <c r="GI79" s="73"/>
      <c r="GJ79" s="73"/>
      <c r="GK79" s="73"/>
      <c r="GL79" s="73"/>
      <c r="GM79" s="73"/>
      <c r="GN79" s="73"/>
      <c r="GO79" s="73"/>
      <c r="GP79" s="73"/>
      <c r="GQ79" s="73"/>
      <c r="GR79" s="73"/>
      <c r="GS79" s="73"/>
      <c r="GT79" s="73"/>
      <c r="GU79" s="73"/>
      <c r="GV79" s="73"/>
      <c r="GW79" s="73"/>
      <c r="GX79" s="73"/>
      <c r="GY79" s="73"/>
      <c r="GZ79" s="73"/>
      <c r="HA79" s="73"/>
      <c r="HB79" s="73"/>
      <c r="HC79" s="73"/>
      <c r="HD79" s="73"/>
      <c r="HE79" s="73"/>
      <c r="HF79" s="73"/>
      <c r="HG79" s="73"/>
      <c r="HH79" s="73"/>
      <c r="HI79" s="73"/>
      <c r="HJ79" s="73"/>
      <c r="HK79" s="73"/>
      <c r="HL79" s="73"/>
      <c r="HM79" s="73"/>
      <c r="HN79" s="73"/>
      <c r="HO79" s="73"/>
      <c r="HP79" s="73"/>
      <c r="HQ79" s="73"/>
      <c r="HR79" s="73"/>
      <c r="HS79" s="73"/>
      <c r="HT79" s="73"/>
      <c r="HU79" s="73"/>
      <c r="HV79" s="73"/>
      <c r="HW79" s="73"/>
      <c r="HX79" s="73"/>
      <c r="HY79" s="73"/>
      <c r="HZ79" s="73"/>
      <c r="IA79" s="73"/>
      <c r="IB79" s="73"/>
      <c r="IC79" s="73"/>
      <c r="ID79" s="73"/>
      <c r="IE79" s="73"/>
      <c r="IF79" s="73"/>
      <c r="IG79" s="73"/>
      <c r="IH79" s="73"/>
      <c r="II79" s="73"/>
      <c r="IJ79" s="73"/>
      <c r="IK79" s="73"/>
    </row>
    <row r="80" spans="1:245">
      <c r="D80" s="82">
        <f t="shared" si="57"/>
        <v>1.6092115539638807</v>
      </c>
      <c r="E80" s="60"/>
      <c r="F80" s="59">
        <f t="shared" si="58"/>
        <v>6514.7309138861083</v>
      </c>
      <c r="G80" s="59">
        <f t="shared" si="56"/>
        <v>9645.2128086710691</v>
      </c>
      <c r="H80" s="59">
        <f t="shared" si="56"/>
        <v>9525.8625773106196</v>
      </c>
      <c r="I80" s="59">
        <f t="shared" si="56"/>
        <v>9391.6663419404176</v>
      </c>
      <c r="J80" s="59">
        <f t="shared" si="56"/>
        <v>9244.6298929752611</v>
      </c>
      <c r="K80" s="59">
        <f t="shared" si="56"/>
        <v>9086.5784763626925</v>
      </c>
      <c r="L80" s="59">
        <f t="shared" si="56"/>
        <v>8919.1710894779608</v>
      </c>
      <c r="M80" s="59">
        <f t="shared" si="56"/>
        <v>8743.9137084778431</v>
      </c>
      <c r="N80" s="59">
        <f t="shared" si="56"/>
        <v>8562.1715246411895</v>
      </c>
      <c r="O80" s="59">
        <f t="shared" si="56"/>
        <v>8375.1802616904733</v>
      </c>
      <c r="P80" s="59">
        <f t="shared" si="56"/>
        <v>8184.056640946339</v>
      </c>
      <c r="Q80" s="59">
        <f t="shared" si="56"/>
        <v>7989.8080563884996</v>
      </c>
      <c r="R80" s="59">
        <f t="shared" si="56"/>
        <v>7793.3415172560944</v>
      </c>
      <c r="S80" s="59">
        <f t="shared" si="56"/>
        <v>7595.4719116945007</v>
      </c>
      <c r="T80" s="59">
        <f t="shared" si="56"/>
        <v>116177.69693398944</v>
      </c>
      <c r="U80" s="59">
        <f t="shared" si="56"/>
        <v>0</v>
      </c>
      <c r="V80" s="59">
        <f t="shared" si="56"/>
        <v>0</v>
      </c>
      <c r="W80" s="59">
        <f t="shared" si="56"/>
        <v>0</v>
      </c>
      <c r="X80" s="59">
        <f t="shared" si="56"/>
        <v>0</v>
      </c>
      <c r="Y80" s="59">
        <f t="shared" si="56"/>
        <v>0</v>
      </c>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c r="BH80" s="73"/>
      <c r="BI80" s="73"/>
      <c r="BJ80" s="73"/>
      <c r="BK80" s="73"/>
      <c r="BL80" s="73"/>
      <c r="BM80" s="73"/>
      <c r="BN80" s="73"/>
      <c r="BO80" s="73"/>
      <c r="BP80" s="73"/>
      <c r="BQ80" s="73"/>
      <c r="BR80" s="73"/>
      <c r="BS80" s="73"/>
      <c r="BT80" s="73"/>
      <c r="BU80" s="73"/>
      <c r="BV80" s="73"/>
      <c r="BW80" s="73"/>
      <c r="BX80" s="73"/>
      <c r="BY80" s="73"/>
      <c r="BZ80" s="73"/>
      <c r="CA80" s="73"/>
      <c r="CB80" s="73"/>
      <c r="CC80" s="73"/>
      <c r="CD80" s="73"/>
      <c r="CE80" s="73"/>
      <c r="CF80" s="73"/>
      <c r="CG80" s="73"/>
      <c r="CH80" s="73"/>
      <c r="CI80" s="73"/>
      <c r="CJ80" s="73"/>
      <c r="CK80" s="73"/>
      <c r="CL80" s="73"/>
      <c r="CM80" s="73"/>
      <c r="CN80" s="73"/>
      <c r="CO80" s="73"/>
      <c r="CP80" s="73"/>
      <c r="CQ80" s="73"/>
      <c r="CR80" s="73"/>
      <c r="CS80" s="73"/>
      <c r="CT80" s="73"/>
      <c r="CU80" s="73"/>
      <c r="CV80" s="73"/>
      <c r="CW80" s="73"/>
      <c r="CX80" s="73"/>
      <c r="CY80" s="73"/>
      <c r="CZ80" s="73"/>
      <c r="DA80" s="73"/>
      <c r="DB80" s="73"/>
      <c r="DC80" s="73"/>
      <c r="DD80" s="73"/>
      <c r="DE80" s="73"/>
      <c r="DF80" s="73"/>
      <c r="DG80" s="73"/>
      <c r="DH80" s="73"/>
      <c r="DI80" s="73"/>
      <c r="DJ80" s="73"/>
      <c r="DK80" s="73"/>
      <c r="DL80" s="73"/>
      <c r="DM80" s="73"/>
      <c r="DN80" s="73"/>
      <c r="DO80" s="73"/>
      <c r="DP80" s="73"/>
      <c r="DQ80" s="73"/>
      <c r="DR80" s="73"/>
      <c r="DS80" s="73"/>
      <c r="DT80" s="73"/>
      <c r="DU80" s="73"/>
      <c r="DV80" s="73"/>
      <c r="DW80" s="73"/>
      <c r="DX80" s="73"/>
      <c r="DY80" s="73"/>
      <c r="DZ80" s="73"/>
      <c r="EA80" s="73"/>
      <c r="EB80" s="73"/>
      <c r="EC80" s="73"/>
      <c r="ED80" s="73"/>
      <c r="EE80" s="73"/>
      <c r="EF80" s="73"/>
      <c r="EG80" s="73"/>
      <c r="EH80" s="73"/>
      <c r="EI80" s="73"/>
      <c r="EJ80" s="73"/>
      <c r="EK80" s="73"/>
      <c r="EL80" s="73"/>
      <c r="EM80" s="73"/>
      <c r="EN80" s="73"/>
      <c r="EO80" s="73"/>
      <c r="EP80" s="73"/>
      <c r="EQ80" s="73"/>
      <c r="ER80" s="73"/>
      <c r="ES80" s="73"/>
      <c r="ET80" s="73"/>
      <c r="EU80" s="73"/>
      <c r="EV80" s="73"/>
      <c r="EW80" s="73"/>
      <c r="EX80" s="73"/>
      <c r="EY80" s="73"/>
      <c r="EZ80" s="73"/>
      <c r="FA80" s="73"/>
      <c r="FB80" s="73"/>
      <c r="FC80" s="73"/>
      <c r="FD80" s="73"/>
      <c r="FE80" s="73"/>
      <c r="FF80" s="73"/>
      <c r="FG80" s="73"/>
      <c r="FH80" s="73"/>
      <c r="FI80" s="73"/>
      <c r="FJ80" s="73"/>
      <c r="FK80" s="73"/>
      <c r="FL80" s="73"/>
      <c r="FM80" s="73"/>
      <c r="FN80" s="73"/>
      <c r="FO80" s="73"/>
      <c r="FP80" s="73"/>
      <c r="FQ80" s="73"/>
      <c r="FR80" s="73"/>
      <c r="FS80" s="73"/>
      <c r="FT80" s="73"/>
      <c r="FU80" s="73"/>
      <c r="FV80" s="73"/>
      <c r="FW80" s="73"/>
      <c r="FX80" s="73"/>
      <c r="FY80" s="73"/>
      <c r="FZ80" s="73"/>
      <c r="GA80" s="73"/>
      <c r="GB80" s="73"/>
      <c r="GC80" s="73"/>
      <c r="GD80" s="73"/>
      <c r="GE80" s="73"/>
      <c r="GF80" s="73"/>
      <c r="GG80" s="73"/>
      <c r="GH80" s="73"/>
      <c r="GI80" s="73"/>
      <c r="GJ80" s="73"/>
      <c r="GK80" s="73"/>
      <c r="GL80" s="73"/>
      <c r="GM80" s="73"/>
      <c r="GN80" s="73"/>
      <c r="GO80" s="73"/>
      <c r="GP80" s="73"/>
      <c r="GQ80" s="73"/>
      <c r="GR80" s="73"/>
      <c r="GS80" s="73"/>
      <c r="GT80" s="73"/>
      <c r="GU80" s="73"/>
      <c r="GV80" s="73"/>
      <c r="GW80" s="73"/>
      <c r="GX80" s="73"/>
      <c r="GY80" s="73"/>
      <c r="GZ80" s="73"/>
      <c r="HA80" s="73"/>
      <c r="HB80" s="73"/>
      <c r="HC80" s="73"/>
      <c r="HD80" s="73"/>
      <c r="HE80" s="73"/>
      <c r="HF80" s="73"/>
      <c r="HG80" s="73"/>
      <c r="HH80" s="73"/>
      <c r="HI80" s="73"/>
      <c r="HJ80" s="73"/>
      <c r="HK80" s="73"/>
      <c r="HL80" s="73"/>
      <c r="HM80" s="73"/>
      <c r="HN80" s="73"/>
      <c r="HO80" s="73"/>
      <c r="HP80" s="73"/>
      <c r="HQ80" s="73"/>
      <c r="HR80" s="73"/>
      <c r="HS80" s="73"/>
      <c r="HT80" s="73"/>
      <c r="HU80" s="73"/>
      <c r="HV80" s="73"/>
      <c r="HW80" s="73"/>
      <c r="HX80" s="73"/>
      <c r="HY80" s="73"/>
      <c r="HZ80" s="73"/>
      <c r="IA80" s="73"/>
      <c r="IB80" s="73"/>
      <c r="IC80" s="73"/>
      <c r="ID80" s="73"/>
      <c r="IE80" s="73"/>
      <c r="IF80" s="73"/>
      <c r="IG80" s="73"/>
      <c r="IH80" s="73"/>
      <c r="II80" s="73"/>
      <c r="IJ80" s="73"/>
      <c r="IK80" s="73"/>
    </row>
    <row r="81" spans="4:245">
      <c r="D81" s="82">
        <f t="shared" si="57"/>
        <v>1.6092115539638807</v>
      </c>
      <c r="F81" s="59">
        <f t="shared" si="58"/>
        <v>4886.048185414581</v>
      </c>
      <c r="G81" s="59">
        <f t="shared" si="56"/>
        <v>7233.9096065033</v>
      </c>
      <c r="H81" s="59">
        <f t="shared" si="56"/>
        <v>7144.3969329829661</v>
      </c>
      <c r="I81" s="59">
        <f t="shared" si="56"/>
        <v>7043.7497564553114</v>
      </c>
      <c r="J81" s="59">
        <f t="shared" si="56"/>
        <v>6933.4724197314445</v>
      </c>
      <c r="K81" s="59">
        <f t="shared" si="56"/>
        <v>6814.9338572720198</v>
      </c>
      <c r="L81" s="59">
        <f t="shared" si="56"/>
        <v>6689.3783171084706</v>
      </c>
      <c r="M81" s="59">
        <f t="shared" si="56"/>
        <v>6557.9352813583837</v>
      </c>
      <c r="N81" s="59">
        <f t="shared" si="56"/>
        <v>6421.6286434808944</v>
      </c>
      <c r="O81" s="59">
        <f t="shared" si="56"/>
        <v>6281.3851962678573</v>
      </c>
      <c r="P81" s="59">
        <f t="shared" si="56"/>
        <v>6138.042480709757</v>
      </c>
      <c r="Q81" s="59">
        <f t="shared" si="56"/>
        <v>5992.356042291377</v>
      </c>
      <c r="R81" s="59">
        <f t="shared" si="56"/>
        <v>5845.006137942074</v>
      </c>
      <c r="S81" s="59">
        <f t="shared" si="56"/>
        <v>5696.603933770878</v>
      </c>
      <c r="T81" s="59">
        <f t="shared" si="56"/>
        <v>87133.272700492089</v>
      </c>
      <c r="U81" s="59">
        <f t="shared" si="56"/>
        <v>0</v>
      </c>
      <c r="V81" s="59">
        <f t="shared" si="56"/>
        <v>0</v>
      </c>
      <c r="W81" s="59">
        <f t="shared" si="56"/>
        <v>0</v>
      </c>
      <c r="X81" s="59">
        <f t="shared" si="56"/>
        <v>0</v>
      </c>
      <c r="Y81" s="59">
        <f t="shared" si="56"/>
        <v>0</v>
      </c>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c r="BL81" s="71"/>
      <c r="BM81" s="71"/>
      <c r="BN81" s="71"/>
      <c r="BO81" s="71"/>
      <c r="BP81" s="71"/>
      <c r="BQ81" s="71"/>
      <c r="BR81" s="71"/>
      <c r="BS81" s="71"/>
      <c r="BT81" s="71"/>
      <c r="BU81" s="71"/>
      <c r="BV81" s="71"/>
      <c r="BW81" s="71"/>
      <c r="BX81" s="71"/>
      <c r="BY81" s="71"/>
      <c r="BZ81" s="71"/>
      <c r="CA81" s="71"/>
      <c r="CB81" s="71"/>
      <c r="CC81" s="71"/>
      <c r="CD81" s="71"/>
      <c r="CE81" s="71"/>
      <c r="CF81" s="71"/>
      <c r="CG81" s="71"/>
      <c r="CH81" s="71"/>
      <c r="CI81" s="71"/>
      <c r="CJ81" s="71"/>
      <c r="CK81" s="71"/>
      <c r="CL81" s="71"/>
      <c r="CM81" s="71"/>
      <c r="CN81" s="71"/>
      <c r="CO81" s="71"/>
      <c r="CP81" s="71"/>
      <c r="CQ81" s="71"/>
      <c r="CR81" s="71"/>
      <c r="CS81" s="71"/>
      <c r="CT81" s="71"/>
      <c r="CU81" s="71"/>
      <c r="CV81" s="71"/>
      <c r="CW81" s="71"/>
      <c r="CX81" s="71"/>
      <c r="CY81" s="71"/>
      <c r="CZ81" s="71"/>
      <c r="DA81" s="71"/>
      <c r="DB81" s="71"/>
      <c r="DC81" s="71"/>
      <c r="DD81" s="71"/>
      <c r="DE81" s="71"/>
      <c r="DF81" s="71"/>
      <c r="DG81" s="71"/>
      <c r="DH81" s="71"/>
      <c r="DI81" s="71"/>
      <c r="DJ81" s="71"/>
      <c r="DK81" s="71"/>
      <c r="DL81" s="71"/>
      <c r="DM81" s="71"/>
      <c r="DN81" s="71"/>
      <c r="DO81" s="71"/>
      <c r="DP81" s="71"/>
      <c r="DQ81" s="71"/>
      <c r="DR81" s="71"/>
      <c r="DS81" s="71"/>
      <c r="DT81" s="71"/>
      <c r="DU81" s="71"/>
      <c r="DV81" s="71"/>
      <c r="DW81" s="71"/>
      <c r="DX81" s="71"/>
      <c r="DY81" s="71"/>
      <c r="DZ81" s="71"/>
      <c r="EA81" s="71"/>
      <c r="EB81" s="71"/>
      <c r="EC81" s="71"/>
      <c r="ED81" s="71"/>
      <c r="EE81" s="71"/>
      <c r="EF81" s="71"/>
      <c r="EG81" s="71"/>
      <c r="EH81" s="71"/>
      <c r="EI81" s="71"/>
      <c r="EJ81" s="71"/>
      <c r="EK81" s="71"/>
      <c r="EL81" s="71"/>
      <c r="EM81" s="71"/>
      <c r="EN81" s="71"/>
      <c r="EO81" s="71"/>
      <c r="EP81" s="71"/>
      <c r="EQ81" s="71"/>
      <c r="ER81" s="71"/>
      <c r="ES81" s="71"/>
      <c r="ET81" s="71"/>
      <c r="EU81" s="71"/>
      <c r="EV81" s="71"/>
      <c r="EW81" s="71"/>
      <c r="EX81" s="71"/>
      <c r="EY81" s="71"/>
      <c r="EZ81" s="71"/>
      <c r="FA81" s="71"/>
      <c r="FB81" s="71"/>
      <c r="FC81" s="71"/>
      <c r="FD81" s="71"/>
      <c r="FE81" s="71"/>
      <c r="FF81" s="71"/>
      <c r="FG81" s="71"/>
      <c r="FH81" s="71"/>
      <c r="FI81" s="71"/>
      <c r="FJ81" s="71"/>
      <c r="FK81" s="71"/>
      <c r="FL81" s="71"/>
      <c r="FM81" s="71"/>
      <c r="FN81" s="71"/>
      <c r="FO81" s="71"/>
      <c r="FP81" s="71"/>
      <c r="FQ81" s="71"/>
      <c r="FR81" s="71"/>
      <c r="FS81" s="71"/>
      <c r="FT81" s="71"/>
      <c r="FU81" s="71"/>
      <c r="FV81" s="71"/>
      <c r="FW81" s="71"/>
      <c r="FX81" s="71"/>
      <c r="FY81" s="71"/>
      <c r="FZ81" s="71"/>
      <c r="GA81" s="71"/>
      <c r="GB81" s="71"/>
      <c r="GC81" s="71"/>
      <c r="GD81" s="71"/>
      <c r="GE81" s="71"/>
      <c r="GF81" s="71"/>
      <c r="GG81" s="71"/>
      <c r="GH81" s="71"/>
      <c r="GI81" s="71"/>
      <c r="GJ81" s="71"/>
      <c r="GK81" s="71"/>
      <c r="GL81" s="71"/>
      <c r="GM81" s="71"/>
      <c r="GN81" s="71"/>
      <c r="GO81" s="71"/>
      <c r="GP81" s="71"/>
      <c r="GQ81" s="71"/>
      <c r="GR81" s="71"/>
      <c r="GS81" s="71"/>
      <c r="GT81" s="71"/>
      <c r="GU81" s="71"/>
      <c r="GV81" s="71"/>
      <c r="GW81" s="71"/>
      <c r="GX81" s="71"/>
      <c r="GY81" s="71"/>
      <c r="GZ81" s="71"/>
      <c r="HA81" s="71"/>
      <c r="HB81" s="71"/>
      <c r="HC81" s="71"/>
      <c r="HD81" s="71"/>
      <c r="HE81" s="71"/>
      <c r="HF81" s="71"/>
      <c r="HG81" s="71"/>
      <c r="HH81" s="71"/>
      <c r="HI81" s="71"/>
      <c r="HJ81" s="71"/>
      <c r="HK81" s="71"/>
      <c r="HL81" s="71"/>
      <c r="HM81" s="71"/>
      <c r="HN81" s="71"/>
      <c r="HO81" s="71"/>
      <c r="HP81" s="71"/>
      <c r="HQ81" s="71"/>
      <c r="HR81" s="71"/>
      <c r="HS81" s="71"/>
      <c r="HT81" s="71"/>
      <c r="HU81" s="71"/>
      <c r="HV81" s="71"/>
      <c r="HW81" s="71"/>
      <c r="HX81" s="71"/>
      <c r="HY81" s="71"/>
      <c r="HZ81" s="71"/>
      <c r="IA81" s="71"/>
      <c r="IB81" s="71"/>
      <c r="IC81" s="71"/>
      <c r="ID81" s="71"/>
      <c r="IE81" s="71"/>
      <c r="IF81" s="71"/>
      <c r="IG81" s="71"/>
      <c r="IH81" s="71"/>
      <c r="II81" s="71"/>
      <c r="IJ81" s="71"/>
      <c r="IK81" s="71"/>
    </row>
    <row r="82" spans="4:245">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71"/>
      <c r="BO82" s="71"/>
      <c r="BP82" s="71"/>
      <c r="BQ82" s="71"/>
      <c r="BR82" s="71"/>
      <c r="BS82" s="71"/>
      <c r="BT82" s="71"/>
      <c r="BU82" s="71"/>
      <c r="BV82" s="71"/>
      <c r="BW82" s="71"/>
      <c r="BX82" s="71"/>
      <c r="BY82" s="71"/>
      <c r="BZ82" s="71"/>
      <c r="CA82" s="71"/>
      <c r="CB82" s="71"/>
      <c r="CC82" s="71"/>
      <c r="CD82" s="71"/>
      <c r="CE82" s="71"/>
      <c r="CF82" s="71"/>
      <c r="CG82" s="71"/>
      <c r="CH82" s="71"/>
      <c r="CI82" s="71"/>
      <c r="CJ82" s="71"/>
      <c r="CK82" s="71"/>
      <c r="CL82" s="71"/>
      <c r="CM82" s="71"/>
      <c r="CN82" s="71"/>
      <c r="CO82" s="71"/>
      <c r="CP82" s="71"/>
      <c r="CQ82" s="71"/>
      <c r="CR82" s="71"/>
      <c r="CS82" s="71"/>
      <c r="CT82" s="71"/>
      <c r="CU82" s="71"/>
      <c r="CV82" s="71"/>
      <c r="CW82" s="71"/>
      <c r="CX82" s="71"/>
      <c r="CY82" s="71"/>
      <c r="CZ82" s="71"/>
      <c r="DA82" s="71"/>
      <c r="DB82" s="71"/>
      <c r="DC82" s="71"/>
      <c r="DD82" s="71"/>
      <c r="DE82" s="71"/>
      <c r="DF82" s="71"/>
      <c r="DG82" s="71"/>
      <c r="DH82" s="71"/>
      <c r="DI82" s="71"/>
      <c r="DJ82" s="71"/>
      <c r="DK82" s="71"/>
      <c r="DL82" s="71"/>
      <c r="DM82" s="71"/>
      <c r="DN82" s="71"/>
      <c r="DO82" s="71"/>
      <c r="DP82" s="71"/>
      <c r="DQ82" s="71"/>
      <c r="DR82" s="71"/>
      <c r="DS82" s="71"/>
      <c r="DT82" s="71"/>
      <c r="DU82" s="71"/>
      <c r="DV82" s="71"/>
      <c r="DW82" s="71"/>
      <c r="DX82" s="71"/>
      <c r="DY82" s="71"/>
      <c r="DZ82" s="71"/>
      <c r="EA82" s="71"/>
      <c r="EB82" s="71"/>
      <c r="EC82" s="71"/>
      <c r="ED82" s="71"/>
      <c r="EE82" s="71"/>
      <c r="EF82" s="71"/>
      <c r="EG82" s="71"/>
      <c r="EH82" s="71"/>
      <c r="EI82" s="71"/>
      <c r="EJ82" s="71"/>
      <c r="EK82" s="71"/>
      <c r="EL82" s="71"/>
      <c r="EM82" s="71"/>
      <c r="EN82" s="71"/>
      <c r="EO82" s="71"/>
      <c r="EP82" s="71"/>
      <c r="EQ82" s="71"/>
      <c r="ER82" s="71"/>
      <c r="ES82" s="71"/>
      <c r="ET82" s="71"/>
      <c r="EU82" s="71"/>
      <c r="EV82" s="71"/>
      <c r="EW82" s="71"/>
      <c r="EX82" s="71"/>
      <c r="EY82" s="71"/>
      <c r="EZ82" s="71"/>
      <c r="FA82" s="71"/>
      <c r="FB82" s="71"/>
      <c r="FC82" s="71"/>
      <c r="FD82" s="71"/>
      <c r="FE82" s="71"/>
      <c r="FF82" s="71"/>
      <c r="FG82" s="71"/>
      <c r="FH82" s="71"/>
      <c r="FI82" s="71"/>
      <c r="FJ82" s="71"/>
      <c r="FK82" s="71"/>
      <c r="FL82" s="71"/>
      <c r="FM82" s="71"/>
      <c r="FN82" s="71"/>
      <c r="FO82" s="71"/>
      <c r="FP82" s="71"/>
      <c r="FQ82" s="71"/>
      <c r="FR82" s="71"/>
      <c r="FS82" s="71"/>
      <c r="FT82" s="71"/>
      <c r="FU82" s="71"/>
      <c r="FV82" s="71"/>
      <c r="FW82" s="71"/>
      <c r="FX82" s="71"/>
      <c r="FY82" s="71"/>
      <c r="FZ82" s="71"/>
      <c r="GA82" s="71"/>
      <c r="GB82" s="71"/>
      <c r="GC82" s="71"/>
      <c r="GD82" s="71"/>
      <c r="GE82" s="71"/>
      <c r="GF82" s="71"/>
      <c r="GG82" s="71"/>
      <c r="GH82" s="71"/>
      <c r="GI82" s="71"/>
      <c r="GJ82" s="71"/>
      <c r="GK82" s="71"/>
      <c r="GL82" s="71"/>
      <c r="GM82" s="71"/>
      <c r="GN82" s="71"/>
      <c r="GO82" s="71"/>
      <c r="GP82" s="71"/>
      <c r="GQ82" s="71"/>
      <c r="GR82" s="71"/>
      <c r="GS82" s="71"/>
      <c r="GT82" s="71"/>
      <c r="GU82" s="71"/>
      <c r="GV82" s="71"/>
      <c r="GW82" s="71"/>
      <c r="GX82" s="71"/>
      <c r="GY82" s="71"/>
      <c r="GZ82" s="71"/>
      <c r="HA82" s="71"/>
      <c r="HB82" s="71"/>
      <c r="HC82" s="71"/>
      <c r="HD82" s="71"/>
      <c r="HE82" s="71"/>
      <c r="HF82" s="71"/>
      <c r="HG82" s="71"/>
      <c r="HH82" s="71"/>
      <c r="HI82" s="71"/>
      <c r="HJ82" s="71"/>
      <c r="HK82" s="71"/>
      <c r="HL82" s="71"/>
      <c r="HM82" s="71"/>
      <c r="HN82" s="71"/>
      <c r="HO82" s="71"/>
      <c r="HP82" s="71"/>
      <c r="HQ82" s="71"/>
      <c r="HR82" s="71"/>
      <c r="HS82" s="71"/>
      <c r="HT82" s="71"/>
      <c r="HU82" s="71"/>
      <c r="HV82" s="71"/>
      <c r="HW82" s="71"/>
      <c r="HX82" s="71"/>
      <c r="HY82" s="71"/>
      <c r="HZ82" s="71"/>
      <c r="IA82" s="71"/>
      <c r="IB82" s="71"/>
      <c r="IC82" s="71"/>
      <c r="ID82" s="71"/>
      <c r="IE82" s="71"/>
      <c r="IF82" s="71"/>
      <c r="IG82" s="71"/>
      <c r="IH82" s="71"/>
      <c r="II82" s="71"/>
      <c r="IJ82" s="71"/>
      <c r="IK82" s="71"/>
    </row>
    <row r="83" spans="4:245">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c r="CY83" s="76"/>
      <c r="CZ83" s="76"/>
      <c r="DA83" s="76"/>
      <c r="DB83" s="76"/>
      <c r="DC83" s="76"/>
      <c r="DD83" s="76"/>
      <c r="DE83" s="76"/>
      <c r="DF83" s="76"/>
      <c r="DG83" s="76"/>
      <c r="DH83" s="76"/>
      <c r="DI83" s="76"/>
      <c r="DJ83" s="76"/>
      <c r="DK83" s="76"/>
      <c r="DL83" s="76"/>
      <c r="DM83" s="76"/>
      <c r="DN83" s="76"/>
      <c r="DO83" s="76"/>
      <c r="DP83" s="76"/>
      <c r="DQ83" s="76"/>
      <c r="DR83" s="76"/>
      <c r="DS83" s="76"/>
      <c r="DT83" s="76"/>
      <c r="DU83" s="76"/>
      <c r="DV83" s="76"/>
      <c r="DW83" s="76"/>
      <c r="DX83" s="76"/>
      <c r="DY83" s="76"/>
      <c r="DZ83" s="76"/>
      <c r="EA83" s="76"/>
      <c r="EB83" s="76"/>
      <c r="EC83" s="76"/>
      <c r="ED83" s="76"/>
      <c r="EE83" s="76"/>
      <c r="EF83" s="76"/>
      <c r="EG83" s="76"/>
      <c r="EH83" s="76"/>
      <c r="EI83" s="76"/>
      <c r="EJ83" s="76"/>
      <c r="EK83" s="76"/>
      <c r="EL83" s="76"/>
      <c r="EM83" s="76"/>
      <c r="EN83" s="76"/>
      <c r="EO83" s="76"/>
      <c r="EP83" s="76"/>
      <c r="EQ83" s="76"/>
      <c r="ER83" s="76"/>
      <c r="ES83" s="76"/>
      <c r="ET83" s="76"/>
      <c r="EU83" s="76"/>
      <c r="EV83" s="76"/>
      <c r="EW83" s="76"/>
      <c r="EX83" s="76"/>
      <c r="EY83" s="76"/>
      <c r="EZ83" s="76"/>
      <c r="FA83" s="76"/>
      <c r="FB83" s="76"/>
      <c r="FC83" s="76"/>
      <c r="FD83" s="76"/>
      <c r="FE83" s="76"/>
      <c r="FF83" s="76"/>
      <c r="FG83" s="76"/>
      <c r="FH83" s="76"/>
      <c r="FI83" s="76"/>
      <c r="FJ83" s="76"/>
      <c r="FK83" s="76"/>
      <c r="FL83" s="76"/>
      <c r="FM83" s="76"/>
      <c r="FN83" s="76"/>
      <c r="FO83" s="76"/>
      <c r="FP83" s="76"/>
      <c r="FQ83" s="76"/>
      <c r="FR83" s="76"/>
      <c r="FS83" s="76"/>
      <c r="FT83" s="76"/>
      <c r="FU83" s="76"/>
      <c r="FV83" s="76"/>
      <c r="FW83" s="76"/>
      <c r="FX83" s="76"/>
      <c r="FY83" s="76"/>
      <c r="FZ83" s="76"/>
      <c r="GA83" s="76"/>
      <c r="GB83" s="76"/>
      <c r="GC83" s="76"/>
      <c r="GD83" s="76"/>
      <c r="GE83" s="76"/>
      <c r="GF83" s="76"/>
      <c r="GG83" s="76"/>
      <c r="GH83" s="76"/>
      <c r="GI83" s="76"/>
      <c r="GJ83" s="76"/>
      <c r="GK83" s="76"/>
      <c r="GL83" s="76"/>
      <c r="GM83" s="76"/>
      <c r="GN83" s="76"/>
      <c r="GO83" s="76"/>
      <c r="GP83" s="76"/>
      <c r="GQ83" s="76"/>
      <c r="GR83" s="76"/>
      <c r="GS83" s="76"/>
      <c r="GT83" s="76"/>
      <c r="GU83" s="76"/>
      <c r="GV83" s="76"/>
      <c r="GW83" s="76"/>
      <c r="GX83" s="76"/>
      <c r="GY83" s="76"/>
      <c r="GZ83" s="76"/>
      <c r="HA83" s="76"/>
      <c r="HB83" s="76"/>
      <c r="HC83" s="76"/>
      <c r="HD83" s="76"/>
      <c r="HE83" s="76"/>
      <c r="HF83" s="76"/>
      <c r="HG83" s="76"/>
      <c r="HH83" s="76"/>
      <c r="HI83" s="76"/>
      <c r="HJ83" s="76"/>
      <c r="HK83" s="76"/>
      <c r="HL83" s="76"/>
      <c r="HM83" s="76"/>
      <c r="HN83" s="76"/>
      <c r="HO83" s="76"/>
      <c r="HP83" s="76"/>
      <c r="HQ83" s="76"/>
      <c r="HR83" s="76"/>
      <c r="HS83" s="76"/>
      <c r="HT83" s="76"/>
      <c r="HU83" s="76"/>
      <c r="HV83" s="76"/>
      <c r="HW83" s="76"/>
      <c r="HX83" s="76"/>
      <c r="HY83" s="76"/>
      <c r="HZ83" s="76"/>
      <c r="IA83" s="76"/>
      <c r="IB83" s="76"/>
      <c r="IC83" s="76"/>
      <c r="ID83" s="76"/>
      <c r="IE83" s="76"/>
      <c r="IF83" s="76"/>
      <c r="IG83" s="76"/>
      <c r="IH83" s="76"/>
      <c r="II83" s="76"/>
      <c r="IJ83" s="76"/>
      <c r="IK83" s="76"/>
    </row>
    <row r="84" spans="4:245">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59"/>
      <c r="BR84" s="59"/>
      <c r="BS84" s="59"/>
      <c r="BT84" s="59"/>
      <c r="BU84" s="59"/>
      <c r="BV84" s="59"/>
      <c r="BW84" s="59"/>
      <c r="BX84" s="59"/>
      <c r="BY84" s="59"/>
      <c r="BZ84" s="59"/>
      <c r="CA84" s="59"/>
      <c r="CB84" s="59"/>
      <c r="CC84" s="59"/>
      <c r="CD84" s="59"/>
      <c r="CE84" s="59"/>
      <c r="CF84" s="59"/>
      <c r="CG84" s="59"/>
      <c r="CH84" s="59"/>
      <c r="CI84" s="59"/>
      <c r="CJ84" s="59"/>
      <c r="CK84" s="59"/>
      <c r="CL84" s="59"/>
      <c r="CM84" s="59"/>
      <c r="CN84" s="59"/>
      <c r="CO84" s="59"/>
      <c r="CP84" s="59"/>
      <c r="CQ84" s="59"/>
      <c r="CR84" s="59"/>
      <c r="CS84" s="59"/>
      <c r="CT84" s="59"/>
      <c r="CU84" s="59"/>
      <c r="CV84" s="59"/>
      <c r="CW84" s="59"/>
      <c r="CX84" s="59"/>
      <c r="CY84" s="59"/>
      <c r="CZ84" s="59"/>
      <c r="DA84" s="59"/>
      <c r="DB84" s="59"/>
      <c r="DC84" s="59"/>
      <c r="DD84" s="59"/>
      <c r="DE84" s="59"/>
      <c r="DF84" s="59"/>
      <c r="DG84" s="59"/>
      <c r="DH84" s="59"/>
      <c r="DI84" s="59"/>
      <c r="DJ84" s="59"/>
      <c r="DK84" s="59"/>
      <c r="DL84" s="59"/>
      <c r="DM84" s="59"/>
      <c r="DN84" s="59"/>
      <c r="DO84" s="59"/>
      <c r="DP84" s="59"/>
      <c r="DQ84" s="59"/>
      <c r="DR84" s="59"/>
      <c r="DS84" s="59"/>
      <c r="DT84" s="59"/>
      <c r="DU84" s="59"/>
      <c r="DV84" s="59"/>
      <c r="DW84" s="59"/>
      <c r="DX84" s="59"/>
      <c r="DY84" s="59"/>
      <c r="DZ84" s="59"/>
      <c r="EA84" s="59"/>
      <c r="EB84" s="59"/>
      <c r="EC84" s="59"/>
      <c r="ED84" s="59"/>
      <c r="EE84" s="59"/>
      <c r="EF84" s="59"/>
      <c r="EG84" s="59"/>
      <c r="EH84" s="59"/>
      <c r="EI84" s="59"/>
      <c r="EJ84" s="59"/>
      <c r="EK84" s="59"/>
      <c r="EL84" s="59"/>
      <c r="EM84" s="59"/>
      <c r="EN84" s="59"/>
      <c r="EO84" s="59"/>
      <c r="EP84" s="59"/>
      <c r="EQ84" s="59"/>
      <c r="ER84" s="59"/>
      <c r="ES84" s="59"/>
      <c r="ET84" s="59"/>
      <c r="EU84" s="59"/>
      <c r="EV84" s="59"/>
      <c r="EW84" s="59"/>
      <c r="EX84" s="59"/>
      <c r="EY84" s="59"/>
      <c r="EZ84" s="59"/>
      <c r="FA84" s="59"/>
      <c r="FB84" s="59"/>
      <c r="FC84" s="59"/>
      <c r="FD84" s="59"/>
      <c r="FE84" s="59"/>
      <c r="FF84" s="59"/>
      <c r="FG84" s="59"/>
      <c r="FH84" s="59"/>
      <c r="FI84" s="59"/>
      <c r="FJ84" s="59"/>
      <c r="FK84" s="59"/>
      <c r="FL84" s="59"/>
      <c r="FM84" s="59"/>
      <c r="FN84" s="59"/>
      <c r="FO84" s="59"/>
      <c r="FP84" s="59"/>
      <c r="FQ84" s="59"/>
      <c r="FR84" s="59"/>
      <c r="FS84" s="59"/>
      <c r="FT84" s="59"/>
      <c r="FU84" s="59"/>
      <c r="FV84" s="59"/>
      <c r="FW84" s="59"/>
      <c r="FX84" s="59"/>
      <c r="FY84" s="59"/>
      <c r="FZ84" s="59"/>
      <c r="GA84" s="59"/>
      <c r="GB84" s="59"/>
      <c r="GC84" s="59"/>
      <c r="GD84" s="59"/>
      <c r="GE84" s="59"/>
      <c r="GF84" s="59"/>
      <c r="GG84" s="59"/>
      <c r="GH84" s="59"/>
      <c r="GI84" s="59"/>
      <c r="GJ84" s="59"/>
      <c r="GK84" s="59"/>
      <c r="GL84" s="59"/>
      <c r="GM84" s="59"/>
      <c r="GN84" s="59"/>
      <c r="GO84" s="59"/>
      <c r="GP84" s="59"/>
      <c r="GQ84" s="59"/>
      <c r="GR84" s="59"/>
      <c r="GS84" s="59"/>
      <c r="GT84" s="59"/>
      <c r="GU84" s="59"/>
      <c r="GV84" s="59"/>
      <c r="GW84" s="59"/>
      <c r="GX84" s="59"/>
      <c r="GY84" s="59"/>
      <c r="GZ84" s="59"/>
      <c r="HA84" s="59"/>
      <c r="HB84" s="59"/>
      <c r="HC84" s="59"/>
      <c r="HD84" s="59"/>
      <c r="HE84" s="59"/>
      <c r="HF84" s="59"/>
      <c r="HG84" s="59"/>
      <c r="HH84" s="59"/>
      <c r="HI84" s="59"/>
      <c r="HJ84" s="59"/>
      <c r="HK84" s="59"/>
      <c r="HL84" s="59"/>
      <c r="HM84" s="59"/>
      <c r="HN84" s="59"/>
      <c r="HO84" s="59"/>
      <c r="HP84" s="59"/>
      <c r="HQ84" s="59"/>
      <c r="HR84" s="59"/>
      <c r="HS84" s="59"/>
      <c r="HT84" s="59"/>
      <c r="HU84" s="59"/>
      <c r="HV84" s="59"/>
      <c r="HW84" s="59"/>
      <c r="HX84" s="59"/>
      <c r="HY84" s="59"/>
      <c r="HZ84" s="59"/>
      <c r="IA84" s="59"/>
      <c r="IB84" s="59"/>
      <c r="IC84" s="59"/>
      <c r="ID84" s="59"/>
      <c r="IE84" s="59"/>
      <c r="IF84" s="59"/>
      <c r="IG84" s="59"/>
      <c r="IH84" s="59"/>
      <c r="II84" s="59"/>
      <c r="IJ84" s="59"/>
      <c r="IK84" s="59"/>
    </row>
    <row r="85" spans="4:245">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59"/>
      <c r="BR85" s="59"/>
      <c r="BS85" s="59"/>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c r="CT85" s="59"/>
      <c r="CU85" s="59"/>
      <c r="CV85" s="59"/>
      <c r="CW85" s="59"/>
      <c r="CX85" s="59"/>
      <c r="CY85" s="59"/>
      <c r="CZ85" s="59"/>
      <c r="DA85" s="59"/>
      <c r="DB85" s="59"/>
      <c r="DC85" s="59"/>
      <c r="DD85" s="59"/>
      <c r="DE85" s="59"/>
      <c r="DF85" s="59"/>
      <c r="DG85" s="59"/>
      <c r="DH85" s="59"/>
      <c r="DI85" s="59"/>
      <c r="DJ85" s="59"/>
      <c r="DK85" s="59"/>
      <c r="DL85" s="59"/>
      <c r="DM85" s="59"/>
      <c r="DN85" s="59"/>
      <c r="DO85" s="59"/>
      <c r="DP85" s="59"/>
      <c r="DQ85" s="59"/>
      <c r="DR85" s="59"/>
      <c r="DS85" s="59"/>
      <c r="DT85" s="59"/>
      <c r="DU85" s="59"/>
      <c r="DV85" s="59"/>
      <c r="DW85" s="59"/>
      <c r="DX85" s="59"/>
      <c r="DY85" s="59"/>
      <c r="DZ85" s="59"/>
      <c r="EA85" s="59"/>
      <c r="EB85" s="59"/>
      <c r="EC85" s="59"/>
      <c r="ED85" s="59"/>
      <c r="EE85" s="59"/>
      <c r="EF85" s="59"/>
      <c r="EG85" s="59"/>
      <c r="EH85" s="59"/>
      <c r="EI85" s="59"/>
      <c r="EJ85" s="59"/>
      <c r="EK85" s="59"/>
      <c r="EL85" s="59"/>
      <c r="EM85" s="59"/>
      <c r="EN85" s="59"/>
      <c r="EO85" s="59"/>
      <c r="EP85" s="59"/>
      <c r="EQ85" s="59"/>
      <c r="ER85" s="59"/>
      <c r="ES85" s="59"/>
      <c r="ET85" s="59"/>
      <c r="EU85" s="59"/>
      <c r="EV85" s="59"/>
      <c r="EW85" s="59"/>
      <c r="EX85" s="59"/>
      <c r="EY85" s="59"/>
      <c r="EZ85" s="59"/>
      <c r="FA85" s="59"/>
      <c r="FB85" s="59"/>
      <c r="FC85" s="59"/>
      <c r="FD85" s="59"/>
      <c r="FE85" s="59"/>
      <c r="FF85" s="59"/>
      <c r="FG85" s="59"/>
      <c r="FH85" s="59"/>
      <c r="FI85" s="59"/>
      <c r="FJ85" s="59"/>
      <c r="FK85" s="59"/>
      <c r="FL85" s="59"/>
      <c r="FM85" s="59"/>
      <c r="FN85" s="59"/>
      <c r="FO85" s="59"/>
      <c r="FP85" s="59"/>
      <c r="FQ85" s="59"/>
      <c r="FR85" s="59"/>
      <c r="FS85" s="59"/>
      <c r="FT85" s="59"/>
      <c r="FU85" s="59"/>
      <c r="FV85" s="59"/>
      <c r="FW85" s="59"/>
      <c r="FX85" s="59"/>
      <c r="FY85" s="59"/>
      <c r="FZ85" s="59"/>
      <c r="GA85" s="59"/>
      <c r="GB85" s="59"/>
      <c r="GC85" s="59"/>
      <c r="GD85" s="59"/>
      <c r="GE85" s="59"/>
      <c r="GF85" s="59"/>
      <c r="GG85" s="59"/>
      <c r="GH85" s="59"/>
      <c r="GI85" s="59"/>
      <c r="GJ85" s="59"/>
      <c r="GK85" s="59"/>
      <c r="GL85" s="59"/>
      <c r="GM85" s="59"/>
      <c r="GN85" s="59"/>
      <c r="GO85" s="59"/>
      <c r="GP85" s="59"/>
      <c r="GQ85" s="59"/>
      <c r="GR85" s="59"/>
      <c r="GS85" s="59"/>
      <c r="GT85" s="59"/>
      <c r="GU85" s="59"/>
      <c r="GV85" s="59"/>
      <c r="GW85" s="59"/>
      <c r="GX85" s="59"/>
      <c r="GY85" s="59"/>
      <c r="GZ85" s="59"/>
      <c r="HA85" s="59"/>
      <c r="HB85" s="59"/>
      <c r="HC85" s="59"/>
      <c r="HD85" s="59"/>
      <c r="HE85" s="59"/>
      <c r="HF85" s="59"/>
      <c r="HG85" s="59"/>
      <c r="HH85" s="59"/>
      <c r="HI85" s="59"/>
      <c r="HJ85" s="59"/>
      <c r="HK85" s="59"/>
      <c r="HL85" s="59"/>
      <c r="HM85" s="59"/>
      <c r="HN85" s="59"/>
      <c r="HO85" s="59"/>
      <c r="HP85" s="59"/>
      <c r="HQ85" s="59"/>
      <c r="HR85" s="59"/>
      <c r="HS85" s="59"/>
      <c r="HT85" s="59"/>
      <c r="HU85" s="59"/>
      <c r="HV85" s="59"/>
      <c r="HW85" s="59"/>
      <c r="HX85" s="59"/>
      <c r="HY85" s="59"/>
      <c r="HZ85" s="59"/>
      <c r="IA85" s="59"/>
      <c r="IB85" s="59"/>
      <c r="IC85" s="59"/>
      <c r="ID85" s="59"/>
      <c r="IE85" s="59"/>
      <c r="IF85" s="59"/>
      <c r="IG85" s="59"/>
      <c r="IH85" s="59"/>
      <c r="II85" s="59"/>
      <c r="IJ85" s="59"/>
      <c r="IK85" s="59"/>
    </row>
    <row r="86" spans="4:245">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59"/>
      <c r="BV86" s="59"/>
      <c r="BW86" s="59"/>
      <c r="BX86" s="59"/>
      <c r="BY86" s="59"/>
      <c r="BZ86" s="59"/>
      <c r="CA86" s="59"/>
      <c r="CB86" s="59"/>
      <c r="CC86" s="59"/>
      <c r="CD86" s="59"/>
      <c r="CE86" s="59"/>
      <c r="CF86" s="59"/>
      <c r="CG86" s="59"/>
      <c r="CH86" s="59"/>
      <c r="CI86" s="59"/>
      <c r="CJ86" s="59"/>
      <c r="CK86" s="59"/>
      <c r="CL86" s="59"/>
      <c r="CM86" s="59"/>
      <c r="CN86" s="59"/>
      <c r="CO86" s="59"/>
      <c r="CP86" s="59"/>
      <c r="CQ86" s="59"/>
      <c r="CR86" s="59"/>
      <c r="CS86" s="59"/>
      <c r="CT86" s="59"/>
      <c r="CU86" s="59"/>
      <c r="CV86" s="59"/>
      <c r="CW86" s="59"/>
      <c r="CX86" s="59"/>
      <c r="CY86" s="59"/>
      <c r="CZ86" s="59"/>
      <c r="DA86" s="59"/>
      <c r="DB86" s="59"/>
      <c r="DC86" s="59"/>
      <c r="DD86" s="59"/>
      <c r="DE86" s="59"/>
      <c r="DF86" s="59"/>
      <c r="DG86" s="59"/>
      <c r="DH86" s="59"/>
      <c r="DI86" s="59"/>
      <c r="DJ86" s="59"/>
      <c r="DK86" s="59"/>
      <c r="DL86" s="59"/>
      <c r="DM86" s="59"/>
      <c r="DN86" s="59"/>
      <c r="DO86" s="59"/>
      <c r="DP86" s="59"/>
      <c r="DQ86" s="59"/>
      <c r="DR86" s="59"/>
      <c r="DS86" s="59"/>
      <c r="DT86" s="59"/>
      <c r="DU86" s="59"/>
      <c r="DV86" s="59"/>
      <c r="DW86" s="59"/>
      <c r="DX86" s="59"/>
      <c r="DY86" s="59"/>
      <c r="DZ86" s="59"/>
      <c r="EA86" s="59"/>
      <c r="EB86" s="59"/>
      <c r="EC86" s="59"/>
      <c r="ED86" s="59"/>
      <c r="EE86" s="59"/>
      <c r="EF86" s="59"/>
      <c r="EG86" s="59"/>
      <c r="EH86" s="59"/>
      <c r="EI86" s="59"/>
      <c r="EJ86" s="59"/>
      <c r="EK86" s="59"/>
      <c r="EL86" s="59"/>
      <c r="EM86" s="59"/>
      <c r="EN86" s="59"/>
      <c r="EO86" s="59"/>
      <c r="EP86" s="59"/>
      <c r="EQ86" s="59"/>
      <c r="ER86" s="59"/>
      <c r="ES86" s="59"/>
      <c r="ET86" s="59"/>
      <c r="EU86" s="59"/>
      <c r="EV86" s="59"/>
      <c r="EW86" s="59"/>
      <c r="EX86" s="59"/>
      <c r="EY86" s="59"/>
      <c r="EZ86" s="59"/>
      <c r="FA86" s="59"/>
      <c r="FB86" s="59"/>
      <c r="FC86" s="59"/>
      <c r="FD86" s="59"/>
      <c r="FE86" s="59"/>
      <c r="FF86" s="59"/>
      <c r="FG86" s="59"/>
      <c r="FH86" s="59"/>
      <c r="FI86" s="59"/>
      <c r="FJ86" s="59"/>
      <c r="FK86" s="59"/>
      <c r="FL86" s="59"/>
      <c r="FM86" s="59"/>
      <c r="FN86" s="59"/>
      <c r="FO86" s="59"/>
      <c r="FP86" s="59"/>
      <c r="FQ86" s="59"/>
      <c r="FR86" s="59"/>
      <c r="FS86" s="59"/>
      <c r="FT86" s="59"/>
      <c r="FU86" s="59"/>
      <c r="FV86" s="59"/>
      <c r="FW86" s="59"/>
      <c r="FX86" s="59"/>
      <c r="FY86" s="59"/>
      <c r="FZ86" s="59"/>
      <c r="GA86" s="59"/>
      <c r="GB86" s="59"/>
      <c r="GC86" s="59"/>
      <c r="GD86" s="59"/>
      <c r="GE86" s="59"/>
      <c r="GF86" s="59"/>
      <c r="GG86" s="59"/>
      <c r="GH86" s="59"/>
      <c r="GI86" s="59"/>
      <c r="GJ86" s="59"/>
      <c r="GK86" s="59"/>
      <c r="GL86" s="59"/>
      <c r="GM86" s="59"/>
      <c r="GN86" s="59"/>
      <c r="GO86" s="59"/>
      <c r="GP86" s="59"/>
      <c r="GQ86" s="59"/>
      <c r="GR86" s="59"/>
      <c r="GS86" s="59"/>
      <c r="GT86" s="59"/>
      <c r="GU86" s="59"/>
      <c r="GV86" s="59"/>
      <c r="GW86" s="59"/>
      <c r="GX86" s="59"/>
      <c r="GY86" s="59"/>
      <c r="GZ86" s="59"/>
      <c r="HA86" s="59"/>
      <c r="HB86" s="59"/>
      <c r="HC86" s="59"/>
      <c r="HD86" s="59"/>
      <c r="HE86" s="59"/>
      <c r="HF86" s="59"/>
      <c r="HG86" s="59"/>
      <c r="HH86" s="59"/>
      <c r="HI86" s="59"/>
      <c r="HJ86" s="59"/>
      <c r="HK86" s="59"/>
      <c r="HL86" s="59"/>
      <c r="HM86" s="59"/>
      <c r="HN86" s="59"/>
      <c r="HO86" s="59"/>
      <c r="HP86" s="59"/>
      <c r="HQ86" s="59"/>
      <c r="HR86" s="59"/>
      <c r="HS86" s="59"/>
      <c r="HT86" s="59"/>
      <c r="HU86" s="59"/>
      <c r="HV86" s="59"/>
      <c r="HW86" s="59"/>
      <c r="HX86" s="59"/>
      <c r="HY86" s="59"/>
      <c r="HZ86" s="59"/>
      <c r="IA86" s="59"/>
      <c r="IB86" s="59"/>
      <c r="IC86" s="59"/>
      <c r="ID86" s="59"/>
      <c r="IE86" s="59"/>
      <c r="IF86" s="59"/>
      <c r="IG86" s="59"/>
      <c r="IH86" s="59"/>
      <c r="II86" s="59"/>
      <c r="IJ86" s="59"/>
      <c r="IK86" s="59"/>
    </row>
    <row r="87" spans="4:245">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59"/>
      <c r="BR87" s="59"/>
      <c r="BS87" s="59"/>
      <c r="BT87" s="59"/>
      <c r="BU87" s="59"/>
      <c r="BV87" s="59"/>
      <c r="BW87" s="59"/>
      <c r="BX87" s="59"/>
      <c r="BY87" s="59"/>
      <c r="BZ87" s="59"/>
      <c r="CA87" s="59"/>
      <c r="CB87" s="59"/>
      <c r="CC87" s="59"/>
      <c r="CD87" s="59"/>
      <c r="CE87" s="59"/>
      <c r="CF87" s="59"/>
      <c r="CG87" s="59"/>
      <c r="CH87" s="59"/>
      <c r="CI87" s="59"/>
      <c r="CJ87" s="59"/>
      <c r="CK87" s="59"/>
      <c r="CL87" s="59"/>
      <c r="CM87" s="59"/>
      <c r="CN87" s="59"/>
      <c r="CO87" s="59"/>
      <c r="CP87" s="59"/>
      <c r="CQ87" s="59"/>
      <c r="CR87" s="59"/>
      <c r="CS87" s="59"/>
      <c r="CT87" s="59"/>
      <c r="CU87" s="59"/>
      <c r="CV87" s="59"/>
      <c r="CW87" s="59"/>
      <c r="CX87" s="59"/>
      <c r="CY87" s="59"/>
      <c r="CZ87" s="59"/>
      <c r="DA87" s="59"/>
      <c r="DB87" s="59"/>
      <c r="DC87" s="59"/>
      <c r="DD87" s="59"/>
      <c r="DE87" s="59"/>
      <c r="DF87" s="59"/>
      <c r="DG87" s="59"/>
      <c r="DH87" s="59"/>
      <c r="DI87" s="59"/>
      <c r="DJ87" s="59"/>
      <c r="DK87" s="59"/>
      <c r="DL87" s="59"/>
      <c r="DM87" s="59"/>
      <c r="DN87" s="59"/>
      <c r="DO87" s="59"/>
      <c r="DP87" s="59"/>
      <c r="DQ87" s="59"/>
      <c r="DR87" s="59"/>
      <c r="DS87" s="59"/>
      <c r="DT87" s="59"/>
      <c r="DU87" s="59"/>
      <c r="DV87" s="59"/>
      <c r="DW87" s="59"/>
      <c r="DX87" s="59"/>
      <c r="DY87" s="59"/>
      <c r="DZ87" s="59"/>
      <c r="EA87" s="59"/>
      <c r="EB87" s="59"/>
      <c r="EC87" s="59"/>
      <c r="ED87" s="59"/>
      <c r="EE87" s="59"/>
      <c r="EF87" s="59"/>
      <c r="EG87" s="59"/>
      <c r="EH87" s="59"/>
      <c r="EI87" s="59"/>
      <c r="EJ87" s="59"/>
      <c r="EK87" s="59"/>
      <c r="EL87" s="59"/>
      <c r="EM87" s="59"/>
      <c r="EN87" s="59"/>
      <c r="EO87" s="59"/>
      <c r="EP87" s="59"/>
      <c r="EQ87" s="59"/>
      <c r="ER87" s="59"/>
      <c r="ES87" s="59"/>
      <c r="ET87" s="59"/>
      <c r="EU87" s="59"/>
      <c r="EV87" s="59"/>
      <c r="EW87" s="59"/>
      <c r="EX87" s="59"/>
      <c r="EY87" s="59"/>
      <c r="EZ87" s="59"/>
      <c r="FA87" s="59"/>
      <c r="FB87" s="59"/>
      <c r="FC87" s="59"/>
      <c r="FD87" s="59"/>
      <c r="FE87" s="59"/>
      <c r="FF87" s="59"/>
      <c r="FG87" s="59"/>
      <c r="FH87" s="59"/>
      <c r="FI87" s="59"/>
      <c r="FJ87" s="59"/>
      <c r="FK87" s="59"/>
      <c r="FL87" s="59"/>
      <c r="FM87" s="59"/>
      <c r="FN87" s="59"/>
      <c r="FO87" s="59"/>
      <c r="FP87" s="59"/>
      <c r="FQ87" s="59"/>
      <c r="FR87" s="59"/>
      <c r="FS87" s="59"/>
      <c r="FT87" s="59"/>
      <c r="FU87" s="59"/>
      <c r="FV87" s="59"/>
      <c r="FW87" s="59"/>
      <c r="FX87" s="59"/>
      <c r="FY87" s="59"/>
      <c r="FZ87" s="59"/>
      <c r="GA87" s="59"/>
      <c r="GB87" s="59"/>
      <c r="GC87" s="59"/>
      <c r="GD87" s="59"/>
      <c r="GE87" s="59"/>
      <c r="GF87" s="59"/>
      <c r="GG87" s="59"/>
      <c r="GH87" s="59"/>
      <c r="GI87" s="59"/>
      <c r="GJ87" s="59"/>
      <c r="GK87" s="59"/>
      <c r="GL87" s="59"/>
      <c r="GM87" s="59"/>
      <c r="GN87" s="59"/>
      <c r="GO87" s="59"/>
      <c r="GP87" s="59"/>
      <c r="GQ87" s="59"/>
      <c r="GR87" s="59"/>
      <c r="GS87" s="59"/>
      <c r="GT87" s="59"/>
      <c r="GU87" s="59"/>
      <c r="GV87" s="59"/>
      <c r="GW87" s="59"/>
      <c r="GX87" s="59"/>
      <c r="GY87" s="59"/>
      <c r="GZ87" s="59"/>
      <c r="HA87" s="59"/>
      <c r="HB87" s="59"/>
      <c r="HC87" s="59"/>
      <c r="HD87" s="59"/>
      <c r="HE87" s="59"/>
      <c r="HF87" s="59"/>
      <c r="HG87" s="59"/>
      <c r="HH87" s="59"/>
      <c r="HI87" s="59"/>
      <c r="HJ87" s="59"/>
      <c r="HK87" s="59"/>
      <c r="HL87" s="59"/>
      <c r="HM87" s="59"/>
      <c r="HN87" s="59"/>
      <c r="HO87" s="59"/>
      <c r="HP87" s="59"/>
      <c r="HQ87" s="59"/>
      <c r="HR87" s="59"/>
      <c r="HS87" s="59"/>
      <c r="HT87" s="59"/>
      <c r="HU87" s="59"/>
      <c r="HV87" s="59"/>
      <c r="HW87" s="59"/>
      <c r="HX87" s="59"/>
      <c r="HY87" s="59"/>
      <c r="HZ87" s="59"/>
      <c r="IA87" s="59"/>
      <c r="IB87" s="59"/>
      <c r="IC87" s="59"/>
      <c r="ID87" s="59"/>
      <c r="IE87" s="59"/>
      <c r="IF87" s="59"/>
      <c r="IG87" s="59"/>
      <c r="IH87" s="59"/>
      <c r="II87" s="59"/>
      <c r="IJ87" s="59"/>
      <c r="IK87" s="59"/>
    </row>
    <row r="88" spans="4:245">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59"/>
      <c r="BR88" s="59"/>
      <c r="BS88" s="59"/>
      <c r="BT88" s="59"/>
      <c r="BU88" s="59"/>
      <c r="BV88" s="59"/>
      <c r="BW88" s="59"/>
      <c r="BX88" s="59"/>
      <c r="BY88" s="59"/>
      <c r="BZ88" s="59"/>
      <c r="CA88" s="59"/>
      <c r="CB88" s="59"/>
      <c r="CC88" s="59"/>
      <c r="CD88" s="59"/>
      <c r="CE88" s="59"/>
      <c r="CF88" s="59"/>
      <c r="CG88" s="59"/>
      <c r="CH88" s="59"/>
      <c r="CI88" s="59"/>
      <c r="CJ88" s="59"/>
      <c r="CK88" s="59"/>
      <c r="CL88" s="59"/>
      <c r="CM88" s="59"/>
      <c r="CN88" s="59"/>
      <c r="CO88" s="59"/>
      <c r="CP88" s="59"/>
      <c r="CQ88" s="59"/>
      <c r="CR88" s="59"/>
      <c r="CS88" s="59"/>
      <c r="CT88" s="59"/>
      <c r="CU88" s="59"/>
      <c r="CV88" s="59"/>
      <c r="CW88" s="59"/>
      <c r="CX88" s="59"/>
      <c r="CY88" s="59"/>
      <c r="CZ88" s="59"/>
      <c r="DA88" s="59"/>
      <c r="DB88" s="59"/>
      <c r="DC88" s="59"/>
      <c r="DD88" s="59"/>
      <c r="DE88" s="59"/>
      <c r="DF88" s="59"/>
      <c r="DG88" s="59"/>
      <c r="DH88" s="59"/>
      <c r="DI88" s="59"/>
      <c r="DJ88" s="59"/>
      <c r="DK88" s="59"/>
      <c r="DL88" s="59"/>
      <c r="DM88" s="59"/>
      <c r="DN88" s="59"/>
      <c r="DO88" s="59"/>
      <c r="DP88" s="59"/>
      <c r="DQ88" s="59"/>
      <c r="DR88" s="59"/>
      <c r="DS88" s="59"/>
      <c r="DT88" s="59"/>
      <c r="DU88" s="59"/>
      <c r="DV88" s="59"/>
      <c r="DW88" s="59"/>
      <c r="DX88" s="59"/>
      <c r="DY88" s="59"/>
      <c r="DZ88" s="59"/>
      <c r="EA88" s="59"/>
      <c r="EB88" s="59"/>
      <c r="EC88" s="59"/>
      <c r="ED88" s="59"/>
      <c r="EE88" s="59"/>
      <c r="EF88" s="59"/>
      <c r="EG88" s="59"/>
      <c r="EH88" s="59"/>
      <c r="EI88" s="59"/>
      <c r="EJ88" s="59"/>
      <c r="EK88" s="59"/>
      <c r="EL88" s="59"/>
      <c r="EM88" s="59"/>
      <c r="EN88" s="59"/>
      <c r="EO88" s="59"/>
      <c r="EP88" s="59"/>
      <c r="EQ88" s="59"/>
      <c r="ER88" s="59"/>
      <c r="ES88" s="59"/>
      <c r="ET88" s="59"/>
      <c r="EU88" s="59"/>
      <c r="EV88" s="59"/>
      <c r="EW88" s="59"/>
      <c r="EX88" s="59"/>
      <c r="EY88" s="59"/>
      <c r="EZ88" s="59"/>
      <c r="FA88" s="59"/>
      <c r="FB88" s="59"/>
      <c r="FC88" s="59"/>
      <c r="FD88" s="59"/>
      <c r="FE88" s="59"/>
      <c r="FF88" s="59"/>
      <c r="FG88" s="59"/>
      <c r="FH88" s="59"/>
      <c r="FI88" s="59"/>
      <c r="FJ88" s="59"/>
      <c r="FK88" s="59"/>
      <c r="FL88" s="59"/>
      <c r="FM88" s="59"/>
      <c r="FN88" s="59"/>
      <c r="FO88" s="59"/>
      <c r="FP88" s="59"/>
      <c r="FQ88" s="59"/>
      <c r="FR88" s="59"/>
      <c r="FS88" s="59"/>
      <c r="FT88" s="59"/>
      <c r="FU88" s="59"/>
      <c r="FV88" s="59"/>
      <c r="FW88" s="59"/>
      <c r="FX88" s="59"/>
      <c r="FY88" s="59"/>
      <c r="FZ88" s="59"/>
      <c r="GA88" s="59"/>
      <c r="GB88" s="59"/>
      <c r="GC88" s="59"/>
      <c r="GD88" s="59"/>
      <c r="GE88" s="59"/>
      <c r="GF88" s="59"/>
      <c r="GG88" s="59"/>
      <c r="GH88" s="59"/>
      <c r="GI88" s="59"/>
      <c r="GJ88" s="59"/>
      <c r="GK88" s="59"/>
      <c r="GL88" s="59"/>
      <c r="GM88" s="59"/>
      <c r="GN88" s="59"/>
      <c r="GO88" s="59"/>
      <c r="GP88" s="59"/>
      <c r="GQ88" s="59"/>
      <c r="GR88" s="59"/>
      <c r="GS88" s="59"/>
      <c r="GT88" s="59"/>
      <c r="GU88" s="59"/>
      <c r="GV88" s="59"/>
      <c r="GW88" s="59"/>
      <c r="GX88" s="59"/>
      <c r="GY88" s="59"/>
      <c r="GZ88" s="59"/>
      <c r="HA88" s="59"/>
      <c r="HB88" s="59"/>
      <c r="HC88" s="59"/>
      <c r="HD88" s="59"/>
      <c r="HE88" s="59"/>
      <c r="HF88" s="59"/>
      <c r="HG88" s="59"/>
      <c r="HH88" s="59"/>
      <c r="HI88" s="59"/>
      <c r="HJ88" s="59"/>
      <c r="HK88" s="59"/>
      <c r="HL88" s="59"/>
      <c r="HM88" s="59"/>
      <c r="HN88" s="59"/>
      <c r="HO88" s="59"/>
      <c r="HP88" s="59"/>
      <c r="HQ88" s="59"/>
      <c r="HR88" s="59"/>
      <c r="HS88" s="59"/>
      <c r="HT88" s="59"/>
      <c r="HU88" s="59"/>
      <c r="HV88" s="59"/>
      <c r="HW88" s="59"/>
      <c r="HX88" s="59"/>
      <c r="HY88" s="59"/>
      <c r="HZ88" s="59"/>
      <c r="IA88" s="59"/>
      <c r="IB88" s="59"/>
      <c r="IC88" s="59"/>
      <c r="ID88" s="59"/>
      <c r="IE88" s="59"/>
      <c r="IF88" s="59"/>
      <c r="IG88" s="59"/>
      <c r="IH88" s="59"/>
      <c r="II88" s="59"/>
      <c r="IJ88" s="59"/>
      <c r="IK88" s="59"/>
    </row>
    <row r="89" spans="4:245">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59"/>
      <c r="BR89" s="59"/>
      <c r="BS89" s="59"/>
      <c r="BT89" s="59"/>
      <c r="BU89" s="59"/>
      <c r="BV89" s="59"/>
      <c r="BW89" s="59"/>
      <c r="BX89" s="59"/>
      <c r="BY89" s="59"/>
      <c r="BZ89" s="59"/>
      <c r="CA89" s="59"/>
      <c r="CB89" s="59"/>
      <c r="CC89" s="59"/>
      <c r="CD89" s="59"/>
      <c r="CE89" s="59"/>
      <c r="CF89" s="59"/>
      <c r="CG89" s="59"/>
      <c r="CH89" s="59"/>
      <c r="CI89" s="59"/>
      <c r="CJ89" s="59"/>
      <c r="CK89" s="59"/>
      <c r="CL89" s="59"/>
      <c r="CM89" s="59"/>
      <c r="CN89" s="59"/>
      <c r="CO89" s="59"/>
      <c r="CP89" s="59"/>
      <c r="CQ89" s="59"/>
      <c r="CR89" s="59"/>
      <c r="CS89" s="59"/>
      <c r="CT89" s="59"/>
      <c r="CU89" s="59"/>
      <c r="CV89" s="59"/>
      <c r="CW89" s="59"/>
      <c r="CX89" s="59"/>
      <c r="CY89" s="59"/>
      <c r="CZ89" s="59"/>
      <c r="DA89" s="59"/>
      <c r="DB89" s="59"/>
      <c r="DC89" s="59"/>
      <c r="DD89" s="59"/>
      <c r="DE89" s="59"/>
      <c r="DF89" s="59"/>
      <c r="DG89" s="59"/>
      <c r="DH89" s="59"/>
      <c r="DI89" s="59"/>
      <c r="DJ89" s="59"/>
      <c r="DK89" s="59"/>
      <c r="DL89" s="59"/>
      <c r="DM89" s="59"/>
      <c r="DN89" s="59"/>
      <c r="DO89" s="59"/>
      <c r="DP89" s="59"/>
      <c r="DQ89" s="59"/>
      <c r="DR89" s="59"/>
      <c r="DS89" s="59"/>
      <c r="DT89" s="59"/>
      <c r="DU89" s="59"/>
      <c r="DV89" s="59"/>
      <c r="DW89" s="59"/>
      <c r="DX89" s="59"/>
      <c r="DY89" s="59"/>
      <c r="DZ89" s="59"/>
      <c r="EA89" s="59"/>
      <c r="EB89" s="59"/>
      <c r="EC89" s="59"/>
      <c r="ED89" s="59"/>
      <c r="EE89" s="59"/>
      <c r="EF89" s="59"/>
      <c r="EG89" s="59"/>
      <c r="EH89" s="59"/>
      <c r="EI89" s="59"/>
      <c r="EJ89" s="59"/>
      <c r="EK89" s="59"/>
      <c r="EL89" s="59"/>
      <c r="EM89" s="59"/>
      <c r="EN89" s="59"/>
      <c r="EO89" s="59"/>
      <c r="EP89" s="59"/>
      <c r="EQ89" s="59"/>
      <c r="ER89" s="59"/>
      <c r="ES89" s="59"/>
      <c r="ET89" s="59"/>
      <c r="EU89" s="59"/>
      <c r="EV89" s="59"/>
      <c r="EW89" s="59"/>
      <c r="EX89" s="59"/>
      <c r="EY89" s="59"/>
      <c r="EZ89" s="59"/>
      <c r="FA89" s="59"/>
      <c r="FB89" s="59"/>
      <c r="FC89" s="59"/>
      <c r="FD89" s="59"/>
      <c r="FE89" s="59"/>
      <c r="FF89" s="59"/>
      <c r="FG89" s="59"/>
      <c r="FH89" s="59"/>
      <c r="FI89" s="59"/>
      <c r="FJ89" s="59"/>
      <c r="FK89" s="59"/>
      <c r="FL89" s="59"/>
      <c r="FM89" s="59"/>
      <c r="FN89" s="59"/>
      <c r="FO89" s="59"/>
      <c r="FP89" s="59"/>
      <c r="FQ89" s="59"/>
      <c r="FR89" s="59"/>
      <c r="FS89" s="59"/>
      <c r="FT89" s="59"/>
      <c r="FU89" s="59"/>
      <c r="FV89" s="59"/>
      <c r="FW89" s="59"/>
      <c r="FX89" s="59"/>
      <c r="FY89" s="59"/>
      <c r="FZ89" s="59"/>
      <c r="GA89" s="59"/>
      <c r="GB89" s="59"/>
      <c r="GC89" s="59"/>
      <c r="GD89" s="59"/>
      <c r="GE89" s="59"/>
      <c r="GF89" s="59"/>
      <c r="GG89" s="59"/>
      <c r="GH89" s="59"/>
      <c r="GI89" s="59"/>
      <c r="GJ89" s="59"/>
      <c r="GK89" s="59"/>
      <c r="GL89" s="59"/>
      <c r="GM89" s="59"/>
      <c r="GN89" s="59"/>
      <c r="GO89" s="59"/>
      <c r="GP89" s="59"/>
      <c r="GQ89" s="59"/>
      <c r="GR89" s="59"/>
      <c r="GS89" s="59"/>
      <c r="GT89" s="59"/>
      <c r="GU89" s="59"/>
      <c r="GV89" s="59"/>
      <c r="GW89" s="59"/>
      <c r="GX89" s="59"/>
      <c r="GY89" s="59"/>
      <c r="GZ89" s="59"/>
      <c r="HA89" s="59"/>
      <c r="HB89" s="59"/>
      <c r="HC89" s="59"/>
      <c r="HD89" s="59"/>
      <c r="HE89" s="59"/>
      <c r="HF89" s="59"/>
      <c r="HG89" s="59"/>
      <c r="HH89" s="59"/>
      <c r="HI89" s="59"/>
      <c r="HJ89" s="59"/>
      <c r="HK89" s="59"/>
      <c r="HL89" s="59"/>
      <c r="HM89" s="59"/>
      <c r="HN89" s="59"/>
      <c r="HO89" s="59"/>
      <c r="HP89" s="59"/>
      <c r="HQ89" s="59"/>
      <c r="HR89" s="59"/>
      <c r="HS89" s="59"/>
      <c r="HT89" s="59"/>
      <c r="HU89" s="59"/>
      <c r="HV89" s="59"/>
      <c r="HW89" s="59"/>
      <c r="HX89" s="59"/>
      <c r="HY89" s="59"/>
      <c r="HZ89" s="59"/>
      <c r="IA89" s="59"/>
      <c r="IB89" s="59"/>
      <c r="IC89" s="59"/>
      <c r="ID89" s="59"/>
      <c r="IE89" s="59"/>
      <c r="IF89" s="59"/>
      <c r="IG89" s="59"/>
      <c r="IH89" s="59"/>
      <c r="II89" s="59"/>
      <c r="IJ89" s="59"/>
      <c r="IK89" s="59"/>
    </row>
    <row r="90" spans="4:245">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59"/>
      <c r="BR90" s="59"/>
      <c r="BS90" s="59"/>
      <c r="BT90" s="59"/>
      <c r="BU90" s="59"/>
      <c r="BV90" s="59"/>
      <c r="BW90" s="59"/>
      <c r="BX90" s="59"/>
      <c r="BY90" s="59"/>
      <c r="BZ90" s="59"/>
      <c r="CA90" s="59"/>
      <c r="CB90" s="59"/>
      <c r="CC90" s="59"/>
      <c r="CD90" s="59"/>
      <c r="CE90" s="59"/>
      <c r="CF90" s="59"/>
      <c r="CG90" s="59"/>
      <c r="CH90" s="59"/>
      <c r="CI90" s="59"/>
      <c r="CJ90" s="59"/>
      <c r="CK90" s="59"/>
      <c r="CL90" s="59"/>
      <c r="CM90" s="59"/>
      <c r="CN90" s="59"/>
      <c r="CO90" s="59"/>
      <c r="CP90" s="59"/>
      <c r="CQ90" s="59"/>
      <c r="CR90" s="59"/>
      <c r="CS90" s="59"/>
      <c r="CT90" s="59"/>
      <c r="CU90" s="59"/>
      <c r="CV90" s="59"/>
      <c r="CW90" s="59"/>
      <c r="CX90" s="59"/>
      <c r="CY90" s="59"/>
      <c r="CZ90" s="59"/>
      <c r="DA90" s="59"/>
      <c r="DB90" s="59"/>
      <c r="DC90" s="59"/>
      <c r="DD90" s="59"/>
      <c r="DE90" s="59"/>
      <c r="DF90" s="59"/>
      <c r="DG90" s="59"/>
      <c r="DH90" s="59"/>
      <c r="DI90" s="59"/>
      <c r="DJ90" s="59"/>
      <c r="DK90" s="59"/>
      <c r="DL90" s="59"/>
      <c r="DM90" s="59"/>
      <c r="DN90" s="59"/>
      <c r="DO90" s="59"/>
      <c r="DP90" s="59"/>
      <c r="DQ90" s="59"/>
      <c r="DR90" s="59"/>
      <c r="DS90" s="59"/>
      <c r="DT90" s="59"/>
      <c r="DU90" s="59"/>
      <c r="DV90" s="59"/>
      <c r="DW90" s="59"/>
      <c r="DX90" s="59"/>
      <c r="DY90" s="59"/>
      <c r="DZ90" s="59"/>
      <c r="EA90" s="59"/>
      <c r="EB90" s="59"/>
      <c r="EC90" s="59"/>
      <c r="ED90" s="59"/>
      <c r="EE90" s="59"/>
      <c r="EF90" s="59"/>
      <c r="EG90" s="59"/>
      <c r="EH90" s="59"/>
      <c r="EI90" s="59"/>
      <c r="EJ90" s="59"/>
      <c r="EK90" s="59"/>
      <c r="EL90" s="59"/>
      <c r="EM90" s="59"/>
      <c r="EN90" s="59"/>
      <c r="EO90" s="59"/>
      <c r="EP90" s="59"/>
      <c r="EQ90" s="59"/>
      <c r="ER90" s="59"/>
      <c r="ES90" s="59"/>
      <c r="ET90" s="59"/>
      <c r="EU90" s="59"/>
      <c r="EV90" s="59"/>
      <c r="EW90" s="59"/>
      <c r="EX90" s="59"/>
      <c r="EY90" s="59"/>
      <c r="EZ90" s="59"/>
      <c r="FA90" s="59"/>
      <c r="FB90" s="59"/>
      <c r="FC90" s="59"/>
      <c r="FD90" s="59"/>
      <c r="FE90" s="59"/>
      <c r="FF90" s="59"/>
      <c r="FG90" s="59"/>
      <c r="FH90" s="59"/>
      <c r="FI90" s="59"/>
      <c r="FJ90" s="59"/>
      <c r="FK90" s="59"/>
      <c r="FL90" s="59"/>
      <c r="FM90" s="59"/>
      <c r="FN90" s="59"/>
      <c r="FO90" s="59"/>
      <c r="FP90" s="59"/>
      <c r="FQ90" s="59"/>
      <c r="FR90" s="59"/>
      <c r="FS90" s="59"/>
      <c r="FT90" s="59"/>
      <c r="FU90" s="59"/>
      <c r="FV90" s="59"/>
      <c r="FW90" s="59"/>
      <c r="FX90" s="59"/>
      <c r="FY90" s="59"/>
      <c r="FZ90" s="59"/>
      <c r="GA90" s="59"/>
      <c r="GB90" s="59"/>
      <c r="GC90" s="59"/>
      <c r="GD90" s="59"/>
      <c r="GE90" s="59"/>
      <c r="GF90" s="59"/>
      <c r="GG90" s="59"/>
      <c r="GH90" s="59"/>
      <c r="GI90" s="59"/>
      <c r="GJ90" s="59"/>
      <c r="GK90" s="59"/>
      <c r="GL90" s="59"/>
      <c r="GM90" s="59"/>
      <c r="GN90" s="59"/>
      <c r="GO90" s="59"/>
      <c r="GP90" s="59"/>
      <c r="GQ90" s="59"/>
      <c r="GR90" s="59"/>
      <c r="GS90" s="59"/>
      <c r="GT90" s="59"/>
      <c r="GU90" s="59"/>
      <c r="GV90" s="59"/>
      <c r="GW90" s="59"/>
      <c r="GX90" s="59"/>
      <c r="GY90" s="59"/>
      <c r="GZ90" s="59"/>
      <c r="HA90" s="59"/>
      <c r="HB90" s="59"/>
      <c r="HC90" s="59"/>
      <c r="HD90" s="59"/>
      <c r="HE90" s="59"/>
      <c r="HF90" s="59"/>
      <c r="HG90" s="59"/>
      <c r="HH90" s="59"/>
      <c r="HI90" s="59"/>
      <c r="HJ90" s="59"/>
      <c r="HK90" s="59"/>
      <c r="HL90" s="59"/>
      <c r="HM90" s="59"/>
      <c r="HN90" s="59"/>
      <c r="HO90" s="59"/>
      <c r="HP90" s="59"/>
      <c r="HQ90" s="59"/>
      <c r="HR90" s="59"/>
      <c r="HS90" s="59"/>
      <c r="HT90" s="59"/>
      <c r="HU90" s="59"/>
      <c r="HV90" s="59"/>
      <c r="HW90" s="59"/>
      <c r="HX90" s="59"/>
      <c r="HY90" s="59"/>
      <c r="HZ90" s="59"/>
      <c r="IA90" s="59"/>
      <c r="IB90" s="59"/>
      <c r="IC90" s="59"/>
      <c r="ID90" s="59"/>
      <c r="IE90" s="59"/>
      <c r="IF90" s="59"/>
      <c r="IG90" s="59"/>
      <c r="IH90" s="59"/>
      <c r="II90" s="59"/>
      <c r="IJ90" s="59"/>
      <c r="IK90" s="59"/>
    </row>
    <row r="95" spans="4:245">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59"/>
      <c r="BR95" s="59"/>
      <c r="BS95" s="59"/>
      <c r="BT95" s="59"/>
      <c r="BU95" s="59"/>
      <c r="BV95" s="59"/>
      <c r="BW95" s="59"/>
      <c r="BX95" s="59"/>
      <c r="BY95" s="59"/>
      <c r="BZ95" s="59"/>
      <c r="CA95" s="59"/>
      <c r="CB95" s="59"/>
      <c r="CC95" s="59"/>
      <c r="CD95" s="59"/>
      <c r="CE95" s="59"/>
      <c r="CF95" s="59"/>
      <c r="CG95" s="59"/>
      <c r="CH95" s="59"/>
      <c r="CI95" s="59"/>
      <c r="CJ95" s="59"/>
      <c r="CK95" s="59"/>
      <c r="CL95" s="59"/>
      <c r="CM95" s="59"/>
      <c r="CN95" s="59"/>
      <c r="CO95" s="59"/>
      <c r="CP95" s="59"/>
      <c r="CQ95" s="59"/>
      <c r="CR95" s="59"/>
      <c r="CS95" s="59"/>
      <c r="CT95" s="59"/>
      <c r="CU95" s="59"/>
      <c r="CV95" s="59"/>
      <c r="CW95" s="59"/>
      <c r="CX95" s="59"/>
      <c r="CY95" s="59"/>
      <c r="CZ95" s="59"/>
      <c r="DA95" s="59"/>
      <c r="DB95" s="59"/>
      <c r="DC95" s="59"/>
      <c r="DD95" s="59"/>
      <c r="DE95" s="59"/>
      <c r="DF95" s="59"/>
      <c r="DG95" s="59"/>
      <c r="DH95" s="59"/>
      <c r="DI95" s="59"/>
      <c r="DJ95" s="59"/>
      <c r="DK95" s="59"/>
      <c r="DL95" s="59"/>
      <c r="DM95" s="59"/>
      <c r="DN95" s="59"/>
      <c r="DO95" s="59"/>
      <c r="DP95" s="59"/>
      <c r="DQ95" s="59"/>
      <c r="DR95" s="59"/>
      <c r="DS95" s="59"/>
      <c r="DT95" s="59"/>
      <c r="DU95" s="59"/>
      <c r="DV95" s="59"/>
      <c r="DW95" s="59"/>
      <c r="DX95" s="59"/>
      <c r="DY95" s="59"/>
      <c r="DZ95" s="59"/>
      <c r="EA95" s="59"/>
      <c r="EB95" s="59"/>
      <c r="EC95" s="59"/>
      <c r="ED95" s="59"/>
      <c r="EE95" s="59"/>
      <c r="EF95" s="59"/>
      <c r="EG95" s="59"/>
      <c r="EH95" s="59"/>
      <c r="EI95" s="59"/>
      <c r="EJ95" s="59"/>
      <c r="EK95" s="59"/>
      <c r="EL95" s="59"/>
      <c r="EM95" s="59"/>
      <c r="EN95" s="59"/>
      <c r="EO95" s="59"/>
      <c r="EP95" s="59"/>
      <c r="EQ95" s="59"/>
      <c r="ER95" s="59"/>
      <c r="ES95" s="59"/>
      <c r="ET95" s="59"/>
      <c r="EU95" s="59"/>
      <c r="EV95" s="59"/>
      <c r="EW95" s="59"/>
      <c r="EX95" s="59"/>
      <c r="EY95" s="59"/>
      <c r="EZ95" s="59"/>
      <c r="FA95" s="59"/>
      <c r="FB95" s="59"/>
      <c r="FC95" s="59"/>
      <c r="FD95" s="59"/>
      <c r="FE95" s="59"/>
      <c r="FF95" s="59"/>
      <c r="FG95" s="59"/>
      <c r="FH95" s="59"/>
      <c r="FI95" s="59"/>
      <c r="FJ95" s="59"/>
      <c r="FK95" s="59"/>
      <c r="FL95" s="59"/>
      <c r="FM95" s="59"/>
      <c r="FN95" s="59"/>
      <c r="FO95" s="59"/>
      <c r="FP95" s="59"/>
      <c r="FQ95" s="59"/>
      <c r="FR95" s="59"/>
      <c r="FS95" s="59"/>
      <c r="FT95" s="59"/>
      <c r="FU95" s="59"/>
      <c r="FV95" s="59"/>
      <c r="FW95" s="59"/>
      <c r="FX95" s="59"/>
      <c r="FY95" s="59"/>
      <c r="FZ95" s="59"/>
      <c r="GA95" s="59"/>
      <c r="GB95" s="59"/>
      <c r="GC95" s="59"/>
      <c r="GD95" s="59"/>
      <c r="GE95" s="59"/>
      <c r="GF95" s="59"/>
      <c r="GG95" s="59"/>
      <c r="GH95" s="59"/>
      <c r="GI95" s="59"/>
      <c r="GJ95" s="59"/>
      <c r="GK95" s="59"/>
      <c r="GL95" s="59"/>
      <c r="GM95" s="59"/>
      <c r="GN95" s="59"/>
      <c r="GO95" s="59"/>
      <c r="GP95" s="59"/>
      <c r="GQ95" s="59"/>
      <c r="GR95" s="59"/>
      <c r="GS95" s="59"/>
      <c r="GT95" s="59"/>
      <c r="GU95" s="59"/>
      <c r="GV95" s="59"/>
      <c r="GW95" s="59"/>
      <c r="GX95" s="59"/>
      <c r="GY95" s="59"/>
      <c r="GZ95" s="59"/>
      <c r="HA95" s="59"/>
      <c r="HB95" s="59"/>
      <c r="HC95" s="59"/>
      <c r="HD95" s="59"/>
      <c r="HE95" s="59"/>
      <c r="HF95" s="59"/>
      <c r="HG95" s="59"/>
      <c r="HH95" s="59"/>
      <c r="HI95" s="59"/>
      <c r="HJ95" s="59"/>
      <c r="HK95" s="59"/>
      <c r="HL95" s="59"/>
      <c r="HM95" s="59"/>
      <c r="HN95" s="59"/>
      <c r="HO95" s="59"/>
      <c r="HP95" s="59"/>
      <c r="HQ95" s="59"/>
      <c r="HR95" s="59"/>
      <c r="HS95" s="59"/>
      <c r="HT95" s="59"/>
      <c r="HU95" s="59"/>
      <c r="HV95" s="59"/>
      <c r="HW95" s="59"/>
      <c r="HX95" s="59"/>
      <c r="HY95" s="59"/>
      <c r="HZ95" s="59"/>
      <c r="IA95" s="59"/>
      <c r="IB95" s="59"/>
      <c r="IC95" s="59"/>
      <c r="ID95" s="59"/>
      <c r="IE95" s="59"/>
      <c r="IF95" s="59"/>
      <c r="IG95" s="59"/>
      <c r="IH95" s="59"/>
      <c r="II95" s="59"/>
      <c r="IJ95" s="59"/>
      <c r="IK95" s="59"/>
    </row>
    <row r="96" spans="4:245">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59"/>
      <c r="BR96" s="59"/>
      <c r="BS96" s="59"/>
      <c r="BT96" s="59"/>
      <c r="BU96" s="59"/>
      <c r="BV96" s="59"/>
      <c r="BW96" s="59"/>
      <c r="BX96" s="59"/>
      <c r="BY96" s="59"/>
      <c r="BZ96" s="59"/>
      <c r="CA96" s="59"/>
      <c r="CB96" s="59"/>
      <c r="CC96" s="59"/>
      <c r="CD96" s="59"/>
      <c r="CE96" s="59"/>
      <c r="CF96" s="59"/>
      <c r="CG96" s="59"/>
      <c r="CH96" s="59"/>
      <c r="CI96" s="59"/>
      <c r="CJ96" s="59"/>
      <c r="CK96" s="59"/>
      <c r="CL96" s="59"/>
      <c r="CM96" s="59"/>
      <c r="CN96" s="59"/>
      <c r="CO96" s="59"/>
      <c r="CP96" s="59"/>
      <c r="CQ96" s="59"/>
      <c r="CR96" s="59"/>
      <c r="CS96" s="59"/>
      <c r="CT96" s="59"/>
      <c r="CU96" s="59"/>
      <c r="CV96" s="59"/>
      <c r="CW96" s="59"/>
      <c r="CX96" s="59"/>
      <c r="CY96" s="59"/>
      <c r="CZ96" s="59"/>
      <c r="DA96" s="59"/>
      <c r="DB96" s="59"/>
      <c r="DC96" s="59"/>
      <c r="DD96" s="59"/>
      <c r="DE96" s="59"/>
      <c r="DF96" s="59"/>
      <c r="DG96" s="59"/>
      <c r="DH96" s="59"/>
      <c r="DI96" s="59"/>
      <c r="DJ96" s="59"/>
      <c r="DK96" s="59"/>
      <c r="DL96" s="59"/>
      <c r="DM96" s="59"/>
      <c r="DN96" s="59"/>
      <c r="DO96" s="59"/>
      <c r="DP96" s="59"/>
      <c r="DQ96" s="59"/>
      <c r="DR96" s="59"/>
      <c r="DS96" s="59"/>
      <c r="DT96" s="59"/>
      <c r="DU96" s="59"/>
      <c r="DV96" s="59"/>
      <c r="DW96" s="59"/>
      <c r="DX96" s="59"/>
      <c r="DY96" s="59"/>
      <c r="DZ96" s="59"/>
      <c r="EA96" s="59"/>
      <c r="EB96" s="59"/>
      <c r="EC96" s="59"/>
      <c r="ED96" s="59"/>
      <c r="EE96" s="59"/>
      <c r="EF96" s="59"/>
      <c r="EG96" s="59"/>
      <c r="EH96" s="59"/>
      <c r="EI96" s="59"/>
      <c r="EJ96" s="59"/>
      <c r="EK96" s="59"/>
      <c r="EL96" s="59"/>
      <c r="EM96" s="59"/>
      <c r="EN96" s="59"/>
      <c r="EO96" s="59"/>
      <c r="EP96" s="59"/>
      <c r="EQ96" s="59"/>
      <c r="ER96" s="59"/>
      <c r="ES96" s="59"/>
      <c r="ET96" s="59"/>
      <c r="EU96" s="59"/>
      <c r="EV96" s="59"/>
      <c r="EW96" s="59"/>
      <c r="EX96" s="59"/>
      <c r="EY96" s="59"/>
      <c r="EZ96" s="59"/>
      <c r="FA96" s="59"/>
      <c r="FB96" s="59"/>
      <c r="FC96" s="59"/>
      <c r="FD96" s="59"/>
      <c r="FE96" s="59"/>
      <c r="FF96" s="59"/>
      <c r="FG96" s="59"/>
      <c r="FH96" s="59"/>
      <c r="FI96" s="59"/>
      <c r="FJ96" s="59"/>
      <c r="FK96" s="59"/>
      <c r="FL96" s="59"/>
      <c r="FM96" s="59"/>
      <c r="FN96" s="59"/>
      <c r="FO96" s="59"/>
      <c r="FP96" s="59"/>
      <c r="FQ96" s="59"/>
      <c r="FR96" s="59"/>
      <c r="FS96" s="59"/>
      <c r="FT96" s="59"/>
      <c r="FU96" s="59"/>
      <c r="FV96" s="59"/>
      <c r="FW96" s="59"/>
      <c r="FX96" s="59"/>
      <c r="FY96" s="59"/>
      <c r="FZ96" s="59"/>
      <c r="GA96" s="59"/>
      <c r="GB96" s="59"/>
      <c r="GC96" s="59"/>
      <c r="GD96" s="59"/>
      <c r="GE96" s="59"/>
      <c r="GF96" s="59"/>
      <c r="GG96" s="59"/>
      <c r="GH96" s="59"/>
      <c r="GI96" s="59"/>
      <c r="GJ96" s="59"/>
      <c r="GK96" s="59"/>
      <c r="GL96" s="59"/>
      <c r="GM96" s="59"/>
      <c r="GN96" s="59"/>
      <c r="GO96" s="59"/>
      <c r="GP96" s="59"/>
      <c r="GQ96" s="59"/>
      <c r="GR96" s="59"/>
      <c r="GS96" s="59"/>
      <c r="GT96" s="59"/>
      <c r="GU96" s="59"/>
      <c r="GV96" s="59"/>
      <c r="GW96" s="59"/>
      <c r="GX96" s="59"/>
      <c r="GY96" s="59"/>
      <c r="GZ96" s="59"/>
      <c r="HA96" s="59"/>
      <c r="HB96" s="59"/>
      <c r="HC96" s="59"/>
      <c r="HD96" s="59"/>
      <c r="HE96" s="59"/>
      <c r="HF96" s="59"/>
      <c r="HG96" s="59"/>
      <c r="HH96" s="59"/>
      <c r="HI96" s="59"/>
      <c r="HJ96" s="59"/>
      <c r="HK96" s="59"/>
      <c r="HL96" s="59"/>
      <c r="HM96" s="59"/>
      <c r="HN96" s="59"/>
      <c r="HO96" s="59"/>
      <c r="HP96" s="59"/>
      <c r="HQ96" s="59"/>
      <c r="HR96" s="59"/>
      <c r="HS96" s="59"/>
      <c r="HT96" s="59"/>
      <c r="HU96" s="59"/>
      <c r="HV96" s="59"/>
      <c r="HW96" s="59"/>
      <c r="HX96" s="59"/>
      <c r="HY96" s="59"/>
      <c r="HZ96" s="59"/>
      <c r="IA96" s="59"/>
      <c r="IB96" s="59"/>
      <c r="IC96" s="59"/>
      <c r="ID96" s="59"/>
      <c r="IE96" s="59"/>
      <c r="IF96" s="59"/>
      <c r="IG96" s="59"/>
      <c r="IH96" s="59"/>
      <c r="II96" s="59"/>
      <c r="IJ96" s="59"/>
      <c r="IK96" s="59"/>
    </row>
    <row r="97" spans="26:245">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59"/>
      <c r="AZ97" s="59"/>
      <c r="BA97" s="59"/>
      <c r="BB97" s="59"/>
      <c r="BC97" s="59"/>
      <c r="BD97" s="59"/>
      <c r="BE97" s="59"/>
      <c r="BF97" s="59"/>
      <c r="BG97" s="59"/>
      <c r="BH97" s="59"/>
      <c r="BI97" s="59"/>
      <c r="BJ97" s="59"/>
      <c r="BK97" s="59"/>
      <c r="BL97" s="59"/>
      <c r="BM97" s="59"/>
      <c r="BN97" s="59"/>
      <c r="BO97" s="59"/>
      <c r="BP97" s="59"/>
      <c r="BQ97" s="59"/>
      <c r="BR97" s="59"/>
      <c r="BS97" s="59"/>
      <c r="BT97" s="59"/>
      <c r="BU97" s="59"/>
      <c r="BV97" s="59"/>
      <c r="BW97" s="59"/>
      <c r="BX97" s="59"/>
      <c r="BY97" s="59"/>
      <c r="BZ97" s="59"/>
      <c r="CA97" s="59"/>
      <c r="CB97" s="59"/>
      <c r="CC97" s="59"/>
      <c r="CD97" s="59"/>
      <c r="CE97" s="59"/>
      <c r="CF97" s="59"/>
      <c r="CG97" s="59"/>
      <c r="CH97" s="59"/>
      <c r="CI97" s="59"/>
      <c r="CJ97" s="59"/>
      <c r="CK97" s="59"/>
      <c r="CL97" s="59"/>
      <c r="CM97" s="59"/>
      <c r="CN97" s="59"/>
      <c r="CO97" s="59"/>
      <c r="CP97" s="59"/>
      <c r="CQ97" s="59"/>
      <c r="CR97" s="59"/>
      <c r="CS97" s="59"/>
      <c r="CT97" s="59"/>
      <c r="CU97" s="59"/>
      <c r="CV97" s="59"/>
      <c r="CW97" s="59"/>
      <c r="CX97" s="59"/>
      <c r="CY97" s="59"/>
      <c r="CZ97" s="59"/>
      <c r="DA97" s="59"/>
      <c r="DB97" s="59"/>
      <c r="DC97" s="59"/>
      <c r="DD97" s="59"/>
      <c r="DE97" s="59"/>
      <c r="DF97" s="59"/>
      <c r="DG97" s="59"/>
      <c r="DH97" s="59"/>
      <c r="DI97" s="59"/>
      <c r="DJ97" s="59"/>
      <c r="DK97" s="59"/>
      <c r="DL97" s="59"/>
      <c r="DM97" s="59"/>
      <c r="DN97" s="59"/>
      <c r="DO97" s="59"/>
      <c r="DP97" s="59"/>
      <c r="DQ97" s="59"/>
      <c r="DR97" s="59"/>
      <c r="DS97" s="59"/>
      <c r="DT97" s="59"/>
      <c r="DU97" s="59"/>
      <c r="DV97" s="59"/>
      <c r="DW97" s="59"/>
      <c r="DX97" s="59"/>
      <c r="DY97" s="59"/>
      <c r="DZ97" s="59"/>
      <c r="EA97" s="59"/>
      <c r="EB97" s="59"/>
      <c r="EC97" s="59"/>
      <c r="ED97" s="59"/>
      <c r="EE97" s="59"/>
      <c r="EF97" s="59"/>
      <c r="EG97" s="59"/>
      <c r="EH97" s="59"/>
      <c r="EI97" s="59"/>
      <c r="EJ97" s="59"/>
      <c r="EK97" s="59"/>
      <c r="EL97" s="59"/>
      <c r="EM97" s="59"/>
      <c r="EN97" s="59"/>
      <c r="EO97" s="59"/>
      <c r="EP97" s="59"/>
      <c r="EQ97" s="59"/>
      <c r="ER97" s="59"/>
      <c r="ES97" s="59"/>
      <c r="ET97" s="59"/>
      <c r="EU97" s="59"/>
      <c r="EV97" s="59"/>
      <c r="EW97" s="59"/>
      <c r="EX97" s="59"/>
      <c r="EY97" s="59"/>
      <c r="EZ97" s="59"/>
      <c r="FA97" s="59"/>
      <c r="FB97" s="59"/>
      <c r="FC97" s="59"/>
      <c r="FD97" s="59"/>
      <c r="FE97" s="59"/>
      <c r="FF97" s="59"/>
      <c r="FG97" s="59"/>
      <c r="FH97" s="59"/>
      <c r="FI97" s="59"/>
      <c r="FJ97" s="59"/>
      <c r="FK97" s="59"/>
      <c r="FL97" s="59"/>
      <c r="FM97" s="59"/>
      <c r="FN97" s="59"/>
      <c r="FO97" s="59"/>
      <c r="FP97" s="59"/>
      <c r="FQ97" s="59"/>
      <c r="FR97" s="59"/>
      <c r="FS97" s="59"/>
      <c r="FT97" s="59"/>
      <c r="FU97" s="59"/>
      <c r="FV97" s="59"/>
      <c r="FW97" s="59"/>
      <c r="FX97" s="59"/>
      <c r="FY97" s="59"/>
      <c r="FZ97" s="59"/>
      <c r="GA97" s="59"/>
      <c r="GB97" s="59"/>
      <c r="GC97" s="59"/>
      <c r="GD97" s="59"/>
      <c r="GE97" s="59"/>
      <c r="GF97" s="59"/>
      <c r="GG97" s="59"/>
      <c r="GH97" s="59"/>
      <c r="GI97" s="59"/>
      <c r="GJ97" s="59"/>
      <c r="GK97" s="59"/>
      <c r="GL97" s="59"/>
      <c r="GM97" s="59"/>
      <c r="GN97" s="59"/>
      <c r="GO97" s="59"/>
      <c r="GP97" s="59"/>
      <c r="GQ97" s="59"/>
      <c r="GR97" s="59"/>
      <c r="GS97" s="59"/>
      <c r="GT97" s="59"/>
      <c r="GU97" s="59"/>
      <c r="GV97" s="59"/>
      <c r="GW97" s="59"/>
      <c r="GX97" s="59"/>
      <c r="GY97" s="59"/>
      <c r="GZ97" s="59"/>
      <c r="HA97" s="59"/>
      <c r="HB97" s="59"/>
      <c r="HC97" s="59"/>
      <c r="HD97" s="59"/>
      <c r="HE97" s="59"/>
      <c r="HF97" s="59"/>
      <c r="HG97" s="59"/>
      <c r="HH97" s="59"/>
      <c r="HI97" s="59"/>
      <c r="HJ97" s="59"/>
      <c r="HK97" s="59"/>
      <c r="HL97" s="59"/>
      <c r="HM97" s="59"/>
      <c r="HN97" s="59"/>
      <c r="HO97" s="59"/>
      <c r="HP97" s="59"/>
      <c r="HQ97" s="59"/>
      <c r="HR97" s="59"/>
      <c r="HS97" s="59"/>
      <c r="HT97" s="59"/>
      <c r="HU97" s="59"/>
      <c r="HV97" s="59"/>
      <c r="HW97" s="59"/>
      <c r="HX97" s="59"/>
      <c r="HY97" s="59"/>
      <c r="HZ97" s="59"/>
      <c r="IA97" s="59"/>
      <c r="IB97" s="59"/>
      <c r="IC97" s="59"/>
      <c r="ID97" s="59"/>
      <c r="IE97" s="59"/>
      <c r="IF97" s="59"/>
      <c r="IG97" s="59"/>
      <c r="IH97" s="59"/>
      <c r="II97" s="59"/>
      <c r="IJ97" s="59"/>
      <c r="IK97" s="59"/>
    </row>
    <row r="98" spans="26:245">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59"/>
      <c r="BR98" s="59"/>
      <c r="BS98" s="59"/>
      <c r="BT98" s="59"/>
      <c r="BU98" s="59"/>
      <c r="BV98" s="59"/>
      <c r="BW98" s="59"/>
      <c r="BX98" s="59"/>
      <c r="BY98" s="59"/>
      <c r="BZ98" s="59"/>
      <c r="CA98" s="59"/>
      <c r="CB98" s="59"/>
      <c r="CC98" s="59"/>
      <c r="CD98" s="59"/>
      <c r="CE98" s="59"/>
      <c r="CF98" s="59"/>
      <c r="CG98" s="59"/>
      <c r="CH98" s="59"/>
      <c r="CI98" s="59"/>
      <c r="CJ98" s="59"/>
      <c r="CK98" s="59"/>
      <c r="CL98" s="59"/>
      <c r="CM98" s="59"/>
      <c r="CN98" s="59"/>
      <c r="CO98" s="59"/>
      <c r="CP98" s="59"/>
      <c r="CQ98" s="59"/>
      <c r="CR98" s="59"/>
      <c r="CS98" s="59"/>
      <c r="CT98" s="59"/>
      <c r="CU98" s="59"/>
      <c r="CV98" s="59"/>
      <c r="CW98" s="59"/>
      <c r="CX98" s="59"/>
      <c r="CY98" s="59"/>
      <c r="CZ98" s="59"/>
      <c r="DA98" s="59"/>
      <c r="DB98" s="59"/>
      <c r="DC98" s="59"/>
      <c r="DD98" s="59"/>
      <c r="DE98" s="59"/>
      <c r="DF98" s="59"/>
      <c r="DG98" s="59"/>
      <c r="DH98" s="59"/>
      <c r="DI98" s="59"/>
      <c r="DJ98" s="59"/>
      <c r="DK98" s="59"/>
      <c r="DL98" s="59"/>
      <c r="DM98" s="59"/>
      <c r="DN98" s="59"/>
      <c r="DO98" s="59"/>
      <c r="DP98" s="59"/>
      <c r="DQ98" s="59"/>
      <c r="DR98" s="59"/>
      <c r="DS98" s="59"/>
      <c r="DT98" s="59"/>
      <c r="DU98" s="59"/>
      <c r="DV98" s="59"/>
      <c r="DW98" s="59"/>
      <c r="DX98" s="59"/>
      <c r="DY98" s="59"/>
      <c r="DZ98" s="59"/>
      <c r="EA98" s="59"/>
      <c r="EB98" s="59"/>
      <c r="EC98" s="59"/>
      <c r="ED98" s="59"/>
      <c r="EE98" s="59"/>
      <c r="EF98" s="59"/>
      <c r="EG98" s="59"/>
      <c r="EH98" s="59"/>
      <c r="EI98" s="59"/>
      <c r="EJ98" s="59"/>
      <c r="EK98" s="59"/>
      <c r="EL98" s="59"/>
      <c r="EM98" s="59"/>
      <c r="EN98" s="59"/>
      <c r="EO98" s="59"/>
      <c r="EP98" s="59"/>
      <c r="EQ98" s="59"/>
      <c r="ER98" s="59"/>
      <c r="ES98" s="59"/>
      <c r="ET98" s="59"/>
      <c r="EU98" s="59"/>
      <c r="EV98" s="59"/>
      <c r="EW98" s="59"/>
      <c r="EX98" s="59"/>
      <c r="EY98" s="59"/>
      <c r="EZ98" s="59"/>
      <c r="FA98" s="59"/>
      <c r="FB98" s="59"/>
      <c r="FC98" s="59"/>
      <c r="FD98" s="59"/>
      <c r="FE98" s="59"/>
      <c r="FF98" s="59"/>
      <c r="FG98" s="59"/>
      <c r="FH98" s="59"/>
      <c r="FI98" s="59"/>
      <c r="FJ98" s="59"/>
      <c r="FK98" s="59"/>
      <c r="FL98" s="59"/>
      <c r="FM98" s="59"/>
      <c r="FN98" s="59"/>
      <c r="FO98" s="59"/>
      <c r="FP98" s="59"/>
      <c r="FQ98" s="59"/>
      <c r="FR98" s="59"/>
      <c r="FS98" s="59"/>
      <c r="FT98" s="59"/>
      <c r="FU98" s="59"/>
      <c r="FV98" s="59"/>
      <c r="FW98" s="59"/>
      <c r="FX98" s="59"/>
      <c r="FY98" s="59"/>
      <c r="FZ98" s="59"/>
      <c r="GA98" s="59"/>
      <c r="GB98" s="59"/>
      <c r="GC98" s="59"/>
      <c r="GD98" s="59"/>
      <c r="GE98" s="59"/>
      <c r="GF98" s="59"/>
      <c r="GG98" s="59"/>
      <c r="GH98" s="59"/>
      <c r="GI98" s="59"/>
      <c r="GJ98" s="59"/>
      <c r="GK98" s="59"/>
      <c r="GL98" s="59"/>
      <c r="GM98" s="59"/>
      <c r="GN98" s="59"/>
      <c r="GO98" s="59"/>
      <c r="GP98" s="59"/>
      <c r="GQ98" s="59"/>
      <c r="GR98" s="59"/>
      <c r="GS98" s="59"/>
      <c r="GT98" s="59"/>
      <c r="GU98" s="59"/>
      <c r="GV98" s="59"/>
      <c r="GW98" s="59"/>
      <c r="GX98" s="59"/>
      <c r="GY98" s="59"/>
      <c r="GZ98" s="59"/>
      <c r="HA98" s="59"/>
      <c r="HB98" s="59"/>
      <c r="HC98" s="59"/>
      <c r="HD98" s="59"/>
      <c r="HE98" s="59"/>
      <c r="HF98" s="59"/>
      <c r="HG98" s="59"/>
      <c r="HH98" s="59"/>
      <c r="HI98" s="59"/>
      <c r="HJ98" s="59"/>
      <c r="HK98" s="59"/>
      <c r="HL98" s="59"/>
      <c r="HM98" s="59"/>
      <c r="HN98" s="59"/>
      <c r="HO98" s="59"/>
      <c r="HP98" s="59"/>
      <c r="HQ98" s="59"/>
      <c r="HR98" s="59"/>
      <c r="HS98" s="59"/>
      <c r="HT98" s="59"/>
      <c r="HU98" s="59"/>
      <c r="HV98" s="59"/>
      <c r="HW98" s="59"/>
      <c r="HX98" s="59"/>
      <c r="HY98" s="59"/>
      <c r="HZ98" s="59"/>
      <c r="IA98" s="59"/>
      <c r="IB98" s="59"/>
      <c r="IC98" s="59"/>
      <c r="ID98" s="59"/>
      <c r="IE98" s="59"/>
      <c r="IF98" s="59"/>
      <c r="IG98" s="59"/>
      <c r="IH98" s="59"/>
      <c r="II98" s="59"/>
      <c r="IJ98" s="59"/>
      <c r="IK98" s="59"/>
    </row>
    <row r="99" spans="26:245">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59"/>
      <c r="BN99" s="59"/>
      <c r="BO99" s="59"/>
      <c r="BP99" s="59"/>
      <c r="BQ99" s="59"/>
      <c r="BR99" s="59"/>
      <c r="BS99" s="59"/>
      <c r="BT99" s="59"/>
      <c r="BU99" s="59"/>
      <c r="BV99" s="59"/>
      <c r="BW99" s="59"/>
      <c r="BX99" s="59"/>
      <c r="BY99" s="59"/>
      <c r="BZ99" s="59"/>
      <c r="CA99" s="59"/>
      <c r="CB99" s="59"/>
      <c r="CC99" s="59"/>
      <c r="CD99" s="59"/>
      <c r="CE99" s="59"/>
      <c r="CF99" s="59"/>
      <c r="CG99" s="59"/>
      <c r="CH99" s="59"/>
      <c r="CI99" s="59"/>
      <c r="CJ99" s="59"/>
      <c r="CK99" s="59"/>
      <c r="CL99" s="59"/>
      <c r="CM99" s="59"/>
      <c r="CN99" s="59"/>
      <c r="CO99" s="59"/>
      <c r="CP99" s="59"/>
      <c r="CQ99" s="59"/>
      <c r="CR99" s="59"/>
      <c r="CS99" s="59"/>
      <c r="CT99" s="59"/>
      <c r="CU99" s="59"/>
      <c r="CV99" s="59"/>
      <c r="CW99" s="59"/>
      <c r="CX99" s="59"/>
      <c r="CY99" s="59"/>
      <c r="CZ99" s="59"/>
      <c r="DA99" s="59"/>
      <c r="DB99" s="59"/>
      <c r="DC99" s="59"/>
      <c r="DD99" s="59"/>
      <c r="DE99" s="59"/>
      <c r="DF99" s="59"/>
      <c r="DG99" s="59"/>
      <c r="DH99" s="59"/>
      <c r="DI99" s="59"/>
      <c r="DJ99" s="59"/>
      <c r="DK99" s="59"/>
      <c r="DL99" s="59"/>
      <c r="DM99" s="59"/>
      <c r="DN99" s="59"/>
      <c r="DO99" s="59"/>
      <c r="DP99" s="59"/>
      <c r="DQ99" s="59"/>
      <c r="DR99" s="59"/>
      <c r="DS99" s="59"/>
      <c r="DT99" s="59"/>
      <c r="DU99" s="59"/>
      <c r="DV99" s="59"/>
      <c r="DW99" s="59"/>
      <c r="DX99" s="59"/>
      <c r="DY99" s="59"/>
      <c r="DZ99" s="59"/>
      <c r="EA99" s="59"/>
      <c r="EB99" s="59"/>
      <c r="EC99" s="59"/>
      <c r="ED99" s="59"/>
      <c r="EE99" s="59"/>
      <c r="EF99" s="59"/>
      <c r="EG99" s="59"/>
      <c r="EH99" s="59"/>
      <c r="EI99" s="59"/>
      <c r="EJ99" s="59"/>
      <c r="EK99" s="59"/>
      <c r="EL99" s="59"/>
      <c r="EM99" s="59"/>
      <c r="EN99" s="59"/>
      <c r="EO99" s="59"/>
      <c r="EP99" s="59"/>
      <c r="EQ99" s="59"/>
      <c r="ER99" s="59"/>
      <c r="ES99" s="59"/>
      <c r="ET99" s="59"/>
      <c r="EU99" s="59"/>
      <c r="EV99" s="59"/>
      <c r="EW99" s="59"/>
      <c r="EX99" s="59"/>
      <c r="EY99" s="59"/>
      <c r="EZ99" s="59"/>
      <c r="FA99" s="59"/>
      <c r="FB99" s="59"/>
      <c r="FC99" s="59"/>
      <c r="FD99" s="59"/>
      <c r="FE99" s="59"/>
      <c r="FF99" s="59"/>
      <c r="FG99" s="59"/>
      <c r="FH99" s="59"/>
      <c r="FI99" s="59"/>
      <c r="FJ99" s="59"/>
      <c r="FK99" s="59"/>
      <c r="FL99" s="59"/>
      <c r="FM99" s="59"/>
      <c r="FN99" s="59"/>
      <c r="FO99" s="59"/>
      <c r="FP99" s="59"/>
      <c r="FQ99" s="59"/>
      <c r="FR99" s="59"/>
      <c r="FS99" s="59"/>
      <c r="FT99" s="59"/>
      <c r="FU99" s="59"/>
      <c r="FV99" s="59"/>
      <c r="FW99" s="59"/>
      <c r="FX99" s="59"/>
      <c r="FY99" s="59"/>
      <c r="FZ99" s="59"/>
      <c r="GA99" s="59"/>
      <c r="GB99" s="59"/>
      <c r="GC99" s="59"/>
      <c r="GD99" s="59"/>
      <c r="GE99" s="59"/>
      <c r="GF99" s="59"/>
      <c r="GG99" s="59"/>
      <c r="GH99" s="59"/>
      <c r="GI99" s="59"/>
      <c r="GJ99" s="59"/>
      <c r="GK99" s="59"/>
      <c r="GL99" s="59"/>
      <c r="GM99" s="59"/>
      <c r="GN99" s="59"/>
      <c r="GO99" s="59"/>
      <c r="GP99" s="59"/>
      <c r="GQ99" s="59"/>
      <c r="GR99" s="59"/>
      <c r="GS99" s="59"/>
      <c r="GT99" s="59"/>
      <c r="GU99" s="59"/>
      <c r="GV99" s="59"/>
      <c r="GW99" s="59"/>
      <c r="GX99" s="59"/>
      <c r="GY99" s="59"/>
      <c r="GZ99" s="59"/>
      <c r="HA99" s="59"/>
      <c r="HB99" s="59"/>
      <c r="HC99" s="59"/>
      <c r="HD99" s="59"/>
      <c r="HE99" s="59"/>
      <c r="HF99" s="59"/>
      <c r="HG99" s="59"/>
      <c r="HH99" s="59"/>
      <c r="HI99" s="59"/>
      <c r="HJ99" s="59"/>
      <c r="HK99" s="59"/>
      <c r="HL99" s="59"/>
      <c r="HM99" s="59"/>
      <c r="HN99" s="59"/>
      <c r="HO99" s="59"/>
      <c r="HP99" s="59"/>
      <c r="HQ99" s="59"/>
      <c r="HR99" s="59"/>
      <c r="HS99" s="59"/>
      <c r="HT99" s="59"/>
      <c r="HU99" s="59"/>
      <c r="HV99" s="59"/>
      <c r="HW99" s="59"/>
      <c r="HX99" s="59"/>
      <c r="HY99" s="59"/>
      <c r="HZ99" s="59"/>
      <c r="IA99" s="59"/>
      <c r="IB99" s="59"/>
      <c r="IC99" s="59"/>
      <c r="ID99" s="59"/>
      <c r="IE99" s="59"/>
      <c r="IF99" s="59"/>
      <c r="IG99" s="59"/>
      <c r="IH99" s="59"/>
      <c r="II99" s="59"/>
      <c r="IJ99" s="59"/>
      <c r="IK99" s="59"/>
    </row>
  </sheetData>
  <sheetProtection formatCells="0" formatColumns="0" formatRows="0"/>
  <pageMargins left="0.7" right="0.7" top="0.75" bottom="0.75" header="0.3" footer="0.3"/>
  <pageSetup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O32"/>
  <sheetViews>
    <sheetView showGridLines="0" zoomScale="145" zoomScaleNormal="145" zoomScalePageLayoutView="145" workbookViewId="0">
      <selection activeCell="J26" sqref="J26"/>
    </sheetView>
  </sheetViews>
  <sheetFormatPr baseColWidth="10" defaultColWidth="11" defaultRowHeight="16"/>
  <cols>
    <col min="2" max="2" width="38.5" bestFit="1" customWidth="1"/>
    <col min="3" max="3" width="8.5" bestFit="1" customWidth="1"/>
    <col min="4" max="4" width="23.83203125" bestFit="1" customWidth="1"/>
    <col min="5" max="5" width="6.1640625" bestFit="1" customWidth="1"/>
    <col min="6" max="6" width="12.1640625" bestFit="1" customWidth="1"/>
    <col min="7" max="7" width="22.83203125" bestFit="1" customWidth="1"/>
    <col min="8" max="8" width="9.5" bestFit="1" customWidth="1"/>
    <col min="9" max="9" width="8.5" bestFit="1" customWidth="1"/>
  </cols>
  <sheetData>
    <row r="1" spans="2:15">
      <c r="O1" s="88"/>
    </row>
    <row r="2" spans="2:15">
      <c r="C2" s="89" t="s">
        <v>64</v>
      </c>
      <c r="D2" s="90">
        <f>-'Sample Project'!C26</f>
        <v>732500</v>
      </c>
      <c r="O2" s="88"/>
    </row>
    <row r="3" spans="2:15">
      <c r="C3" s="89" t="s">
        <v>66</v>
      </c>
      <c r="D3" s="32">
        <v>7.4999999999999997E-2</v>
      </c>
      <c r="O3" s="88"/>
    </row>
    <row r="4" spans="2:15">
      <c r="O4" s="88"/>
    </row>
    <row r="5" spans="2:15">
      <c r="B5" s="191" t="s">
        <v>0</v>
      </c>
      <c r="C5" s="191"/>
      <c r="D5" s="1" t="s">
        <v>1</v>
      </c>
      <c r="E5" s="2" t="s">
        <v>2</v>
      </c>
      <c r="F5" s="3" t="s">
        <v>3</v>
      </c>
      <c r="G5" s="2" t="str">
        <f>"NPV @ "&amp;ROUND(D3*100,2)&amp;"% Discount Rate"</f>
        <v>NPV @ 7.5% Discount Rate</v>
      </c>
      <c r="H5" s="3" t="s">
        <v>4</v>
      </c>
      <c r="I5" s="4"/>
      <c r="O5" s="88" t="s">
        <v>62</v>
      </c>
    </row>
    <row r="6" spans="2:15">
      <c r="B6" s="159" t="str">
        <f>'No Waterfall'!B6</f>
        <v>Albert</v>
      </c>
      <c r="C6" s="6">
        <f>'No Waterfall'!C6</f>
        <v>4.9999999999999933E-2</v>
      </c>
      <c r="D6" s="7">
        <f>C6*$D$2</f>
        <v>36624.999999999949</v>
      </c>
      <c r="E6" s="8">
        <f>'3-Tier Investor  Calc'!B90</f>
        <v>0.14017286169344678</v>
      </c>
      <c r="F6" s="96">
        <f>'3-Tier Investor  Calc'!D90</f>
        <v>4.7118371314198484</v>
      </c>
      <c r="G6" s="9">
        <f>'3-Tier Investor  Calc'!C90</f>
        <v>33686.239689021466</v>
      </c>
      <c r="H6" s="97">
        <f>'3-Tier Investor  Calc'!D99</f>
        <v>1.9197608106217479</v>
      </c>
      <c r="I6" s="10" t="str">
        <f>IF(D12=1,"Manager","")</f>
        <v/>
      </c>
      <c r="O6" s="88" t="s">
        <v>63</v>
      </c>
    </row>
    <row r="7" spans="2:15">
      <c r="B7" s="159" t="str">
        <f>'No Waterfall'!B7</f>
        <v>Bobby</v>
      </c>
      <c r="C7" s="6">
        <f>'No Waterfall'!C7</f>
        <v>0.35</v>
      </c>
      <c r="D7" s="7">
        <f t="shared" ref="D7:D10" si="0">C7*$D$2</f>
        <v>256374.99999999997</v>
      </c>
      <c r="E7" s="8">
        <f>'3-Tier Investor  Calc'!B91</f>
        <v>0.14017286169344678</v>
      </c>
      <c r="F7" s="96">
        <f>'3-Tier Investor  Calc'!D91</f>
        <v>4.7118371314198484</v>
      </c>
      <c r="G7" s="9">
        <f>'3-Tier Investor  Calc'!C91</f>
        <v>235803.67782315062</v>
      </c>
      <c r="H7" s="97">
        <f>'3-Tier Investor  Calc'!D100</f>
        <v>1.9197608106217479</v>
      </c>
      <c r="I7" s="4"/>
      <c r="O7" s="88"/>
    </row>
    <row r="8" spans="2:15">
      <c r="B8" s="159" t="str">
        <f>'No Waterfall'!B8</f>
        <v>Carl</v>
      </c>
      <c r="C8" s="6">
        <f>'No Waterfall'!C8</f>
        <v>0.25</v>
      </c>
      <c r="D8" s="7">
        <f t="shared" si="0"/>
        <v>183125</v>
      </c>
      <c r="E8" s="8">
        <f>'3-Tier Investor  Calc'!B92</f>
        <v>0.14017286169344656</v>
      </c>
      <c r="F8" s="96">
        <f>'3-Tier Investor  Calc'!D92</f>
        <v>4.7118371314198475</v>
      </c>
      <c r="G8" s="9">
        <f>'3-Tier Investor  Calc'!C92</f>
        <v>168431.19844510756</v>
      </c>
      <c r="H8" s="97">
        <f>'3-Tier Investor  Calc'!D101</f>
        <v>1.9197608106217476</v>
      </c>
      <c r="I8" s="4"/>
    </row>
    <row r="9" spans="2:15">
      <c r="B9" s="159" t="str">
        <f>'No Waterfall'!B9</f>
        <v>Derek</v>
      </c>
      <c r="C9" s="6">
        <f>'No Waterfall'!C9</f>
        <v>0.2</v>
      </c>
      <c r="D9" s="7">
        <f t="shared" si="0"/>
        <v>146500</v>
      </c>
      <c r="E9" s="8">
        <f>'3-Tier Investor  Calc'!B93</f>
        <v>0.14017286169344656</v>
      </c>
      <c r="F9" s="96">
        <f>'3-Tier Investor  Calc'!D93</f>
        <v>4.7118371314198466</v>
      </c>
      <c r="G9" s="9">
        <f>'3-Tier Investor  Calc'!C93</f>
        <v>134744.95875608607</v>
      </c>
      <c r="H9" s="97">
        <f>'3-Tier Investor  Calc'!D102</f>
        <v>1.9197608106217479</v>
      </c>
      <c r="I9" s="4"/>
    </row>
    <row r="10" spans="2:15">
      <c r="B10" s="159" t="str">
        <f>'No Waterfall'!B10</f>
        <v>Elizabeth</v>
      </c>
      <c r="C10" s="6">
        <f>'No Waterfall'!C10</f>
        <v>0.15</v>
      </c>
      <c r="D10" s="7">
        <f t="shared" si="0"/>
        <v>109875</v>
      </c>
      <c r="E10" s="8">
        <f>'3-Tier Investor  Calc'!B94</f>
        <v>0.14017286169344678</v>
      </c>
      <c r="F10" s="96">
        <f>'3-Tier Investor  Calc'!D94</f>
        <v>4.7118371314198484</v>
      </c>
      <c r="G10" s="9">
        <f>'3-Tier Investor  Calc'!C94</f>
        <v>101058.71906706455</v>
      </c>
      <c r="H10" s="97">
        <f>'3-Tier Investor  Calc'!D103</f>
        <v>1.9197608106217481</v>
      </c>
      <c r="I10" s="4"/>
    </row>
    <row r="11" spans="2:15">
      <c r="B11" s="12"/>
      <c r="C11" s="13"/>
      <c r="D11" s="13"/>
      <c r="E11" s="13"/>
      <c r="F11" s="12"/>
      <c r="G11" s="12"/>
      <c r="H11" s="12"/>
      <c r="I11" s="14"/>
    </row>
    <row r="12" spans="2:15">
      <c r="B12" s="192" t="str">
        <f>"Is Investor 1 (" &amp; B6&amp;") a Manager?"</f>
        <v>Is Investor 1 (Albert) a Manager?</v>
      </c>
      <c r="C12" s="193"/>
      <c r="D12" s="92">
        <v>2</v>
      </c>
      <c r="E12" s="13"/>
      <c r="F12" s="15"/>
      <c r="G12" s="91"/>
      <c r="H12" s="12"/>
      <c r="I12" s="14"/>
    </row>
    <row r="13" spans="2:15">
      <c r="B13" s="194"/>
      <c r="C13" s="195"/>
      <c r="D13" s="92"/>
      <c r="E13" s="13"/>
      <c r="F13" s="15"/>
      <c r="G13" s="12"/>
      <c r="H13" s="12"/>
      <c r="I13" s="14"/>
    </row>
    <row r="14" spans="2:15">
      <c r="B14" s="196"/>
      <c r="C14" s="197"/>
      <c r="D14" s="92"/>
      <c r="E14" s="13"/>
      <c r="F14" s="16"/>
      <c r="G14" s="12"/>
      <c r="H14" s="12"/>
      <c r="I14" s="14"/>
    </row>
    <row r="15" spans="2:15">
      <c r="B15" s="17"/>
      <c r="C15" s="17"/>
      <c r="D15" s="13"/>
      <c r="E15" s="13"/>
      <c r="F15" s="16"/>
      <c r="G15" s="12"/>
      <c r="H15" s="12"/>
      <c r="I15" s="14"/>
    </row>
    <row r="16" spans="2:15">
      <c r="B16" s="17"/>
      <c r="C16" s="17"/>
      <c r="D16" s="13"/>
      <c r="E16" s="13"/>
      <c r="F16" s="16"/>
      <c r="G16" s="12"/>
      <c r="H16" s="12"/>
      <c r="I16" s="14"/>
    </row>
    <row r="17" spans="2:9">
      <c r="B17" s="18" t="s">
        <v>9</v>
      </c>
      <c r="C17" s="19"/>
      <c r="D17" s="20"/>
      <c r="E17" s="21"/>
      <c r="F17" s="16"/>
      <c r="G17" s="12"/>
      <c r="H17" s="12"/>
      <c r="I17" s="4"/>
    </row>
    <row r="18" spans="2:9">
      <c r="B18" s="22"/>
      <c r="C18" s="23"/>
      <c r="D18" s="24"/>
      <c r="E18" s="13"/>
      <c r="F18" s="12"/>
      <c r="G18" s="12"/>
      <c r="H18" s="12"/>
      <c r="I18" s="4"/>
    </row>
    <row r="19" spans="2:9">
      <c r="B19" s="25" t="s">
        <v>10</v>
      </c>
      <c r="C19" s="26">
        <f>D2</f>
        <v>732500</v>
      </c>
      <c r="D19" s="27"/>
      <c r="E19" s="28"/>
      <c r="F19" s="12"/>
      <c r="G19" s="12"/>
      <c r="H19" s="12"/>
      <c r="I19" s="4"/>
    </row>
    <row r="20" spans="2:9">
      <c r="B20" s="29" t="s">
        <v>11</v>
      </c>
      <c r="C20" s="30">
        <f>C19-C21</f>
        <v>695875</v>
      </c>
      <c r="D20" s="31">
        <f>C20/C19</f>
        <v>0.95</v>
      </c>
      <c r="E20" s="28"/>
      <c r="F20" s="12"/>
      <c r="G20" s="12"/>
      <c r="H20" s="32"/>
      <c r="I20" s="4"/>
    </row>
    <row r="21" spans="2:9">
      <c r="B21" s="29" t="s">
        <v>12</v>
      </c>
      <c r="C21" s="30">
        <f>D6</f>
        <v>36624.999999999949</v>
      </c>
      <c r="D21" s="31">
        <f>1-D20</f>
        <v>5.0000000000000044E-2</v>
      </c>
      <c r="E21" s="28"/>
      <c r="F21" s="12"/>
      <c r="G21" s="12"/>
      <c r="H21" s="32"/>
      <c r="I21" s="4"/>
    </row>
    <row r="22" spans="2:9">
      <c r="B22" s="25"/>
      <c r="C22" s="30"/>
      <c r="D22" s="33"/>
      <c r="E22" s="28"/>
      <c r="F22" s="12"/>
      <c r="G22" s="12"/>
      <c r="H22" s="12"/>
      <c r="I22" s="4"/>
    </row>
    <row r="23" spans="2:9">
      <c r="B23" s="25" t="s">
        <v>13</v>
      </c>
      <c r="C23" s="34">
        <v>0.08</v>
      </c>
      <c r="D23" s="35" t="s">
        <v>14</v>
      </c>
      <c r="E23" s="13"/>
      <c r="F23" s="12"/>
      <c r="G23" s="12"/>
      <c r="H23" s="12"/>
      <c r="I23" s="4"/>
    </row>
    <row r="24" spans="2:9">
      <c r="B24" s="25"/>
      <c r="C24" s="36"/>
      <c r="D24" s="37"/>
      <c r="E24" s="13"/>
      <c r="F24" s="12"/>
      <c r="G24" s="12"/>
      <c r="H24" s="12"/>
      <c r="I24" s="4"/>
    </row>
    <row r="25" spans="2:9">
      <c r="B25" s="38" t="s">
        <v>15</v>
      </c>
      <c r="C25" s="34">
        <v>0.9</v>
      </c>
      <c r="D25" s="39"/>
      <c r="E25" s="13"/>
      <c r="F25" s="12"/>
      <c r="G25" s="12"/>
      <c r="H25" s="12"/>
      <c r="I25" s="4"/>
    </row>
    <row r="26" spans="2:9">
      <c r="B26" s="38" t="s">
        <v>16</v>
      </c>
      <c r="C26" s="40">
        <f>1-C25</f>
        <v>9.9999999999999978E-2</v>
      </c>
      <c r="D26" s="39" t="s">
        <v>17</v>
      </c>
      <c r="E26" s="13"/>
      <c r="F26" s="12"/>
      <c r="G26" s="12"/>
      <c r="H26" s="12"/>
      <c r="I26" s="4"/>
    </row>
    <row r="27" spans="2:9">
      <c r="B27" s="41"/>
      <c r="C27" s="42"/>
      <c r="D27" s="39"/>
      <c r="E27" s="13"/>
      <c r="F27" s="12"/>
      <c r="G27" s="12"/>
      <c r="H27" s="12"/>
      <c r="I27" s="4"/>
    </row>
    <row r="28" spans="2:9">
      <c r="B28" s="25" t="s">
        <v>18</v>
      </c>
      <c r="C28" s="34">
        <v>0.12</v>
      </c>
      <c r="D28" s="39" t="s">
        <v>19</v>
      </c>
      <c r="E28" s="13"/>
      <c r="F28" s="12"/>
      <c r="G28" s="12"/>
      <c r="H28" s="12"/>
      <c r="I28" s="4"/>
    </row>
    <row r="29" spans="2:9">
      <c r="B29" s="25"/>
      <c r="C29" s="43">
        <v>1.5</v>
      </c>
      <c r="D29" s="39" t="s">
        <v>82</v>
      </c>
      <c r="E29" s="13"/>
      <c r="F29" s="12"/>
      <c r="G29" s="12"/>
      <c r="H29" s="12"/>
      <c r="I29" s="4"/>
    </row>
    <row r="30" spans="2:9">
      <c r="B30" s="44"/>
      <c r="C30" s="45"/>
      <c r="D30" s="39"/>
      <c r="E30" s="13"/>
      <c r="F30" s="12"/>
      <c r="G30" s="12"/>
      <c r="H30" s="12"/>
      <c r="I30" s="4"/>
    </row>
    <row r="31" spans="2:9">
      <c r="B31" s="38" t="s">
        <v>21</v>
      </c>
      <c r="C31" s="34">
        <f>'2-Tier'!C25</f>
        <v>0.65</v>
      </c>
      <c r="D31" s="39"/>
      <c r="E31" s="13"/>
      <c r="F31" s="12"/>
      <c r="G31" s="12"/>
      <c r="H31" s="12"/>
      <c r="I31" s="4"/>
    </row>
    <row r="32" spans="2:9">
      <c r="B32" s="46" t="s">
        <v>22</v>
      </c>
      <c r="C32" s="47">
        <f>1-C31</f>
        <v>0.35</v>
      </c>
      <c r="D32" s="48"/>
      <c r="E32" s="13"/>
      <c r="F32" s="12"/>
      <c r="G32" s="12"/>
      <c r="H32" s="12"/>
      <c r="I32" s="4"/>
    </row>
  </sheetData>
  <mergeCells count="2">
    <mergeCell ref="B5:C5"/>
    <mergeCell ref="B12:C14"/>
  </mergeCells>
  <conditionalFormatting sqref="A17:F33">
    <cfRule type="expression" dxfId="1" priority="1">
      <formula>$D$12=2</formula>
    </cfRule>
  </conditionalFormatting>
  <pageMargins left="0.75" right="0.75" top="1" bottom="1" header="0.5" footer="0.5"/>
  <drawing r:id="rId1"/>
  <legacyDrawing r:id="rId2"/>
  <mc:AlternateContent xmlns:mc="http://schemas.openxmlformats.org/markup-compatibility/2006">
    <mc:Choice Requires="x14">
      <controls>
        <mc:AlternateContent xmlns:mc="http://schemas.openxmlformats.org/markup-compatibility/2006">
          <mc:Choice Requires="x14">
            <control shapeId="10241" r:id="rId3" name="List Box 1">
              <controlPr defaultSize="0" autoLine="0" autoPict="0">
                <anchor moveWithCells="1">
                  <from>
                    <xdr:col>3</xdr:col>
                    <xdr:colOff>50800</xdr:colOff>
                    <xdr:row>11</xdr:row>
                    <xdr:rowOff>12700</xdr:rowOff>
                  </from>
                  <to>
                    <xdr:col>3</xdr:col>
                    <xdr:colOff>1790700</xdr:colOff>
                    <xdr:row>13</xdr:row>
                    <xdr:rowOff>127000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D103"/>
  <sheetViews>
    <sheetView showGridLines="0" zoomScale="145" zoomScaleNormal="145" zoomScalePageLayoutView="145" workbookViewId="0">
      <pane xSplit="4" ySplit="2" topLeftCell="E66" activePane="bottomRight" state="frozen"/>
      <selection pane="topRight" activeCell="E1" sqref="E1"/>
      <selection pane="bottomLeft" activeCell="A3" sqref="A3"/>
      <selection pane="bottomRight" activeCell="B16" sqref="B16"/>
    </sheetView>
  </sheetViews>
  <sheetFormatPr baseColWidth="10" defaultColWidth="0" defaultRowHeight="13"/>
  <cols>
    <col min="1" max="1" width="38.5" style="50" bestFit="1" customWidth="1"/>
    <col min="2" max="2" width="7" style="50" bestFit="1" customWidth="1"/>
    <col min="3" max="3" width="12.33203125" style="50" bestFit="1" customWidth="1"/>
    <col min="4" max="4" width="10.5" style="50" bestFit="1" customWidth="1"/>
    <col min="5" max="5" width="10.5" style="50" customWidth="1"/>
    <col min="6" max="25" width="11.6640625" style="50" customWidth="1"/>
    <col min="26" max="246" width="11.6640625" style="50" hidden="1" customWidth="1"/>
    <col min="247" max="16384" width="9.1640625" style="50" hidden="1"/>
  </cols>
  <sheetData>
    <row r="1" spans="1:16384">
      <c r="A1" s="49">
        <f>'3-Tier'!D12</f>
        <v>2</v>
      </c>
      <c r="F1" s="51"/>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row>
    <row r="2" spans="1:16384">
      <c r="A2" s="50" t="s">
        <v>23</v>
      </c>
      <c r="F2" s="53">
        <v>1</v>
      </c>
      <c r="G2" s="50">
        <v>2</v>
      </c>
      <c r="H2" s="50">
        <v>3</v>
      </c>
      <c r="I2" s="50">
        <v>4</v>
      </c>
      <c r="J2" s="50">
        <v>5</v>
      </c>
      <c r="K2" s="50">
        <v>6</v>
      </c>
      <c r="L2" s="50">
        <v>7</v>
      </c>
      <c r="M2" s="50">
        <v>8</v>
      </c>
      <c r="N2" s="50">
        <v>9</v>
      </c>
      <c r="O2" s="50">
        <v>10</v>
      </c>
      <c r="P2" s="50">
        <v>11</v>
      </c>
      <c r="Q2" s="50">
        <v>12</v>
      </c>
      <c r="R2" s="50">
        <v>13</v>
      </c>
      <c r="S2" s="50">
        <v>14</v>
      </c>
      <c r="T2" s="50">
        <v>15</v>
      </c>
      <c r="U2" s="50">
        <v>16</v>
      </c>
      <c r="V2" s="50">
        <v>17</v>
      </c>
      <c r="W2" s="50">
        <v>18</v>
      </c>
      <c r="X2" s="50">
        <v>19</v>
      </c>
      <c r="Y2" s="50">
        <v>20</v>
      </c>
    </row>
    <row r="3" spans="1:16384">
      <c r="F3" s="53"/>
    </row>
    <row r="4" spans="1:16384">
      <c r="F4" s="54"/>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row>
    <row r="5" spans="1:16384" s="56" customFormat="1">
      <c r="A5" s="56" t="s">
        <v>65</v>
      </c>
      <c r="F5" s="163">
        <f>'Sample Project'!D26</f>
        <v>35016.678662137827</v>
      </c>
      <c r="G5" s="93">
        <f>'Sample Project'!E26</f>
        <v>55731.2452601025</v>
      </c>
      <c r="H5" s="93">
        <f>'Sample Project'!F26</f>
        <v>59169.746557362145</v>
      </c>
      <c r="I5" s="93">
        <f>'Sample Project'!G26</f>
        <v>62711.402893539518</v>
      </c>
      <c r="J5" s="93">
        <f>'Sample Project'!H26</f>
        <v>66359.308919802221</v>
      </c>
      <c r="K5" s="93">
        <f>'Sample Project'!I26</f>
        <v>70116.65212685283</v>
      </c>
      <c r="L5" s="93">
        <f>'Sample Project'!J26</f>
        <v>73986.715630114952</v>
      </c>
      <c r="M5" s="93">
        <f>'Sample Project'!K26</f>
        <v>77972.881038474952</v>
      </c>
      <c r="N5" s="93">
        <f>'Sample Project'!L26</f>
        <v>82078.631409085763</v>
      </c>
      <c r="O5" s="93">
        <f>'Sample Project'!M26</f>
        <v>86307.554290814849</v>
      </c>
      <c r="P5" s="93">
        <f>'Sample Project'!N26</f>
        <v>90663.344858995872</v>
      </c>
      <c r="Q5" s="93">
        <f>'Sample Project'!O26</f>
        <v>95149.809144222294</v>
      </c>
      <c r="R5" s="93">
        <f>'Sample Project'!P26</f>
        <v>99770.867358005518</v>
      </c>
      <c r="S5" s="93">
        <f>'Sample Project'!Q26</f>
        <v>104530.55731820222</v>
      </c>
      <c r="T5" s="93">
        <f>'Sample Project'!R26</f>
        <v>2391855.303297325</v>
      </c>
      <c r="U5" s="93">
        <f>'Sample Project'!S26</f>
        <v>0</v>
      </c>
      <c r="V5" s="93">
        <f>'Sample Project'!T26</f>
        <v>0</v>
      </c>
      <c r="W5" s="93">
        <f>'Sample Project'!U26</f>
        <v>0</v>
      </c>
      <c r="X5" s="93">
        <f>'Sample Project'!V26</f>
        <v>0</v>
      </c>
      <c r="Y5" s="93">
        <f>'Sample Project'!W26</f>
        <v>0</v>
      </c>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3"/>
      <c r="EW5" s="93"/>
      <c r="EX5" s="93"/>
      <c r="EY5" s="93"/>
      <c r="EZ5" s="93"/>
      <c r="FA5" s="93"/>
      <c r="FB5" s="93"/>
      <c r="FC5" s="93"/>
      <c r="FD5" s="93"/>
      <c r="FE5" s="93"/>
      <c r="FF5" s="93"/>
      <c r="FG5" s="93"/>
      <c r="FH5" s="93"/>
      <c r="FI5" s="93"/>
      <c r="FJ5" s="93"/>
      <c r="FK5" s="93"/>
      <c r="FL5" s="93"/>
      <c r="FM5" s="93"/>
      <c r="FN5" s="93"/>
      <c r="FO5" s="93"/>
      <c r="FP5" s="93"/>
      <c r="FQ5" s="93"/>
      <c r="FR5" s="93"/>
      <c r="FS5" s="93"/>
      <c r="FT5" s="93"/>
      <c r="FU5" s="93"/>
      <c r="FV5" s="93"/>
      <c r="FW5" s="93"/>
      <c r="FX5" s="93"/>
      <c r="FY5" s="93"/>
      <c r="FZ5" s="93"/>
      <c r="GA5" s="93"/>
      <c r="GB5" s="93"/>
      <c r="GC5" s="93"/>
      <c r="GD5" s="93"/>
      <c r="GE5" s="93"/>
      <c r="GF5" s="93"/>
      <c r="GG5" s="93"/>
      <c r="GH5" s="93"/>
      <c r="GI5" s="93"/>
      <c r="GJ5" s="93"/>
      <c r="GK5" s="93"/>
      <c r="GL5" s="93"/>
      <c r="GM5" s="93"/>
      <c r="GN5" s="93"/>
      <c r="GO5" s="93"/>
      <c r="GP5" s="93"/>
      <c r="GQ5" s="93"/>
      <c r="GR5" s="93"/>
      <c r="GS5" s="93"/>
      <c r="GT5" s="93"/>
      <c r="GU5" s="93"/>
      <c r="GV5" s="93"/>
      <c r="GW5" s="93"/>
      <c r="GX5" s="93"/>
      <c r="GY5" s="93"/>
      <c r="GZ5" s="93"/>
      <c r="HA5" s="93"/>
      <c r="HB5" s="93"/>
      <c r="HC5" s="93"/>
      <c r="HD5" s="93"/>
      <c r="HE5" s="93"/>
      <c r="HF5" s="93"/>
      <c r="HG5" s="93"/>
      <c r="HH5" s="93"/>
      <c r="HI5" s="93"/>
      <c r="HJ5" s="93"/>
      <c r="HK5" s="93"/>
      <c r="HL5" s="93"/>
      <c r="HM5" s="93"/>
      <c r="HN5" s="93"/>
      <c r="HO5" s="93"/>
      <c r="HP5" s="93"/>
      <c r="HQ5" s="93"/>
      <c r="HR5" s="93"/>
      <c r="HS5" s="93"/>
      <c r="HT5" s="93"/>
      <c r="HU5" s="93"/>
      <c r="HV5" s="93"/>
      <c r="HW5" s="93"/>
      <c r="HX5" s="93"/>
      <c r="HY5" s="93"/>
      <c r="HZ5" s="93"/>
      <c r="IA5" s="93"/>
      <c r="IB5" s="93"/>
      <c r="IC5" s="93"/>
      <c r="ID5" s="93"/>
      <c r="IE5" s="93"/>
      <c r="IF5" s="93"/>
      <c r="IG5" s="93"/>
      <c r="IH5" s="93"/>
      <c r="II5" s="93"/>
      <c r="IJ5" s="93"/>
      <c r="IK5" s="93"/>
      <c r="IL5" s="58"/>
      <c r="IM5" s="58"/>
      <c r="IN5" s="58"/>
      <c r="IO5" s="58"/>
      <c r="IP5" s="58"/>
      <c r="IQ5" s="58"/>
      <c r="IR5" s="58"/>
      <c r="IS5" s="58"/>
      <c r="IT5" s="58"/>
      <c r="IU5" s="58"/>
      <c r="IV5" s="58"/>
      <c r="IW5" s="58"/>
      <c r="IX5" s="58"/>
      <c r="IY5" s="58"/>
      <c r="IZ5" s="58"/>
      <c r="JA5" s="58"/>
      <c r="JB5" s="58"/>
      <c r="JC5" s="58"/>
      <c r="JD5" s="58"/>
      <c r="JE5" s="58"/>
      <c r="JF5" s="58"/>
      <c r="JG5" s="58"/>
      <c r="JH5" s="58"/>
      <c r="JI5" s="58"/>
      <c r="JJ5" s="58"/>
      <c r="JK5" s="58"/>
      <c r="JL5" s="58"/>
      <c r="JM5" s="58"/>
      <c r="JN5" s="58"/>
      <c r="JO5" s="58"/>
      <c r="JP5" s="58"/>
      <c r="JQ5" s="58"/>
      <c r="JR5" s="58"/>
      <c r="JS5" s="58"/>
      <c r="JT5" s="58"/>
      <c r="JU5" s="58"/>
      <c r="JV5" s="58"/>
      <c r="JW5" s="58"/>
      <c r="JX5" s="58"/>
      <c r="JY5" s="58"/>
      <c r="JZ5" s="58"/>
      <c r="KA5" s="58"/>
      <c r="KB5" s="58"/>
      <c r="KC5" s="58"/>
      <c r="KD5" s="58"/>
      <c r="KE5" s="58"/>
      <c r="KF5" s="58"/>
      <c r="KG5" s="58"/>
      <c r="KH5" s="58"/>
      <c r="KI5" s="58"/>
      <c r="KJ5" s="58"/>
      <c r="KK5" s="58"/>
      <c r="KL5" s="58"/>
      <c r="KM5" s="58"/>
      <c r="KN5" s="58"/>
      <c r="KO5" s="58"/>
      <c r="KP5" s="58"/>
      <c r="KQ5" s="58"/>
      <c r="KR5" s="58"/>
      <c r="KS5" s="58"/>
      <c r="KT5" s="58"/>
      <c r="KU5" s="58"/>
      <c r="KV5" s="58"/>
      <c r="KW5" s="58"/>
      <c r="KX5" s="58"/>
      <c r="KY5" s="58"/>
      <c r="KZ5" s="58"/>
      <c r="LA5" s="58"/>
      <c r="LB5" s="58"/>
      <c r="LC5" s="58"/>
      <c r="LD5" s="58"/>
      <c r="LE5" s="58"/>
      <c r="LF5" s="58"/>
      <c r="LG5" s="58"/>
      <c r="LH5" s="58"/>
      <c r="LI5" s="58"/>
      <c r="LJ5" s="58"/>
      <c r="LK5" s="58"/>
      <c r="LL5" s="58"/>
      <c r="LM5" s="58"/>
      <c r="LN5" s="58"/>
      <c r="LO5" s="58"/>
      <c r="LP5" s="58"/>
      <c r="LQ5" s="58"/>
      <c r="LR5" s="58"/>
      <c r="LS5" s="58"/>
      <c r="LT5" s="58"/>
      <c r="LU5" s="58"/>
      <c r="LV5" s="58"/>
      <c r="LW5" s="58"/>
      <c r="LX5" s="58"/>
      <c r="LY5" s="58"/>
      <c r="LZ5" s="58"/>
      <c r="MA5" s="58"/>
      <c r="MB5" s="58"/>
      <c r="MC5" s="58"/>
      <c r="MD5" s="58"/>
      <c r="ME5" s="58"/>
      <c r="MF5" s="58"/>
      <c r="MG5" s="58"/>
      <c r="MH5" s="58"/>
      <c r="MI5" s="58"/>
      <c r="MJ5" s="58"/>
      <c r="MK5" s="58"/>
      <c r="ML5" s="58"/>
      <c r="MM5" s="58"/>
      <c r="MN5" s="58"/>
      <c r="MO5" s="58"/>
      <c r="MP5" s="58"/>
      <c r="MQ5" s="58"/>
      <c r="MR5" s="58"/>
      <c r="MS5" s="58"/>
      <c r="MT5" s="58"/>
      <c r="MU5" s="58"/>
      <c r="MV5" s="58"/>
      <c r="MW5" s="58"/>
      <c r="MX5" s="58"/>
      <c r="MY5" s="58"/>
      <c r="MZ5" s="58"/>
      <c r="NA5" s="58"/>
      <c r="NB5" s="58"/>
      <c r="NC5" s="58"/>
      <c r="ND5" s="58"/>
      <c r="NE5" s="58"/>
      <c r="NF5" s="58"/>
      <c r="NG5" s="58"/>
      <c r="NH5" s="58"/>
      <c r="NI5" s="58"/>
      <c r="NJ5" s="58"/>
      <c r="NK5" s="58"/>
      <c r="NL5" s="58"/>
      <c r="NM5" s="58"/>
      <c r="NN5" s="58"/>
      <c r="NO5" s="58"/>
      <c r="NP5" s="58"/>
      <c r="NQ5" s="58"/>
      <c r="NR5" s="58"/>
      <c r="NS5" s="58"/>
      <c r="NT5" s="58"/>
      <c r="NU5" s="58"/>
      <c r="NV5" s="58"/>
      <c r="NW5" s="58"/>
      <c r="NX5" s="58"/>
      <c r="NY5" s="58"/>
      <c r="NZ5" s="58"/>
      <c r="OA5" s="58"/>
      <c r="OB5" s="58"/>
      <c r="OC5" s="58"/>
      <c r="OD5" s="58"/>
      <c r="OE5" s="58"/>
      <c r="OF5" s="58"/>
      <c r="OG5" s="58"/>
      <c r="OH5" s="58"/>
      <c r="OI5" s="58"/>
      <c r="OJ5" s="58"/>
      <c r="OK5" s="58"/>
      <c r="OL5" s="58"/>
      <c r="OM5" s="58"/>
      <c r="ON5" s="58"/>
      <c r="OO5" s="58"/>
      <c r="OP5" s="58"/>
      <c r="OQ5" s="58"/>
      <c r="OR5" s="58"/>
      <c r="OS5" s="58"/>
      <c r="OT5" s="58"/>
      <c r="OU5" s="58"/>
      <c r="OV5" s="58"/>
      <c r="OW5" s="58"/>
      <c r="OX5" s="58"/>
      <c r="OY5" s="58"/>
      <c r="OZ5" s="58"/>
      <c r="PA5" s="58"/>
      <c r="PB5" s="58"/>
      <c r="PC5" s="58"/>
      <c r="PD5" s="58"/>
      <c r="PE5" s="58"/>
      <c r="PF5" s="58"/>
      <c r="PG5" s="58"/>
      <c r="PH5" s="58"/>
      <c r="PI5" s="58"/>
      <c r="PJ5" s="58"/>
      <c r="PK5" s="58"/>
      <c r="PL5" s="58"/>
      <c r="PM5" s="58"/>
      <c r="PN5" s="58"/>
      <c r="PO5" s="58"/>
      <c r="PP5" s="58"/>
      <c r="PQ5" s="58"/>
      <c r="PR5" s="58"/>
      <c r="PS5" s="58"/>
      <c r="PT5" s="58"/>
      <c r="PU5" s="58"/>
      <c r="PV5" s="58"/>
      <c r="PW5" s="58"/>
      <c r="PX5" s="58"/>
      <c r="PY5" s="58"/>
      <c r="PZ5" s="58"/>
      <c r="QA5" s="58"/>
      <c r="QB5" s="58"/>
      <c r="QC5" s="58"/>
      <c r="QD5" s="58"/>
      <c r="QE5" s="58"/>
      <c r="QF5" s="58"/>
      <c r="QG5" s="58"/>
      <c r="QH5" s="58"/>
      <c r="QI5" s="58"/>
      <c r="QJ5" s="58"/>
      <c r="QK5" s="58"/>
      <c r="QL5" s="58"/>
      <c r="QM5" s="58"/>
      <c r="QN5" s="58"/>
      <c r="QO5" s="58"/>
      <c r="QP5" s="58"/>
      <c r="QQ5" s="58"/>
      <c r="QR5" s="58"/>
      <c r="QS5" s="58"/>
      <c r="QT5" s="58"/>
      <c r="QU5" s="58"/>
      <c r="QV5" s="58"/>
      <c r="QW5" s="58"/>
      <c r="QX5" s="58"/>
      <c r="QY5" s="58"/>
      <c r="QZ5" s="58"/>
      <c r="RA5" s="58"/>
      <c r="RB5" s="58"/>
      <c r="RC5" s="58"/>
      <c r="RD5" s="58"/>
      <c r="RE5" s="58"/>
      <c r="RF5" s="58"/>
      <c r="RG5" s="58"/>
      <c r="RH5" s="58"/>
      <c r="RI5" s="58"/>
      <c r="RJ5" s="58"/>
      <c r="RK5" s="58"/>
      <c r="RL5" s="58"/>
      <c r="RM5" s="58"/>
      <c r="RN5" s="58"/>
      <c r="RO5" s="58"/>
      <c r="RP5" s="58"/>
      <c r="RQ5" s="58"/>
      <c r="RR5" s="58"/>
      <c r="RS5" s="58"/>
      <c r="RT5" s="58"/>
      <c r="RU5" s="58"/>
      <c r="RV5" s="58"/>
      <c r="RW5" s="58"/>
      <c r="RX5" s="58"/>
      <c r="RY5" s="58"/>
      <c r="RZ5" s="58"/>
      <c r="SA5" s="58"/>
      <c r="SB5" s="58"/>
      <c r="SC5" s="58"/>
      <c r="SD5" s="58"/>
      <c r="SE5" s="58"/>
      <c r="SF5" s="58"/>
      <c r="SG5" s="58"/>
      <c r="SH5" s="58"/>
      <c r="SI5" s="58"/>
      <c r="SJ5" s="58"/>
      <c r="SK5" s="58"/>
      <c r="SL5" s="58"/>
      <c r="SM5" s="58"/>
      <c r="SN5" s="58"/>
      <c r="SO5" s="58"/>
      <c r="SP5" s="58"/>
      <c r="SQ5" s="58"/>
      <c r="SR5" s="58"/>
      <c r="SS5" s="58"/>
      <c r="ST5" s="58"/>
      <c r="SU5" s="58"/>
      <c r="SV5" s="58"/>
      <c r="SW5" s="58"/>
      <c r="SX5" s="58"/>
      <c r="SY5" s="58"/>
      <c r="SZ5" s="58"/>
      <c r="TA5" s="58"/>
      <c r="TB5" s="58"/>
      <c r="TC5" s="58"/>
      <c r="TD5" s="58"/>
      <c r="TE5" s="58"/>
      <c r="TF5" s="58"/>
      <c r="TG5" s="58"/>
      <c r="TH5" s="58"/>
      <c r="TI5" s="58"/>
      <c r="TJ5" s="58"/>
      <c r="TK5" s="58"/>
      <c r="TL5" s="58"/>
      <c r="TM5" s="58"/>
      <c r="TN5" s="58"/>
      <c r="TO5" s="58"/>
      <c r="TP5" s="58"/>
      <c r="TQ5" s="58"/>
      <c r="TR5" s="58"/>
      <c r="TS5" s="58"/>
      <c r="TT5" s="58"/>
      <c r="TU5" s="58"/>
      <c r="TV5" s="58"/>
      <c r="TW5" s="58"/>
      <c r="TX5" s="58"/>
      <c r="TY5" s="58"/>
      <c r="TZ5" s="58"/>
      <c r="UA5" s="58"/>
      <c r="UB5" s="58"/>
      <c r="UC5" s="58"/>
      <c r="UD5" s="58"/>
      <c r="UE5" s="58"/>
      <c r="UF5" s="58"/>
      <c r="UG5" s="58"/>
      <c r="UH5" s="58"/>
      <c r="UI5" s="58"/>
      <c r="UJ5" s="58"/>
      <c r="UK5" s="58"/>
      <c r="UL5" s="58"/>
      <c r="UM5" s="58"/>
      <c r="UN5" s="58"/>
      <c r="UO5" s="58"/>
      <c r="UP5" s="58"/>
      <c r="UQ5" s="58"/>
      <c r="UR5" s="58"/>
      <c r="US5" s="58"/>
      <c r="UT5" s="58"/>
      <c r="UU5" s="58"/>
      <c r="UV5" s="58"/>
      <c r="UW5" s="58"/>
      <c r="UX5" s="58"/>
      <c r="UY5" s="58"/>
      <c r="UZ5" s="58"/>
      <c r="VA5" s="58"/>
      <c r="VB5" s="58"/>
      <c r="VC5" s="58"/>
      <c r="VD5" s="58"/>
      <c r="VE5" s="58"/>
      <c r="VF5" s="58"/>
      <c r="VG5" s="58"/>
      <c r="VH5" s="58"/>
      <c r="VI5" s="58"/>
      <c r="VJ5" s="58"/>
      <c r="VK5" s="58"/>
      <c r="VL5" s="58"/>
      <c r="VM5" s="58"/>
      <c r="VN5" s="58"/>
      <c r="VO5" s="58"/>
      <c r="VP5" s="58"/>
      <c r="VQ5" s="58"/>
      <c r="VR5" s="58"/>
      <c r="VS5" s="58"/>
      <c r="VT5" s="58"/>
      <c r="VU5" s="58"/>
      <c r="VV5" s="58"/>
      <c r="VW5" s="58"/>
      <c r="VX5" s="58"/>
      <c r="VY5" s="58"/>
      <c r="VZ5" s="58"/>
      <c r="WA5" s="58"/>
      <c r="WB5" s="58"/>
      <c r="WC5" s="58"/>
      <c r="WD5" s="58"/>
      <c r="WE5" s="58"/>
      <c r="WF5" s="58"/>
      <c r="WG5" s="58"/>
      <c r="WH5" s="58"/>
      <c r="WI5" s="58"/>
      <c r="WJ5" s="58"/>
      <c r="WK5" s="58"/>
      <c r="WL5" s="58"/>
      <c r="WM5" s="58"/>
      <c r="WN5" s="58"/>
      <c r="WO5" s="58"/>
      <c r="WP5" s="58"/>
      <c r="WQ5" s="58"/>
      <c r="WR5" s="58"/>
      <c r="WS5" s="58"/>
      <c r="WT5" s="58"/>
      <c r="WU5" s="58"/>
      <c r="WV5" s="58"/>
      <c r="WW5" s="58"/>
      <c r="WX5" s="58"/>
      <c r="WY5" s="58"/>
      <c r="WZ5" s="58"/>
      <c r="XA5" s="58"/>
      <c r="XB5" s="58"/>
      <c r="XC5" s="58"/>
      <c r="XD5" s="58"/>
      <c r="XE5" s="58"/>
      <c r="XF5" s="58"/>
      <c r="XG5" s="58"/>
      <c r="XH5" s="58"/>
      <c r="XI5" s="58"/>
      <c r="XJ5" s="58"/>
      <c r="XK5" s="58"/>
      <c r="XL5" s="58"/>
      <c r="XM5" s="58"/>
      <c r="XN5" s="58"/>
      <c r="XO5" s="58"/>
      <c r="XP5" s="58"/>
      <c r="XQ5" s="58"/>
      <c r="XR5" s="58"/>
      <c r="XS5" s="58"/>
      <c r="XT5" s="58"/>
      <c r="XU5" s="58"/>
      <c r="XV5" s="58"/>
      <c r="XW5" s="58"/>
      <c r="XX5" s="58"/>
      <c r="XY5" s="58"/>
      <c r="XZ5" s="58"/>
      <c r="YA5" s="58"/>
      <c r="YB5" s="58"/>
      <c r="YC5" s="58"/>
      <c r="YD5" s="58"/>
      <c r="YE5" s="58"/>
      <c r="YF5" s="58"/>
      <c r="YG5" s="58"/>
      <c r="YH5" s="58"/>
      <c r="YI5" s="58"/>
      <c r="YJ5" s="58"/>
      <c r="YK5" s="58"/>
      <c r="YL5" s="58"/>
      <c r="YM5" s="58"/>
      <c r="YN5" s="58"/>
      <c r="YO5" s="58"/>
      <c r="YP5" s="58"/>
      <c r="YQ5" s="58"/>
      <c r="YR5" s="58"/>
      <c r="YS5" s="58"/>
      <c r="YT5" s="58"/>
      <c r="YU5" s="58"/>
      <c r="YV5" s="58"/>
      <c r="YW5" s="58"/>
      <c r="YX5" s="58"/>
      <c r="YY5" s="58"/>
      <c r="YZ5" s="58"/>
      <c r="ZA5" s="58"/>
      <c r="ZB5" s="58"/>
      <c r="ZC5" s="58"/>
      <c r="ZD5" s="58"/>
      <c r="ZE5" s="58"/>
      <c r="ZF5" s="58"/>
      <c r="ZG5" s="58"/>
      <c r="ZH5" s="58"/>
      <c r="ZI5" s="58"/>
      <c r="ZJ5" s="58"/>
      <c r="ZK5" s="58"/>
      <c r="ZL5" s="58"/>
      <c r="ZM5" s="58"/>
      <c r="ZN5" s="58"/>
      <c r="ZO5" s="58"/>
      <c r="ZP5" s="58"/>
      <c r="ZQ5" s="58"/>
      <c r="ZR5" s="58"/>
      <c r="ZS5" s="58"/>
      <c r="ZT5" s="58"/>
      <c r="ZU5" s="58"/>
      <c r="ZV5" s="58"/>
      <c r="ZW5" s="58"/>
      <c r="ZX5" s="58"/>
      <c r="ZY5" s="58"/>
      <c r="ZZ5" s="58"/>
      <c r="AAA5" s="58"/>
      <c r="AAB5" s="58"/>
      <c r="AAC5" s="58"/>
      <c r="AAD5" s="58"/>
      <c r="AAE5" s="58"/>
      <c r="AAF5" s="58"/>
      <c r="AAG5" s="58"/>
      <c r="AAH5" s="58"/>
      <c r="AAI5" s="58"/>
      <c r="AAJ5" s="58"/>
      <c r="AAK5" s="58"/>
      <c r="AAL5" s="58"/>
      <c r="AAM5" s="58"/>
      <c r="AAN5" s="58"/>
      <c r="AAO5" s="58"/>
      <c r="AAP5" s="58"/>
      <c r="AAQ5" s="58"/>
      <c r="AAR5" s="58"/>
      <c r="AAS5" s="58"/>
      <c r="AAT5" s="58"/>
      <c r="AAU5" s="58"/>
      <c r="AAV5" s="58"/>
      <c r="AAW5" s="58"/>
      <c r="AAX5" s="58"/>
      <c r="AAY5" s="58"/>
      <c r="AAZ5" s="58"/>
      <c r="ABA5" s="58"/>
      <c r="ABB5" s="58"/>
      <c r="ABC5" s="58"/>
      <c r="ABD5" s="58"/>
      <c r="ABE5" s="58"/>
      <c r="ABF5" s="58"/>
      <c r="ABG5" s="58"/>
      <c r="ABH5" s="58"/>
      <c r="ABI5" s="58"/>
      <c r="ABJ5" s="58"/>
      <c r="ABK5" s="58"/>
      <c r="ABL5" s="58"/>
      <c r="ABM5" s="58"/>
      <c r="ABN5" s="58"/>
      <c r="ABO5" s="58"/>
      <c r="ABP5" s="58"/>
      <c r="ABQ5" s="58"/>
      <c r="ABR5" s="58"/>
      <c r="ABS5" s="58"/>
      <c r="ABT5" s="58"/>
      <c r="ABU5" s="58"/>
      <c r="ABV5" s="58"/>
      <c r="ABW5" s="58"/>
      <c r="ABX5" s="58"/>
      <c r="ABY5" s="58"/>
      <c r="ABZ5" s="58"/>
      <c r="ACA5" s="58"/>
      <c r="ACB5" s="58"/>
      <c r="ACC5" s="58"/>
      <c r="ACD5" s="58"/>
      <c r="ACE5" s="58"/>
      <c r="ACF5" s="58"/>
      <c r="ACG5" s="58"/>
      <c r="ACH5" s="58"/>
      <c r="ACI5" s="58"/>
      <c r="ACJ5" s="58"/>
      <c r="ACK5" s="58"/>
      <c r="ACL5" s="58"/>
      <c r="ACM5" s="58"/>
      <c r="ACN5" s="58"/>
      <c r="ACO5" s="58"/>
      <c r="ACP5" s="58"/>
      <c r="ACQ5" s="58"/>
      <c r="ACR5" s="58"/>
      <c r="ACS5" s="58"/>
      <c r="ACT5" s="58"/>
      <c r="ACU5" s="58"/>
      <c r="ACV5" s="58"/>
      <c r="ACW5" s="58"/>
      <c r="ACX5" s="58"/>
      <c r="ACY5" s="58"/>
      <c r="ACZ5" s="58"/>
      <c r="ADA5" s="58"/>
      <c r="ADB5" s="58"/>
      <c r="ADC5" s="58"/>
      <c r="ADD5" s="58"/>
      <c r="ADE5" s="58"/>
      <c r="ADF5" s="58"/>
      <c r="ADG5" s="58"/>
      <c r="ADH5" s="58"/>
      <c r="ADI5" s="58"/>
      <c r="ADJ5" s="58"/>
      <c r="ADK5" s="58"/>
      <c r="ADL5" s="58"/>
      <c r="ADM5" s="58"/>
      <c r="ADN5" s="58"/>
      <c r="ADO5" s="58"/>
      <c r="ADP5" s="58"/>
      <c r="ADQ5" s="58"/>
      <c r="ADR5" s="58"/>
      <c r="ADS5" s="58"/>
      <c r="ADT5" s="58"/>
      <c r="ADU5" s="58"/>
      <c r="ADV5" s="58"/>
      <c r="ADW5" s="58"/>
      <c r="ADX5" s="58"/>
      <c r="ADY5" s="58"/>
      <c r="ADZ5" s="58"/>
      <c r="AEA5" s="58"/>
      <c r="AEB5" s="58"/>
      <c r="AEC5" s="58"/>
      <c r="AED5" s="58"/>
      <c r="AEE5" s="58"/>
      <c r="AEF5" s="58"/>
      <c r="AEG5" s="58"/>
      <c r="AEH5" s="58"/>
      <c r="AEI5" s="58"/>
      <c r="AEJ5" s="58"/>
      <c r="AEK5" s="58"/>
      <c r="AEL5" s="58"/>
      <c r="AEM5" s="58"/>
      <c r="AEN5" s="58"/>
      <c r="AEO5" s="58"/>
      <c r="AEP5" s="58"/>
      <c r="AEQ5" s="58"/>
      <c r="AER5" s="58"/>
      <c r="AES5" s="58"/>
      <c r="AET5" s="58"/>
      <c r="AEU5" s="58"/>
      <c r="AEV5" s="58"/>
      <c r="AEW5" s="58"/>
      <c r="AEX5" s="58"/>
      <c r="AEY5" s="58"/>
      <c r="AEZ5" s="58"/>
      <c r="AFA5" s="58"/>
      <c r="AFB5" s="58"/>
      <c r="AFC5" s="58"/>
      <c r="AFD5" s="58"/>
      <c r="AFE5" s="58"/>
      <c r="AFF5" s="58"/>
      <c r="AFG5" s="58"/>
      <c r="AFH5" s="58"/>
      <c r="AFI5" s="58"/>
      <c r="AFJ5" s="58"/>
      <c r="AFK5" s="58"/>
      <c r="AFL5" s="58"/>
      <c r="AFM5" s="58"/>
      <c r="AFN5" s="58"/>
      <c r="AFO5" s="58"/>
      <c r="AFP5" s="58"/>
      <c r="AFQ5" s="58"/>
      <c r="AFR5" s="58"/>
      <c r="AFS5" s="58"/>
      <c r="AFT5" s="58"/>
      <c r="AFU5" s="58"/>
      <c r="AFV5" s="58"/>
      <c r="AFW5" s="58"/>
      <c r="AFX5" s="58"/>
      <c r="AFY5" s="58"/>
      <c r="AFZ5" s="58"/>
      <c r="AGA5" s="58"/>
      <c r="AGB5" s="58"/>
      <c r="AGC5" s="58"/>
      <c r="AGD5" s="58"/>
      <c r="AGE5" s="58"/>
      <c r="AGF5" s="58"/>
      <c r="AGG5" s="58"/>
      <c r="AGH5" s="58"/>
      <c r="AGI5" s="58"/>
      <c r="AGJ5" s="58"/>
      <c r="AGK5" s="58"/>
      <c r="AGL5" s="58"/>
      <c r="AGM5" s="58"/>
      <c r="AGN5" s="58"/>
      <c r="AGO5" s="58"/>
      <c r="AGP5" s="58"/>
      <c r="AGQ5" s="58"/>
      <c r="AGR5" s="58"/>
      <c r="AGS5" s="58"/>
      <c r="AGT5" s="58"/>
      <c r="AGU5" s="58"/>
      <c r="AGV5" s="58"/>
      <c r="AGW5" s="58"/>
      <c r="AGX5" s="58"/>
      <c r="AGY5" s="58"/>
      <c r="AGZ5" s="58"/>
      <c r="AHA5" s="58"/>
      <c r="AHB5" s="58"/>
      <c r="AHC5" s="58"/>
      <c r="AHD5" s="58"/>
      <c r="AHE5" s="58"/>
      <c r="AHF5" s="58"/>
      <c r="AHG5" s="58"/>
      <c r="AHH5" s="58"/>
      <c r="AHI5" s="58"/>
      <c r="AHJ5" s="58"/>
      <c r="AHK5" s="58"/>
      <c r="AHL5" s="58"/>
      <c r="AHM5" s="58"/>
      <c r="AHN5" s="58"/>
      <c r="AHO5" s="58"/>
      <c r="AHP5" s="58"/>
      <c r="AHQ5" s="58"/>
      <c r="AHR5" s="58"/>
      <c r="AHS5" s="58"/>
      <c r="AHT5" s="58"/>
      <c r="AHU5" s="58"/>
      <c r="AHV5" s="58"/>
      <c r="AHW5" s="58"/>
      <c r="AHX5" s="58"/>
      <c r="AHY5" s="58"/>
      <c r="AHZ5" s="58"/>
      <c r="AIA5" s="58"/>
      <c r="AIB5" s="58"/>
      <c r="AIC5" s="58"/>
      <c r="AID5" s="58"/>
      <c r="AIE5" s="58"/>
      <c r="AIF5" s="58"/>
      <c r="AIG5" s="58"/>
      <c r="AIH5" s="58"/>
      <c r="AII5" s="58"/>
      <c r="AIJ5" s="58"/>
      <c r="AIK5" s="58"/>
      <c r="AIL5" s="58"/>
      <c r="AIM5" s="58"/>
      <c r="AIN5" s="58"/>
      <c r="AIO5" s="58"/>
      <c r="AIP5" s="58"/>
      <c r="AIQ5" s="58"/>
      <c r="AIR5" s="58"/>
      <c r="AIS5" s="58"/>
      <c r="AIT5" s="58"/>
      <c r="AIU5" s="58"/>
      <c r="AIV5" s="58"/>
      <c r="AIW5" s="58"/>
      <c r="AIX5" s="58"/>
      <c r="AIY5" s="58"/>
      <c r="AIZ5" s="58"/>
      <c r="AJA5" s="58"/>
      <c r="AJB5" s="58"/>
      <c r="AJC5" s="58"/>
      <c r="AJD5" s="58"/>
      <c r="AJE5" s="58"/>
      <c r="AJF5" s="58"/>
      <c r="AJG5" s="58"/>
      <c r="AJH5" s="58"/>
      <c r="AJI5" s="58"/>
      <c r="AJJ5" s="58"/>
      <c r="AJK5" s="58"/>
      <c r="AJL5" s="58"/>
      <c r="AJM5" s="58"/>
      <c r="AJN5" s="58"/>
      <c r="AJO5" s="58"/>
      <c r="AJP5" s="58"/>
      <c r="AJQ5" s="58"/>
      <c r="AJR5" s="58"/>
      <c r="AJS5" s="58"/>
      <c r="AJT5" s="58"/>
      <c r="AJU5" s="58"/>
      <c r="AJV5" s="58"/>
      <c r="AJW5" s="58"/>
      <c r="AJX5" s="58"/>
      <c r="AJY5" s="58"/>
      <c r="AJZ5" s="58"/>
      <c r="AKA5" s="58"/>
      <c r="AKB5" s="58"/>
      <c r="AKC5" s="58"/>
      <c r="AKD5" s="58"/>
      <c r="AKE5" s="58"/>
      <c r="AKF5" s="58"/>
      <c r="AKG5" s="58"/>
      <c r="AKH5" s="58"/>
      <c r="AKI5" s="58"/>
      <c r="AKJ5" s="58"/>
      <c r="AKK5" s="58"/>
      <c r="AKL5" s="58"/>
      <c r="AKM5" s="58"/>
      <c r="AKN5" s="58"/>
      <c r="AKO5" s="58"/>
      <c r="AKP5" s="58"/>
      <c r="AKQ5" s="58"/>
      <c r="AKR5" s="58"/>
      <c r="AKS5" s="58"/>
      <c r="AKT5" s="58"/>
      <c r="AKU5" s="58"/>
      <c r="AKV5" s="58"/>
      <c r="AKW5" s="58"/>
      <c r="AKX5" s="58"/>
      <c r="AKY5" s="58"/>
      <c r="AKZ5" s="58"/>
      <c r="ALA5" s="58"/>
      <c r="ALB5" s="58"/>
      <c r="ALC5" s="58"/>
      <c r="ALD5" s="58"/>
      <c r="ALE5" s="58"/>
      <c r="ALF5" s="58"/>
      <c r="ALG5" s="58"/>
      <c r="ALH5" s="58"/>
      <c r="ALI5" s="58"/>
      <c r="ALJ5" s="58"/>
      <c r="ALK5" s="58"/>
      <c r="ALL5" s="58"/>
      <c r="ALM5" s="58"/>
      <c r="ALN5" s="58"/>
      <c r="ALO5" s="58"/>
      <c r="ALP5" s="58"/>
      <c r="ALQ5" s="58"/>
      <c r="ALR5" s="58"/>
      <c r="ALS5" s="58"/>
      <c r="ALT5" s="58"/>
      <c r="ALU5" s="58"/>
      <c r="ALV5" s="58"/>
      <c r="ALW5" s="58"/>
      <c r="ALX5" s="58"/>
      <c r="ALY5" s="58"/>
      <c r="ALZ5" s="58"/>
      <c r="AMA5" s="58"/>
      <c r="AMB5" s="58"/>
      <c r="AMC5" s="58"/>
      <c r="AMD5" s="58"/>
      <c r="AME5" s="58"/>
      <c r="AMF5" s="58"/>
      <c r="AMG5" s="58"/>
      <c r="AMH5" s="58"/>
      <c r="AMI5" s="58"/>
      <c r="AMJ5" s="58"/>
      <c r="AMK5" s="58"/>
      <c r="AML5" s="58"/>
      <c r="AMM5" s="58"/>
      <c r="AMN5" s="58"/>
      <c r="AMO5" s="58"/>
      <c r="AMP5" s="58"/>
      <c r="AMQ5" s="58"/>
      <c r="AMR5" s="58"/>
      <c r="AMS5" s="58"/>
      <c r="AMT5" s="58"/>
      <c r="AMU5" s="58"/>
      <c r="AMV5" s="58"/>
      <c r="AMW5" s="58"/>
      <c r="AMX5" s="58"/>
      <c r="AMY5" s="58"/>
      <c r="AMZ5" s="58"/>
      <c r="ANA5" s="58"/>
      <c r="ANB5" s="58"/>
      <c r="ANC5" s="58"/>
      <c r="AND5" s="58"/>
      <c r="ANE5" s="58"/>
      <c r="ANF5" s="58"/>
      <c r="ANG5" s="58"/>
      <c r="ANH5" s="58"/>
      <c r="ANI5" s="58"/>
      <c r="ANJ5" s="58"/>
      <c r="ANK5" s="58"/>
      <c r="ANL5" s="58"/>
      <c r="ANM5" s="58"/>
      <c r="ANN5" s="58"/>
      <c r="ANO5" s="58"/>
      <c r="ANP5" s="58"/>
      <c r="ANQ5" s="58"/>
      <c r="ANR5" s="58"/>
      <c r="ANS5" s="58"/>
      <c r="ANT5" s="58"/>
      <c r="ANU5" s="58"/>
      <c r="ANV5" s="58"/>
      <c r="ANW5" s="58"/>
      <c r="ANX5" s="58"/>
      <c r="ANY5" s="58"/>
      <c r="ANZ5" s="58"/>
      <c r="AOA5" s="58"/>
      <c r="AOB5" s="58"/>
      <c r="AOC5" s="58"/>
      <c r="AOD5" s="58"/>
      <c r="AOE5" s="58"/>
      <c r="AOF5" s="58"/>
      <c r="AOG5" s="58"/>
      <c r="AOH5" s="58"/>
      <c r="AOI5" s="58"/>
      <c r="AOJ5" s="58"/>
      <c r="AOK5" s="58"/>
      <c r="AOL5" s="58"/>
      <c r="AOM5" s="58"/>
      <c r="AON5" s="58"/>
      <c r="AOO5" s="58"/>
      <c r="AOP5" s="58"/>
      <c r="AOQ5" s="58"/>
      <c r="AOR5" s="58"/>
      <c r="AOS5" s="58"/>
      <c r="AOT5" s="58"/>
      <c r="AOU5" s="58"/>
      <c r="AOV5" s="58"/>
      <c r="AOW5" s="58"/>
      <c r="AOX5" s="58"/>
      <c r="AOY5" s="58"/>
      <c r="AOZ5" s="58"/>
      <c r="APA5" s="58"/>
      <c r="APB5" s="58"/>
      <c r="APC5" s="58"/>
      <c r="APD5" s="58"/>
      <c r="APE5" s="58"/>
      <c r="APF5" s="58"/>
      <c r="APG5" s="58"/>
      <c r="APH5" s="58"/>
      <c r="API5" s="58"/>
      <c r="APJ5" s="58"/>
      <c r="APK5" s="58"/>
      <c r="APL5" s="58"/>
      <c r="APM5" s="58"/>
      <c r="APN5" s="58"/>
      <c r="APO5" s="58"/>
      <c r="APP5" s="58"/>
      <c r="APQ5" s="58"/>
      <c r="APR5" s="58"/>
      <c r="APS5" s="58"/>
      <c r="APT5" s="58"/>
      <c r="APU5" s="58"/>
      <c r="APV5" s="58"/>
      <c r="APW5" s="58"/>
      <c r="APX5" s="58"/>
      <c r="APY5" s="58"/>
      <c r="APZ5" s="58"/>
      <c r="AQA5" s="58"/>
      <c r="AQB5" s="58"/>
      <c r="AQC5" s="58"/>
      <c r="AQD5" s="58"/>
      <c r="AQE5" s="58"/>
      <c r="AQF5" s="58"/>
      <c r="AQG5" s="58"/>
      <c r="AQH5" s="58"/>
      <c r="AQI5" s="58"/>
      <c r="AQJ5" s="58"/>
      <c r="AQK5" s="58"/>
      <c r="AQL5" s="58"/>
      <c r="AQM5" s="58"/>
      <c r="AQN5" s="58"/>
      <c r="AQO5" s="58"/>
      <c r="AQP5" s="58"/>
      <c r="AQQ5" s="58"/>
      <c r="AQR5" s="58"/>
      <c r="AQS5" s="58"/>
      <c r="AQT5" s="58"/>
      <c r="AQU5" s="58"/>
      <c r="AQV5" s="58"/>
      <c r="AQW5" s="58"/>
      <c r="AQX5" s="58"/>
      <c r="AQY5" s="58"/>
      <c r="AQZ5" s="58"/>
      <c r="ARA5" s="58"/>
      <c r="ARB5" s="58"/>
      <c r="ARC5" s="58"/>
      <c r="ARD5" s="58"/>
      <c r="ARE5" s="58"/>
      <c r="ARF5" s="58"/>
      <c r="ARG5" s="58"/>
      <c r="ARH5" s="58"/>
      <c r="ARI5" s="58"/>
      <c r="ARJ5" s="58"/>
      <c r="ARK5" s="58"/>
      <c r="ARL5" s="58"/>
      <c r="ARM5" s="58"/>
      <c r="ARN5" s="58"/>
      <c r="ARO5" s="58"/>
      <c r="ARP5" s="58"/>
      <c r="ARQ5" s="58"/>
      <c r="ARR5" s="58"/>
      <c r="ARS5" s="58"/>
      <c r="ART5" s="58"/>
      <c r="ARU5" s="58"/>
      <c r="ARV5" s="58"/>
      <c r="ARW5" s="58"/>
      <c r="ARX5" s="58"/>
      <c r="ARY5" s="58"/>
      <c r="ARZ5" s="58"/>
      <c r="ASA5" s="58"/>
      <c r="ASB5" s="58"/>
      <c r="ASC5" s="58"/>
      <c r="ASD5" s="58"/>
      <c r="ASE5" s="58"/>
      <c r="ASF5" s="58"/>
      <c r="ASG5" s="58"/>
      <c r="ASH5" s="58"/>
      <c r="ASI5" s="58"/>
      <c r="ASJ5" s="58"/>
      <c r="ASK5" s="58"/>
      <c r="ASL5" s="58"/>
      <c r="ASM5" s="58"/>
      <c r="ASN5" s="58"/>
      <c r="ASO5" s="58"/>
      <c r="ASP5" s="58"/>
      <c r="ASQ5" s="58"/>
      <c r="ASR5" s="58"/>
      <c r="ASS5" s="58"/>
      <c r="AST5" s="58"/>
      <c r="ASU5" s="58"/>
      <c r="ASV5" s="58"/>
      <c r="ASW5" s="58"/>
      <c r="ASX5" s="58"/>
      <c r="ASY5" s="58"/>
      <c r="ASZ5" s="58"/>
      <c r="ATA5" s="58"/>
      <c r="ATB5" s="58"/>
      <c r="ATC5" s="58"/>
      <c r="ATD5" s="58"/>
      <c r="ATE5" s="58"/>
      <c r="ATF5" s="58"/>
      <c r="ATG5" s="58"/>
      <c r="ATH5" s="58"/>
      <c r="ATI5" s="58"/>
      <c r="ATJ5" s="58"/>
      <c r="ATK5" s="58"/>
      <c r="ATL5" s="58"/>
      <c r="ATM5" s="58"/>
      <c r="ATN5" s="58"/>
      <c r="ATO5" s="58"/>
      <c r="ATP5" s="58"/>
      <c r="ATQ5" s="58"/>
      <c r="ATR5" s="58"/>
      <c r="ATS5" s="58"/>
      <c r="ATT5" s="58"/>
      <c r="ATU5" s="58"/>
      <c r="ATV5" s="58"/>
      <c r="ATW5" s="58"/>
      <c r="ATX5" s="58"/>
      <c r="ATY5" s="58"/>
      <c r="ATZ5" s="58"/>
      <c r="AUA5" s="58"/>
      <c r="AUB5" s="58"/>
      <c r="AUC5" s="58"/>
      <c r="AUD5" s="58"/>
      <c r="AUE5" s="58"/>
      <c r="AUF5" s="58"/>
      <c r="AUG5" s="58"/>
      <c r="AUH5" s="58"/>
      <c r="AUI5" s="58"/>
      <c r="AUJ5" s="58"/>
      <c r="AUK5" s="58"/>
      <c r="AUL5" s="58"/>
      <c r="AUM5" s="58"/>
      <c r="AUN5" s="58"/>
      <c r="AUO5" s="58"/>
      <c r="AUP5" s="58"/>
      <c r="AUQ5" s="58"/>
      <c r="AUR5" s="58"/>
      <c r="AUS5" s="58"/>
      <c r="AUT5" s="58"/>
      <c r="AUU5" s="58"/>
      <c r="AUV5" s="58"/>
      <c r="AUW5" s="58"/>
      <c r="AUX5" s="58"/>
      <c r="AUY5" s="58"/>
      <c r="AUZ5" s="58"/>
      <c r="AVA5" s="58"/>
      <c r="AVB5" s="58"/>
      <c r="AVC5" s="58"/>
      <c r="AVD5" s="58"/>
      <c r="AVE5" s="58"/>
      <c r="AVF5" s="58"/>
      <c r="AVG5" s="58"/>
      <c r="AVH5" s="58"/>
      <c r="AVI5" s="58"/>
      <c r="AVJ5" s="58"/>
      <c r="AVK5" s="58"/>
      <c r="AVL5" s="58"/>
      <c r="AVM5" s="58"/>
      <c r="AVN5" s="58"/>
      <c r="AVO5" s="58"/>
      <c r="AVP5" s="58"/>
      <c r="AVQ5" s="58"/>
      <c r="AVR5" s="58"/>
      <c r="AVS5" s="58"/>
      <c r="AVT5" s="58"/>
      <c r="AVU5" s="58"/>
      <c r="AVV5" s="58"/>
      <c r="AVW5" s="58"/>
      <c r="AVX5" s="58"/>
      <c r="AVY5" s="58"/>
      <c r="AVZ5" s="58"/>
      <c r="AWA5" s="58"/>
      <c r="AWB5" s="58"/>
      <c r="AWC5" s="58"/>
      <c r="AWD5" s="58"/>
      <c r="AWE5" s="58"/>
      <c r="AWF5" s="58"/>
      <c r="AWG5" s="58"/>
      <c r="AWH5" s="58"/>
      <c r="AWI5" s="58"/>
      <c r="AWJ5" s="58"/>
      <c r="AWK5" s="58"/>
      <c r="AWL5" s="58"/>
      <c r="AWM5" s="58"/>
      <c r="AWN5" s="58"/>
      <c r="AWO5" s="58"/>
      <c r="AWP5" s="58"/>
      <c r="AWQ5" s="58"/>
      <c r="AWR5" s="58"/>
      <c r="AWS5" s="58"/>
      <c r="AWT5" s="58"/>
      <c r="AWU5" s="58"/>
      <c r="AWV5" s="58"/>
      <c r="AWW5" s="58"/>
      <c r="AWX5" s="58"/>
      <c r="AWY5" s="58"/>
      <c r="AWZ5" s="58"/>
      <c r="AXA5" s="58"/>
      <c r="AXB5" s="58"/>
      <c r="AXC5" s="58"/>
      <c r="AXD5" s="58"/>
      <c r="AXE5" s="58"/>
      <c r="AXF5" s="58"/>
      <c r="AXG5" s="58"/>
      <c r="AXH5" s="58"/>
      <c r="AXI5" s="58"/>
      <c r="AXJ5" s="58"/>
      <c r="AXK5" s="58"/>
      <c r="AXL5" s="58"/>
      <c r="AXM5" s="58"/>
      <c r="AXN5" s="58"/>
      <c r="AXO5" s="58"/>
      <c r="AXP5" s="58"/>
      <c r="AXQ5" s="58"/>
      <c r="AXR5" s="58"/>
      <c r="AXS5" s="58"/>
      <c r="AXT5" s="58"/>
      <c r="AXU5" s="58"/>
      <c r="AXV5" s="58"/>
      <c r="AXW5" s="58"/>
      <c r="AXX5" s="58"/>
      <c r="AXY5" s="58"/>
      <c r="AXZ5" s="58"/>
      <c r="AYA5" s="58"/>
      <c r="AYB5" s="58"/>
      <c r="AYC5" s="58"/>
      <c r="AYD5" s="58"/>
      <c r="AYE5" s="58"/>
      <c r="AYF5" s="58"/>
      <c r="AYG5" s="58"/>
      <c r="AYH5" s="58"/>
      <c r="AYI5" s="58"/>
      <c r="AYJ5" s="58"/>
      <c r="AYK5" s="58"/>
      <c r="AYL5" s="58"/>
      <c r="AYM5" s="58"/>
      <c r="AYN5" s="58"/>
      <c r="AYO5" s="58"/>
      <c r="AYP5" s="58"/>
      <c r="AYQ5" s="58"/>
      <c r="AYR5" s="58"/>
      <c r="AYS5" s="58"/>
      <c r="AYT5" s="58"/>
      <c r="AYU5" s="58"/>
      <c r="AYV5" s="58"/>
      <c r="AYW5" s="58"/>
      <c r="AYX5" s="58"/>
      <c r="AYY5" s="58"/>
      <c r="AYZ5" s="58"/>
      <c r="AZA5" s="58"/>
      <c r="AZB5" s="58"/>
      <c r="AZC5" s="58"/>
      <c r="AZD5" s="58"/>
      <c r="AZE5" s="58"/>
      <c r="AZF5" s="58"/>
      <c r="AZG5" s="58"/>
      <c r="AZH5" s="58"/>
      <c r="AZI5" s="58"/>
      <c r="AZJ5" s="58"/>
      <c r="AZK5" s="58"/>
      <c r="AZL5" s="58"/>
      <c r="AZM5" s="58"/>
      <c r="AZN5" s="58"/>
      <c r="AZO5" s="58"/>
      <c r="AZP5" s="58"/>
      <c r="AZQ5" s="58"/>
      <c r="AZR5" s="58"/>
      <c r="AZS5" s="58"/>
      <c r="AZT5" s="58"/>
      <c r="AZU5" s="58"/>
      <c r="AZV5" s="58"/>
      <c r="AZW5" s="58"/>
      <c r="AZX5" s="58"/>
      <c r="AZY5" s="58"/>
      <c r="AZZ5" s="58"/>
      <c r="BAA5" s="58"/>
      <c r="BAB5" s="58"/>
      <c r="BAC5" s="58"/>
      <c r="BAD5" s="58"/>
      <c r="BAE5" s="58"/>
      <c r="BAF5" s="58"/>
      <c r="BAG5" s="58"/>
      <c r="BAH5" s="58"/>
      <c r="BAI5" s="58"/>
      <c r="BAJ5" s="58"/>
      <c r="BAK5" s="58"/>
      <c r="BAL5" s="58"/>
      <c r="BAM5" s="58"/>
      <c r="BAN5" s="58"/>
      <c r="BAO5" s="58"/>
      <c r="BAP5" s="58"/>
      <c r="BAQ5" s="58"/>
      <c r="BAR5" s="58"/>
      <c r="BAS5" s="58"/>
      <c r="BAT5" s="58"/>
      <c r="BAU5" s="58"/>
      <c r="BAV5" s="58"/>
      <c r="BAW5" s="58"/>
      <c r="BAX5" s="58"/>
      <c r="BAY5" s="58"/>
      <c r="BAZ5" s="58"/>
      <c r="BBA5" s="58"/>
      <c r="BBB5" s="58"/>
      <c r="BBC5" s="58"/>
      <c r="BBD5" s="58"/>
      <c r="BBE5" s="58"/>
      <c r="BBF5" s="58"/>
      <c r="BBG5" s="58"/>
      <c r="BBH5" s="58"/>
      <c r="BBI5" s="58"/>
      <c r="BBJ5" s="58"/>
      <c r="BBK5" s="58"/>
      <c r="BBL5" s="58"/>
      <c r="BBM5" s="58"/>
      <c r="BBN5" s="58"/>
      <c r="BBO5" s="58"/>
      <c r="BBP5" s="58"/>
      <c r="BBQ5" s="58"/>
      <c r="BBR5" s="58"/>
      <c r="BBS5" s="58"/>
      <c r="BBT5" s="58"/>
      <c r="BBU5" s="58"/>
      <c r="BBV5" s="58"/>
      <c r="BBW5" s="58"/>
      <c r="BBX5" s="58"/>
      <c r="BBY5" s="58"/>
      <c r="BBZ5" s="58"/>
      <c r="BCA5" s="58"/>
      <c r="BCB5" s="58"/>
      <c r="BCC5" s="58"/>
      <c r="BCD5" s="58"/>
      <c r="BCE5" s="58"/>
      <c r="BCF5" s="58"/>
      <c r="BCG5" s="58"/>
      <c r="BCH5" s="58"/>
      <c r="BCI5" s="58"/>
      <c r="BCJ5" s="58"/>
      <c r="BCK5" s="58"/>
      <c r="BCL5" s="58"/>
      <c r="BCM5" s="58"/>
      <c r="BCN5" s="58"/>
      <c r="BCO5" s="58"/>
      <c r="BCP5" s="58"/>
      <c r="BCQ5" s="58"/>
      <c r="BCR5" s="58"/>
      <c r="BCS5" s="58"/>
      <c r="BCT5" s="58"/>
      <c r="BCU5" s="58"/>
      <c r="BCV5" s="58"/>
      <c r="BCW5" s="58"/>
      <c r="BCX5" s="58"/>
      <c r="BCY5" s="58"/>
      <c r="BCZ5" s="58"/>
      <c r="BDA5" s="58"/>
      <c r="BDB5" s="58"/>
      <c r="BDC5" s="58"/>
      <c r="BDD5" s="58"/>
      <c r="BDE5" s="58"/>
      <c r="BDF5" s="58"/>
      <c r="BDG5" s="58"/>
      <c r="BDH5" s="58"/>
      <c r="BDI5" s="58"/>
      <c r="BDJ5" s="58"/>
      <c r="BDK5" s="58"/>
      <c r="BDL5" s="58"/>
      <c r="BDM5" s="58"/>
      <c r="BDN5" s="58"/>
      <c r="BDO5" s="58"/>
      <c r="BDP5" s="58"/>
      <c r="BDQ5" s="58"/>
      <c r="BDR5" s="58"/>
      <c r="BDS5" s="58"/>
      <c r="BDT5" s="58"/>
      <c r="BDU5" s="58"/>
      <c r="BDV5" s="58"/>
      <c r="BDW5" s="58"/>
      <c r="BDX5" s="58"/>
      <c r="BDY5" s="58"/>
      <c r="BDZ5" s="58"/>
      <c r="BEA5" s="58"/>
      <c r="BEB5" s="58"/>
      <c r="BEC5" s="58"/>
      <c r="BED5" s="58"/>
      <c r="BEE5" s="58"/>
      <c r="BEF5" s="58"/>
      <c r="BEG5" s="58"/>
      <c r="BEH5" s="58"/>
      <c r="BEI5" s="58"/>
      <c r="BEJ5" s="58"/>
      <c r="BEK5" s="58"/>
      <c r="BEL5" s="58"/>
      <c r="BEM5" s="58"/>
      <c r="BEN5" s="58"/>
      <c r="BEO5" s="58"/>
      <c r="BEP5" s="58"/>
      <c r="BEQ5" s="58"/>
      <c r="BER5" s="58"/>
      <c r="BES5" s="58"/>
      <c r="BET5" s="58"/>
      <c r="BEU5" s="58"/>
      <c r="BEV5" s="58"/>
      <c r="BEW5" s="58"/>
      <c r="BEX5" s="58"/>
      <c r="BEY5" s="58"/>
      <c r="BEZ5" s="58"/>
      <c r="BFA5" s="58"/>
      <c r="BFB5" s="58"/>
      <c r="BFC5" s="58"/>
      <c r="BFD5" s="58"/>
      <c r="BFE5" s="58"/>
      <c r="BFF5" s="58"/>
      <c r="BFG5" s="58"/>
      <c r="BFH5" s="58"/>
      <c r="BFI5" s="58"/>
      <c r="BFJ5" s="58"/>
      <c r="BFK5" s="58"/>
      <c r="BFL5" s="58"/>
      <c r="BFM5" s="58"/>
      <c r="BFN5" s="58"/>
      <c r="BFO5" s="58"/>
      <c r="BFP5" s="58"/>
      <c r="BFQ5" s="58"/>
      <c r="BFR5" s="58"/>
      <c r="BFS5" s="58"/>
      <c r="BFT5" s="58"/>
      <c r="BFU5" s="58"/>
      <c r="BFV5" s="58"/>
      <c r="BFW5" s="58"/>
      <c r="BFX5" s="58"/>
      <c r="BFY5" s="58"/>
      <c r="BFZ5" s="58"/>
      <c r="BGA5" s="58"/>
      <c r="BGB5" s="58"/>
      <c r="BGC5" s="58"/>
      <c r="BGD5" s="58"/>
      <c r="BGE5" s="58"/>
      <c r="BGF5" s="58"/>
      <c r="BGG5" s="58"/>
      <c r="BGH5" s="58"/>
      <c r="BGI5" s="58"/>
      <c r="BGJ5" s="58"/>
      <c r="BGK5" s="58"/>
      <c r="BGL5" s="58"/>
      <c r="BGM5" s="58"/>
      <c r="BGN5" s="58"/>
      <c r="BGO5" s="58"/>
      <c r="BGP5" s="58"/>
      <c r="BGQ5" s="58"/>
      <c r="BGR5" s="58"/>
      <c r="BGS5" s="58"/>
      <c r="BGT5" s="58"/>
      <c r="BGU5" s="58"/>
      <c r="BGV5" s="58"/>
      <c r="BGW5" s="58"/>
      <c r="BGX5" s="58"/>
      <c r="BGY5" s="58"/>
      <c r="BGZ5" s="58"/>
      <c r="BHA5" s="58"/>
      <c r="BHB5" s="58"/>
      <c r="BHC5" s="58"/>
      <c r="BHD5" s="58"/>
      <c r="BHE5" s="58"/>
      <c r="BHF5" s="58"/>
      <c r="BHG5" s="58"/>
      <c r="BHH5" s="58"/>
      <c r="BHI5" s="58"/>
      <c r="BHJ5" s="58"/>
      <c r="BHK5" s="58"/>
      <c r="BHL5" s="58"/>
      <c r="BHM5" s="58"/>
      <c r="BHN5" s="58"/>
      <c r="BHO5" s="58"/>
      <c r="BHP5" s="58"/>
      <c r="BHQ5" s="58"/>
      <c r="BHR5" s="58"/>
      <c r="BHS5" s="58"/>
      <c r="BHT5" s="58"/>
      <c r="BHU5" s="58"/>
      <c r="BHV5" s="58"/>
      <c r="BHW5" s="58"/>
      <c r="BHX5" s="58"/>
      <c r="BHY5" s="58"/>
      <c r="BHZ5" s="58"/>
      <c r="BIA5" s="58"/>
      <c r="BIB5" s="58"/>
      <c r="BIC5" s="58"/>
      <c r="BID5" s="58"/>
      <c r="BIE5" s="58"/>
      <c r="BIF5" s="58"/>
      <c r="BIG5" s="58"/>
      <c r="BIH5" s="58"/>
      <c r="BII5" s="58"/>
      <c r="BIJ5" s="58"/>
      <c r="BIK5" s="58"/>
      <c r="BIL5" s="58"/>
      <c r="BIM5" s="58"/>
      <c r="BIN5" s="58"/>
      <c r="BIO5" s="58"/>
      <c r="BIP5" s="58"/>
      <c r="BIQ5" s="58"/>
      <c r="BIR5" s="58"/>
      <c r="BIS5" s="58"/>
      <c r="BIT5" s="58"/>
      <c r="BIU5" s="58"/>
      <c r="BIV5" s="58"/>
      <c r="BIW5" s="58"/>
      <c r="BIX5" s="58"/>
      <c r="BIY5" s="58"/>
      <c r="BIZ5" s="58"/>
      <c r="BJA5" s="58"/>
      <c r="BJB5" s="58"/>
      <c r="BJC5" s="58"/>
      <c r="BJD5" s="58"/>
      <c r="BJE5" s="58"/>
      <c r="BJF5" s="58"/>
      <c r="BJG5" s="58"/>
      <c r="BJH5" s="58"/>
      <c r="BJI5" s="58"/>
      <c r="BJJ5" s="58"/>
      <c r="BJK5" s="58"/>
      <c r="BJL5" s="58"/>
      <c r="BJM5" s="58"/>
      <c r="BJN5" s="58"/>
      <c r="BJO5" s="58"/>
      <c r="BJP5" s="58"/>
      <c r="BJQ5" s="58"/>
      <c r="BJR5" s="58"/>
      <c r="BJS5" s="58"/>
      <c r="BJT5" s="58"/>
      <c r="BJU5" s="58"/>
      <c r="BJV5" s="58"/>
      <c r="BJW5" s="58"/>
      <c r="BJX5" s="58"/>
      <c r="BJY5" s="58"/>
      <c r="BJZ5" s="58"/>
      <c r="BKA5" s="58"/>
      <c r="BKB5" s="58"/>
      <c r="BKC5" s="58"/>
      <c r="BKD5" s="58"/>
      <c r="BKE5" s="58"/>
      <c r="BKF5" s="58"/>
      <c r="BKG5" s="58"/>
      <c r="BKH5" s="58"/>
      <c r="BKI5" s="58"/>
      <c r="BKJ5" s="58"/>
      <c r="BKK5" s="58"/>
      <c r="BKL5" s="58"/>
      <c r="BKM5" s="58"/>
      <c r="BKN5" s="58"/>
      <c r="BKO5" s="58"/>
      <c r="BKP5" s="58"/>
      <c r="BKQ5" s="58"/>
      <c r="BKR5" s="58"/>
      <c r="BKS5" s="58"/>
      <c r="BKT5" s="58"/>
      <c r="BKU5" s="58"/>
      <c r="BKV5" s="58"/>
      <c r="BKW5" s="58"/>
      <c r="BKX5" s="58"/>
      <c r="BKY5" s="58"/>
      <c r="BKZ5" s="58"/>
      <c r="BLA5" s="58"/>
      <c r="BLB5" s="58"/>
      <c r="BLC5" s="58"/>
      <c r="BLD5" s="58"/>
      <c r="BLE5" s="58"/>
      <c r="BLF5" s="58"/>
      <c r="BLG5" s="58"/>
      <c r="BLH5" s="58"/>
      <c r="BLI5" s="58"/>
      <c r="BLJ5" s="58"/>
      <c r="BLK5" s="58"/>
      <c r="BLL5" s="58"/>
      <c r="BLM5" s="58"/>
      <c r="BLN5" s="58"/>
      <c r="BLO5" s="58"/>
      <c r="BLP5" s="58"/>
      <c r="BLQ5" s="58"/>
      <c r="BLR5" s="58"/>
      <c r="BLS5" s="58"/>
      <c r="BLT5" s="58"/>
      <c r="BLU5" s="58"/>
      <c r="BLV5" s="58"/>
      <c r="BLW5" s="58"/>
      <c r="BLX5" s="58"/>
      <c r="BLY5" s="58"/>
      <c r="BLZ5" s="58"/>
      <c r="BMA5" s="58"/>
      <c r="BMB5" s="58"/>
      <c r="BMC5" s="58"/>
      <c r="BMD5" s="58"/>
      <c r="BME5" s="58"/>
      <c r="BMF5" s="58"/>
      <c r="BMG5" s="58"/>
      <c r="BMH5" s="58"/>
      <c r="BMI5" s="58"/>
      <c r="BMJ5" s="58"/>
      <c r="BMK5" s="58"/>
      <c r="BML5" s="58"/>
      <c r="BMM5" s="58"/>
      <c r="BMN5" s="58"/>
      <c r="BMO5" s="58"/>
      <c r="BMP5" s="58"/>
      <c r="BMQ5" s="58"/>
      <c r="BMR5" s="58"/>
      <c r="BMS5" s="58"/>
      <c r="BMT5" s="58"/>
      <c r="BMU5" s="58"/>
      <c r="BMV5" s="58"/>
      <c r="BMW5" s="58"/>
      <c r="BMX5" s="58"/>
      <c r="BMY5" s="58"/>
      <c r="BMZ5" s="58"/>
      <c r="BNA5" s="58"/>
      <c r="BNB5" s="58"/>
      <c r="BNC5" s="58"/>
      <c r="BND5" s="58"/>
      <c r="BNE5" s="58"/>
      <c r="BNF5" s="58"/>
      <c r="BNG5" s="58"/>
      <c r="BNH5" s="58"/>
      <c r="BNI5" s="58"/>
      <c r="BNJ5" s="58"/>
      <c r="BNK5" s="58"/>
      <c r="BNL5" s="58"/>
      <c r="BNM5" s="58"/>
      <c r="BNN5" s="58"/>
      <c r="BNO5" s="58"/>
      <c r="BNP5" s="58"/>
      <c r="BNQ5" s="58"/>
      <c r="BNR5" s="58"/>
      <c r="BNS5" s="58"/>
      <c r="BNT5" s="58"/>
      <c r="BNU5" s="58"/>
      <c r="BNV5" s="58"/>
      <c r="BNW5" s="58"/>
      <c r="BNX5" s="58"/>
      <c r="BNY5" s="58"/>
      <c r="BNZ5" s="58"/>
      <c r="BOA5" s="58"/>
      <c r="BOB5" s="58"/>
      <c r="BOC5" s="58"/>
      <c r="BOD5" s="58"/>
      <c r="BOE5" s="58"/>
      <c r="BOF5" s="58"/>
      <c r="BOG5" s="58"/>
      <c r="BOH5" s="58"/>
      <c r="BOI5" s="58"/>
      <c r="BOJ5" s="58"/>
      <c r="BOK5" s="58"/>
      <c r="BOL5" s="58"/>
      <c r="BOM5" s="58"/>
      <c r="BON5" s="58"/>
      <c r="BOO5" s="58"/>
      <c r="BOP5" s="58"/>
      <c r="BOQ5" s="58"/>
      <c r="BOR5" s="58"/>
      <c r="BOS5" s="58"/>
      <c r="BOT5" s="58"/>
      <c r="BOU5" s="58"/>
      <c r="BOV5" s="58"/>
      <c r="BOW5" s="58"/>
      <c r="BOX5" s="58"/>
      <c r="BOY5" s="58"/>
      <c r="BOZ5" s="58"/>
      <c r="BPA5" s="58"/>
      <c r="BPB5" s="58"/>
      <c r="BPC5" s="58"/>
      <c r="BPD5" s="58"/>
      <c r="BPE5" s="58"/>
      <c r="BPF5" s="58"/>
      <c r="BPG5" s="58"/>
      <c r="BPH5" s="58"/>
      <c r="BPI5" s="58"/>
      <c r="BPJ5" s="58"/>
      <c r="BPK5" s="58"/>
      <c r="BPL5" s="58"/>
      <c r="BPM5" s="58"/>
      <c r="BPN5" s="58"/>
      <c r="BPO5" s="58"/>
      <c r="BPP5" s="58"/>
      <c r="BPQ5" s="58"/>
      <c r="BPR5" s="58"/>
      <c r="BPS5" s="58"/>
      <c r="BPT5" s="58"/>
      <c r="BPU5" s="58"/>
      <c r="BPV5" s="58"/>
      <c r="BPW5" s="58"/>
      <c r="BPX5" s="58"/>
      <c r="BPY5" s="58"/>
      <c r="BPZ5" s="58"/>
      <c r="BQA5" s="58"/>
      <c r="BQB5" s="58"/>
      <c r="BQC5" s="58"/>
      <c r="BQD5" s="58"/>
      <c r="BQE5" s="58"/>
      <c r="BQF5" s="58"/>
      <c r="BQG5" s="58"/>
      <c r="BQH5" s="58"/>
      <c r="BQI5" s="58"/>
      <c r="BQJ5" s="58"/>
      <c r="BQK5" s="58"/>
      <c r="BQL5" s="58"/>
      <c r="BQM5" s="58"/>
      <c r="BQN5" s="58"/>
      <c r="BQO5" s="58"/>
      <c r="BQP5" s="58"/>
      <c r="BQQ5" s="58"/>
      <c r="BQR5" s="58"/>
      <c r="BQS5" s="58"/>
      <c r="BQT5" s="58"/>
      <c r="BQU5" s="58"/>
      <c r="BQV5" s="58"/>
      <c r="BQW5" s="58"/>
      <c r="BQX5" s="58"/>
      <c r="BQY5" s="58"/>
      <c r="BQZ5" s="58"/>
      <c r="BRA5" s="58"/>
      <c r="BRB5" s="58"/>
      <c r="BRC5" s="58"/>
      <c r="BRD5" s="58"/>
      <c r="BRE5" s="58"/>
      <c r="BRF5" s="58"/>
      <c r="BRG5" s="58"/>
      <c r="BRH5" s="58"/>
      <c r="BRI5" s="58"/>
      <c r="BRJ5" s="58"/>
      <c r="BRK5" s="58"/>
      <c r="BRL5" s="58"/>
      <c r="BRM5" s="58"/>
      <c r="BRN5" s="58"/>
      <c r="BRO5" s="58"/>
      <c r="BRP5" s="58"/>
      <c r="BRQ5" s="58"/>
      <c r="BRR5" s="58"/>
      <c r="BRS5" s="58"/>
      <c r="BRT5" s="58"/>
      <c r="BRU5" s="58"/>
      <c r="BRV5" s="58"/>
      <c r="BRW5" s="58"/>
      <c r="BRX5" s="58"/>
      <c r="BRY5" s="58"/>
      <c r="BRZ5" s="58"/>
      <c r="BSA5" s="58"/>
      <c r="BSB5" s="58"/>
      <c r="BSC5" s="58"/>
      <c r="BSD5" s="58"/>
      <c r="BSE5" s="58"/>
      <c r="BSF5" s="58"/>
      <c r="BSG5" s="58"/>
      <c r="BSH5" s="58"/>
      <c r="BSI5" s="58"/>
      <c r="BSJ5" s="58"/>
      <c r="BSK5" s="58"/>
      <c r="BSL5" s="58"/>
      <c r="BSM5" s="58"/>
      <c r="BSN5" s="58"/>
      <c r="BSO5" s="58"/>
      <c r="BSP5" s="58"/>
      <c r="BSQ5" s="58"/>
      <c r="BSR5" s="58"/>
      <c r="BSS5" s="58"/>
      <c r="BST5" s="58"/>
      <c r="BSU5" s="58"/>
      <c r="BSV5" s="58"/>
      <c r="BSW5" s="58"/>
      <c r="BSX5" s="58"/>
      <c r="BSY5" s="58"/>
      <c r="BSZ5" s="58"/>
      <c r="BTA5" s="58"/>
      <c r="BTB5" s="58"/>
      <c r="BTC5" s="58"/>
      <c r="BTD5" s="58"/>
      <c r="BTE5" s="58"/>
      <c r="BTF5" s="58"/>
      <c r="BTG5" s="58"/>
      <c r="BTH5" s="58"/>
      <c r="BTI5" s="58"/>
      <c r="BTJ5" s="58"/>
      <c r="BTK5" s="58"/>
      <c r="BTL5" s="58"/>
      <c r="BTM5" s="58"/>
      <c r="BTN5" s="58"/>
      <c r="BTO5" s="58"/>
      <c r="BTP5" s="58"/>
      <c r="BTQ5" s="58"/>
      <c r="BTR5" s="58"/>
      <c r="BTS5" s="58"/>
      <c r="BTT5" s="58"/>
      <c r="BTU5" s="58"/>
      <c r="BTV5" s="58"/>
      <c r="BTW5" s="58"/>
      <c r="BTX5" s="58"/>
      <c r="BTY5" s="58"/>
      <c r="BTZ5" s="58"/>
      <c r="BUA5" s="58"/>
      <c r="BUB5" s="58"/>
      <c r="BUC5" s="58"/>
      <c r="BUD5" s="58"/>
      <c r="BUE5" s="58"/>
      <c r="BUF5" s="58"/>
      <c r="BUG5" s="58"/>
      <c r="BUH5" s="58"/>
      <c r="BUI5" s="58"/>
      <c r="BUJ5" s="58"/>
      <c r="BUK5" s="58"/>
      <c r="BUL5" s="58"/>
      <c r="BUM5" s="58"/>
      <c r="BUN5" s="58"/>
      <c r="BUO5" s="58"/>
      <c r="BUP5" s="58"/>
      <c r="BUQ5" s="58"/>
      <c r="BUR5" s="58"/>
      <c r="BUS5" s="58"/>
      <c r="BUT5" s="58"/>
      <c r="BUU5" s="58"/>
      <c r="BUV5" s="58"/>
      <c r="BUW5" s="58"/>
      <c r="BUX5" s="58"/>
      <c r="BUY5" s="58"/>
      <c r="BUZ5" s="58"/>
      <c r="BVA5" s="58"/>
      <c r="BVB5" s="58"/>
      <c r="BVC5" s="58"/>
      <c r="BVD5" s="58"/>
      <c r="BVE5" s="58"/>
      <c r="BVF5" s="58"/>
      <c r="BVG5" s="58"/>
      <c r="BVH5" s="58"/>
      <c r="BVI5" s="58"/>
      <c r="BVJ5" s="58"/>
      <c r="BVK5" s="58"/>
      <c r="BVL5" s="58"/>
      <c r="BVM5" s="58"/>
      <c r="BVN5" s="58"/>
      <c r="BVO5" s="58"/>
      <c r="BVP5" s="58"/>
      <c r="BVQ5" s="58"/>
      <c r="BVR5" s="58"/>
      <c r="BVS5" s="58"/>
      <c r="BVT5" s="58"/>
      <c r="BVU5" s="58"/>
      <c r="BVV5" s="58"/>
      <c r="BVW5" s="58"/>
      <c r="BVX5" s="58"/>
      <c r="BVY5" s="58"/>
      <c r="BVZ5" s="58"/>
      <c r="BWA5" s="58"/>
      <c r="BWB5" s="58"/>
      <c r="BWC5" s="58"/>
      <c r="BWD5" s="58"/>
      <c r="BWE5" s="58"/>
      <c r="BWF5" s="58"/>
      <c r="BWG5" s="58"/>
      <c r="BWH5" s="58"/>
      <c r="BWI5" s="58"/>
      <c r="BWJ5" s="58"/>
      <c r="BWK5" s="58"/>
      <c r="BWL5" s="58"/>
      <c r="BWM5" s="58"/>
      <c r="BWN5" s="58"/>
      <c r="BWO5" s="58"/>
      <c r="BWP5" s="58"/>
      <c r="BWQ5" s="58"/>
      <c r="BWR5" s="58"/>
      <c r="BWS5" s="58"/>
      <c r="BWT5" s="58"/>
      <c r="BWU5" s="58"/>
      <c r="BWV5" s="58"/>
      <c r="BWW5" s="58"/>
      <c r="BWX5" s="58"/>
      <c r="BWY5" s="58"/>
      <c r="BWZ5" s="58"/>
      <c r="BXA5" s="58"/>
      <c r="BXB5" s="58"/>
      <c r="BXC5" s="58"/>
      <c r="BXD5" s="58"/>
      <c r="BXE5" s="58"/>
      <c r="BXF5" s="58"/>
      <c r="BXG5" s="58"/>
      <c r="BXH5" s="58"/>
      <c r="BXI5" s="58"/>
      <c r="BXJ5" s="58"/>
      <c r="BXK5" s="58"/>
      <c r="BXL5" s="58"/>
      <c r="BXM5" s="58"/>
      <c r="BXN5" s="58"/>
      <c r="BXO5" s="58"/>
      <c r="BXP5" s="58"/>
      <c r="BXQ5" s="58"/>
      <c r="BXR5" s="58"/>
      <c r="BXS5" s="58"/>
      <c r="BXT5" s="58"/>
      <c r="BXU5" s="58"/>
      <c r="BXV5" s="58"/>
      <c r="BXW5" s="58"/>
      <c r="BXX5" s="58"/>
      <c r="BXY5" s="58"/>
      <c r="BXZ5" s="58"/>
      <c r="BYA5" s="58"/>
      <c r="BYB5" s="58"/>
      <c r="BYC5" s="58"/>
      <c r="BYD5" s="58"/>
      <c r="BYE5" s="58"/>
      <c r="BYF5" s="58"/>
      <c r="BYG5" s="58"/>
      <c r="BYH5" s="58"/>
      <c r="BYI5" s="58"/>
      <c r="BYJ5" s="58"/>
      <c r="BYK5" s="58"/>
      <c r="BYL5" s="58"/>
      <c r="BYM5" s="58"/>
      <c r="BYN5" s="58"/>
      <c r="BYO5" s="58"/>
      <c r="BYP5" s="58"/>
      <c r="BYQ5" s="58"/>
      <c r="BYR5" s="58"/>
      <c r="BYS5" s="58"/>
      <c r="BYT5" s="58"/>
      <c r="BYU5" s="58"/>
      <c r="BYV5" s="58"/>
      <c r="BYW5" s="58"/>
      <c r="BYX5" s="58"/>
      <c r="BYY5" s="58"/>
      <c r="BYZ5" s="58"/>
      <c r="BZA5" s="58"/>
      <c r="BZB5" s="58"/>
      <c r="BZC5" s="58"/>
      <c r="BZD5" s="58"/>
      <c r="BZE5" s="58"/>
      <c r="BZF5" s="58"/>
      <c r="BZG5" s="58"/>
      <c r="BZH5" s="58"/>
      <c r="BZI5" s="58"/>
      <c r="BZJ5" s="58"/>
      <c r="BZK5" s="58"/>
      <c r="BZL5" s="58"/>
      <c r="BZM5" s="58"/>
      <c r="BZN5" s="58"/>
      <c r="BZO5" s="58"/>
      <c r="BZP5" s="58"/>
      <c r="BZQ5" s="58"/>
      <c r="BZR5" s="58"/>
      <c r="BZS5" s="58"/>
      <c r="BZT5" s="58"/>
      <c r="BZU5" s="58"/>
      <c r="BZV5" s="58"/>
      <c r="BZW5" s="58"/>
      <c r="BZX5" s="58"/>
      <c r="BZY5" s="58"/>
      <c r="BZZ5" s="58"/>
      <c r="CAA5" s="58"/>
      <c r="CAB5" s="58"/>
      <c r="CAC5" s="58"/>
      <c r="CAD5" s="58"/>
      <c r="CAE5" s="58"/>
      <c r="CAF5" s="58"/>
      <c r="CAG5" s="58"/>
      <c r="CAH5" s="58"/>
      <c r="CAI5" s="58"/>
      <c r="CAJ5" s="58"/>
      <c r="CAK5" s="58"/>
      <c r="CAL5" s="58"/>
      <c r="CAM5" s="58"/>
      <c r="CAN5" s="58"/>
      <c r="CAO5" s="58"/>
      <c r="CAP5" s="58"/>
      <c r="CAQ5" s="58"/>
      <c r="CAR5" s="58"/>
      <c r="CAS5" s="58"/>
      <c r="CAT5" s="58"/>
      <c r="CAU5" s="58"/>
      <c r="CAV5" s="58"/>
      <c r="CAW5" s="58"/>
      <c r="CAX5" s="58"/>
      <c r="CAY5" s="58"/>
      <c r="CAZ5" s="58"/>
      <c r="CBA5" s="58"/>
      <c r="CBB5" s="58"/>
      <c r="CBC5" s="58"/>
      <c r="CBD5" s="58"/>
      <c r="CBE5" s="58"/>
      <c r="CBF5" s="58"/>
      <c r="CBG5" s="58"/>
      <c r="CBH5" s="58"/>
      <c r="CBI5" s="58"/>
      <c r="CBJ5" s="58"/>
      <c r="CBK5" s="58"/>
      <c r="CBL5" s="58"/>
      <c r="CBM5" s="58"/>
      <c r="CBN5" s="58"/>
      <c r="CBO5" s="58"/>
      <c r="CBP5" s="58"/>
      <c r="CBQ5" s="58"/>
      <c r="CBR5" s="58"/>
      <c r="CBS5" s="58"/>
      <c r="CBT5" s="58"/>
      <c r="CBU5" s="58"/>
      <c r="CBV5" s="58"/>
      <c r="CBW5" s="58"/>
      <c r="CBX5" s="58"/>
      <c r="CBY5" s="58"/>
      <c r="CBZ5" s="58"/>
      <c r="CCA5" s="58"/>
      <c r="CCB5" s="58"/>
      <c r="CCC5" s="58"/>
      <c r="CCD5" s="58"/>
      <c r="CCE5" s="58"/>
      <c r="CCF5" s="58"/>
      <c r="CCG5" s="58"/>
      <c r="CCH5" s="58"/>
      <c r="CCI5" s="58"/>
      <c r="CCJ5" s="58"/>
      <c r="CCK5" s="58"/>
      <c r="CCL5" s="58"/>
      <c r="CCM5" s="58"/>
      <c r="CCN5" s="58"/>
      <c r="CCO5" s="58"/>
      <c r="CCP5" s="58"/>
      <c r="CCQ5" s="58"/>
      <c r="CCR5" s="58"/>
      <c r="CCS5" s="58"/>
      <c r="CCT5" s="58"/>
      <c r="CCU5" s="58"/>
      <c r="CCV5" s="58"/>
      <c r="CCW5" s="58"/>
      <c r="CCX5" s="58"/>
      <c r="CCY5" s="58"/>
      <c r="CCZ5" s="58"/>
      <c r="CDA5" s="58"/>
      <c r="CDB5" s="58"/>
      <c r="CDC5" s="58"/>
      <c r="CDD5" s="58"/>
      <c r="CDE5" s="58"/>
      <c r="CDF5" s="58"/>
      <c r="CDG5" s="58"/>
      <c r="CDH5" s="58"/>
      <c r="CDI5" s="58"/>
      <c r="CDJ5" s="58"/>
      <c r="CDK5" s="58"/>
      <c r="CDL5" s="58"/>
      <c r="CDM5" s="58"/>
      <c r="CDN5" s="58"/>
      <c r="CDO5" s="58"/>
      <c r="CDP5" s="58"/>
      <c r="CDQ5" s="58"/>
      <c r="CDR5" s="58"/>
      <c r="CDS5" s="58"/>
      <c r="CDT5" s="58"/>
      <c r="CDU5" s="58"/>
      <c r="CDV5" s="58"/>
      <c r="CDW5" s="58"/>
      <c r="CDX5" s="58"/>
      <c r="CDY5" s="58"/>
      <c r="CDZ5" s="58"/>
      <c r="CEA5" s="58"/>
      <c r="CEB5" s="58"/>
      <c r="CEC5" s="58"/>
      <c r="CED5" s="58"/>
      <c r="CEE5" s="58"/>
      <c r="CEF5" s="58"/>
      <c r="CEG5" s="58"/>
      <c r="CEH5" s="58"/>
      <c r="CEI5" s="58"/>
      <c r="CEJ5" s="58"/>
      <c r="CEK5" s="58"/>
      <c r="CEL5" s="58"/>
      <c r="CEM5" s="58"/>
      <c r="CEN5" s="58"/>
      <c r="CEO5" s="58"/>
      <c r="CEP5" s="58"/>
      <c r="CEQ5" s="58"/>
      <c r="CER5" s="58"/>
      <c r="CES5" s="58"/>
      <c r="CET5" s="58"/>
      <c r="CEU5" s="58"/>
      <c r="CEV5" s="58"/>
      <c r="CEW5" s="58"/>
      <c r="CEX5" s="58"/>
      <c r="CEY5" s="58"/>
      <c r="CEZ5" s="58"/>
      <c r="CFA5" s="58"/>
      <c r="CFB5" s="58"/>
      <c r="CFC5" s="58"/>
      <c r="CFD5" s="58"/>
      <c r="CFE5" s="58"/>
      <c r="CFF5" s="58"/>
      <c r="CFG5" s="58"/>
      <c r="CFH5" s="58"/>
      <c r="CFI5" s="58"/>
      <c r="CFJ5" s="58"/>
      <c r="CFK5" s="58"/>
      <c r="CFL5" s="58"/>
      <c r="CFM5" s="58"/>
      <c r="CFN5" s="58"/>
      <c r="CFO5" s="58"/>
      <c r="CFP5" s="58"/>
      <c r="CFQ5" s="58"/>
      <c r="CFR5" s="58"/>
      <c r="CFS5" s="58"/>
      <c r="CFT5" s="58"/>
      <c r="CFU5" s="58"/>
      <c r="CFV5" s="58"/>
      <c r="CFW5" s="58"/>
      <c r="CFX5" s="58"/>
      <c r="CFY5" s="58"/>
      <c r="CFZ5" s="58"/>
      <c r="CGA5" s="58"/>
      <c r="CGB5" s="58"/>
      <c r="CGC5" s="58"/>
      <c r="CGD5" s="58"/>
      <c r="CGE5" s="58"/>
      <c r="CGF5" s="58"/>
      <c r="CGG5" s="58"/>
      <c r="CGH5" s="58"/>
      <c r="CGI5" s="58"/>
      <c r="CGJ5" s="58"/>
      <c r="CGK5" s="58"/>
      <c r="CGL5" s="58"/>
      <c r="CGM5" s="58"/>
      <c r="CGN5" s="58"/>
      <c r="CGO5" s="58"/>
      <c r="CGP5" s="58"/>
      <c r="CGQ5" s="58"/>
      <c r="CGR5" s="58"/>
      <c r="CGS5" s="58"/>
      <c r="CGT5" s="58"/>
      <c r="CGU5" s="58"/>
      <c r="CGV5" s="58"/>
      <c r="CGW5" s="58"/>
      <c r="CGX5" s="58"/>
      <c r="CGY5" s="58"/>
      <c r="CGZ5" s="58"/>
      <c r="CHA5" s="58"/>
      <c r="CHB5" s="58"/>
      <c r="CHC5" s="58"/>
      <c r="CHD5" s="58"/>
      <c r="CHE5" s="58"/>
      <c r="CHF5" s="58"/>
      <c r="CHG5" s="58"/>
      <c r="CHH5" s="58"/>
      <c r="CHI5" s="58"/>
      <c r="CHJ5" s="58"/>
      <c r="CHK5" s="58"/>
      <c r="CHL5" s="58"/>
      <c r="CHM5" s="58"/>
      <c r="CHN5" s="58"/>
      <c r="CHO5" s="58"/>
      <c r="CHP5" s="58"/>
      <c r="CHQ5" s="58"/>
      <c r="CHR5" s="58"/>
      <c r="CHS5" s="58"/>
      <c r="CHT5" s="58"/>
      <c r="CHU5" s="58"/>
      <c r="CHV5" s="58"/>
      <c r="CHW5" s="58"/>
      <c r="CHX5" s="58"/>
      <c r="CHY5" s="58"/>
      <c r="CHZ5" s="58"/>
      <c r="CIA5" s="58"/>
      <c r="CIB5" s="58"/>
      <c r="CIC5" s="58"/>
      <c r="CID5" s="58"/>
      <c r="CIE5" s="58"/>
      <c r="CIF5" s="58"/>
      <c r="CIG5" s="58"/>
      <c r="CIH5" s="58"/>
      <c r="CII5" s="58"/>
      <c r="CIJ5" s="58"/>
      <c r="CIK5" s="58"/>
      <c r="CIL5" s="58"/>
      <c r="CIM5" s="58"/>
      <c r="CIN5" s="58"/>
      <c r="CIO5" s="58"/>
      <c r="CIP5" s="58"/>
      <c r="CIQ5" s="58"/>
      <c r="CIR5" s="58"/>
      <c r="CIS5" s="58"/>
      <c r="CIT5" s="58"/>
      <c r="CIU5" s="58"/>
      <c r="CIV5" s="58"/>
      <c r="CIW5" s="58"/>
      <c r="CIX5" s="58"/>
      <c r="CIY5" s="58"/>
      <c r="CIZ5" s="58"/>
      <c r="CJA5" s="58"/>
      <c r="CJB5" s="58"/>
      <c r="CJC5" s="58"/>
      <c r="CJD5" s="58"/>
      <c r="CJE5" s="58"/>
      <c r="CJF5" s="58"/>
      <c r="CJG5" s="58"/>
      <c r="CJH5" s="58"/>
      <c r="CJI5" s="58"/>
      <c r="CJJ5" s="58"/>
      <c r="CJK5" s="58"/>
      <c r="CJL5" s="58"/>
      <c r="CJM5" s="58"/>
      <c r="CJN5" s="58"/>
      <c r="CJO5" s="58"/>
      <c r="CJP5" s="58"/>
      <c r="CJQ5" s="58"/>
      <c r="CJR5" s="58"/>
      <c r="CJS5" s="58"/>
      <c r="CJT5" s="58"/>
      <c r="CJU5" s="58"/>
      <c r="CJV5" s="58"/>
      <c r="CJW5" s="58"/>
      <c r="CJX5" s="58"/>
      <c r="CJY5" s="58"/>
      <c r="CJZ5" s="58"/>
      <c r="CKA5" s="58"/>
      <c r="CKB5" s="58"/>
      <c r="CKC5" s="58"/>
      <c r="CKD5" s="58"/>
      <c r="CKE5" s="58"/>
      <c r="CKF5" s="58"/>
      <c r="CKG5" s="58"/>
      <c r="CKH5" s="58"/>
      <c r="CKI5" s="58"/>
      <c r="CKJ5" s="58"/>
      <c r="CKK5" s="58"/>
      <c r="CKL5" s="58"/>
      <c r="CKM5" s="58"/>
      <c r="CKN5" s="58"/>
      <c r="CKO5" s="58"/>
      <c r="CKP5" s="58"/>
      <c r="CKQ5" s="58"/>
      <c r="CKR5" s="58"/>
      <c r="CKS5" s="58"/>
      <c r="CKT5" s="58"/>
      <c r="CKU5" s="58"/>
      <c r="CKV5" s="58"/>
      <c r="CKW5" s="58"/>
      <c r="CKX5" s="58"/>
      <c r="CKY5" s="58"/>
      <c r="CKZ5" s="58"/>
      <c r="CLA5" s="58"/>
      <c r="CLB5" s="58"/>
      <c r="CLC5" s="58"/>
      <c r="CLD5" s="58"/>
      <c r="CLE5" s="58"/>
      <c r="CLF5" s="58"/>
      <c r="CLG5" s="58"/>
      <c r="CLH5" s="58"/>
      <c r="CLI5" s="58"/>
      <c r="CLJ5" s="58"/>
      <c r="CLK5" s="58"/>
      <c r="CLL5" s="58"/>
      <c r="CLM5" s="58"/>
      <c r="CLN5" s="58"/>
      <c r="CLO5" s="58"/>
      <c r="CLP5" s="58"/>
      <c r="CLQ5" s="58"/>
      <c r="CLR5" s="58"/>
      <c r="CLS5" s="58"/>
      <c r="CLT5" s="58"/>
      <c r="CLU5" s="58"/>
      <c r="CLV5" s="58"/>
      <c r="CLW5" s="58"/>
      <c r="CLX5" s="58"/>
      <c r="CLY5" s="58"/>
      <c r="CLZ5" s="58"/>
      <c r="CMA5" s="58"/>
      <c r="CMB5" s="58"/>
      <c r="CMC5" s="58"/>
      <c r="CMD5" s="58"/>
      <c r="CME5" s="58"/>
      <c r="CMF5" s="58"/>
      <c r="CMG5" s="58"/>
      <c r="CMH5" s="58"/>
      <c r="CMI5" s="58"/>
      <c r="CMJ5" s="58"/>
      <c r="CMK5" s="58"/>
      <c r="CML5" s="58"/>
      <c r="CMM5" s="58"/>
      <c r="CMN5" s="58"/>
      <c r="CMO5" s="58"/>
      <c r="CMP5" s="58"/>
      <c r="CMQ5" s="58"/>
      <c r="CMR5" s="58"/>
      <c r="CMS5" s="58"/>
      <c r="CMT5" s="58"/>
      <c r="CMU5" s="58"/>
      <c r="CMV5" s="58"/>
      <c r="CMW5" s="58"/>
      <c r="CMX5" s="58"/>
      <c r="CMY5" s="58"/>
      <c r="CMZ5" s="58"/>
      <c r="CNA5" s="58"/>
      <c r="CNB5" s="58"/>
      <c r="CNC5" s="58"/>
      <c r="CND5" s="58"/>
      <c r="CNE5" s="58"/>
      <c r="CNF5" s="58"/>
      <c r="CNG5" s="58"/>
      <c r="CNH5" s="58"/>
      <c r="CNI5" s="58"/>
      <c r="CNJ5" s="58"/>
      <c r="CNK5" s="58"/>
      <c r="CNL5" s="58"/>
      <c r="CNM5" s="58"/>
      <c r="CNN5" s="58"/>
      <c r="CNO5" s="58"/>
      <c r="CNP5" s="58"/>
      <c r="CNQ5" s="58"/>
      <c r="CNR5" s="58"/>
      <c r="CNS5" s="58"/>
      <c r="CNT5" s="58"/>
      <c r="CNU5" s="58"/>
      <c r="CNV5" s="58"/>
      <c r="CNW5" s="58"/>
      <c r="CNX5" s="58"/>
      <c r="CNY5" s="58"/>
      <c r="CNZ5" s="58"/>
      <c r="COA5" s="58"/>
      <c r="COB5" s="58"/>
      <c r="COC5" s="58"/>
      <c r="COD5" s="58"/>
      <c r="COE5" s="58"/>
      <c r="COF5" s="58"/>
      <c r="COG5" s="58"/>
      <c r="COH5" s="58"/>
      <c r="COI5" s="58"/>
      <c r="COJ5" s="58"/>
      <c r="COK5" s="58"/>
      <c r="COL5" s="58"/>
      <c r="COM5" s="58"/>
      <c r="CON5" s="58"/>
      <c r="COO5" s="58"/>
      <c r="COP5" s="58"/>
      <c r="COQ5" s="58"/>
      <c r="COR5" s="58"/>
      <c r="COS5" s="58"/>
      <c r="COT5" s="58"/>
      <c r="COU5" s="58"/>
      <c r="COV5" s="58"/>
      <c r="COW5" s="58"/>
      <c r="COX5" s="58"/>
      <c r="COY5" s="58"/>
      <c r="COZ5" s="58"/>
      <c r="CPA5" s="58"/>
      <c r="CPB5" s="58"/>
      <c r="CPC5" s="58"/>
      <c r="CPD5" s="58"/>
      <c r="CPE5" s="58"/>
      <c r="CPF5" s="58"/>
      <c r="CPG5" s="58"/>
      <c r="CPH5" s="58"/>
      <c r="CPI5" s="58"/>
      <c r="CPJ5" s="58"/>
      <c r="CPK5" s="58"/>
      <c r="CPL5" s="58"/>
      <c r="CPM5" s="58"/>
      <c r="CPN5" s="58"/>
      <c r="CPO5" s="58"/>
      <c r="CPP5" s="58"/>
      <c r="CPQ5" s="58"/>
      <c r="CPR5" s="58"/>
      <c r="CPS5" s="58"/>
      <c r="CPT5" s="58"/>
      <c r="CPU5" s="58"/>
      <c r="CPV5" s="58"/>
      <c r="CPW5" s="58"/>
      <c r="CPX5" s="58"/>
      <c r="CPY5" s="58"/>
      <c r="CPZ5" s="58"/>
      <c r="CQA5" s="58"/>
      <c r="CQB5" s="58"/>
      <c r="CQC5" s="58"/>
      <c r="CQD5" s="58"/>
      <c r="CQE5" s="58"/>
      <c r="CQF5" s="58"/>
      <c r="CQG5" s="58"/>
      <c r="CQH5" s="58"/>
      <c r="CQI5" s="58"/>
      <c r="CQJ5" s="58"/>
      <c r="CQK5" s="58"/>
      <c r="CQL5" s="58"/>
      <c r="CQM5" s="58"/>
      <c r="CQN5" s="58"/>
      <c r="CQO5" s="58"/>
      <c r="CQP5" s="58"/>
      <c r="CQQ5" s="58"/>
      <c r="CQR5" s="58"/>
      <c r="CQS5" s="58"/>
      <c r="CQT5" s="58"/>
      <c r="CQU5" s="58"/>
      <c r="CQV5" s="58"/>
      <c r="CQW5" s="58"/>
      <c r="CQX5" s="58"/>
      <c r="CQY5" s="58"/>
      <c r="CQZ5" s="58"/>
      <c r="CRA5" s="58"/>
      <c r="CRB5" s="58"/>
      <c r="CRC5" s="58"/>
      <c r="CRD5" s="58"/>
      <c r="CRE5" s="58"/>
      <c r="CRF5" s="58"/>
      <c r="CRG5" s="58"/>
      <c r="CRH5" s="58"/>
      <c r="CRI5" s="58"/>
      <c r="CRJ5" s="58"/>
      <c r="CRK5" s="58"/>
      <c r="CRL5" s="58"/>
      <c r="CRM5" s="58"/>
      <c r="CRN5" s="58"/>
      <c r="CRO5" s="58"/>
      <c r="CRP5" s="58"/>
      <c r="CRQ5" s="58"/>
      <c r="CRR5" s="58"/>
      <c r="CRS5" s="58"/>
      <c r="CRT5" s="58"/>
      <c r="CRU5" s="58"/>
      <c r="CRV5" s="58"/>
      <c r="CRW5" s="58"/>
      <c r="CRX5" s="58"/>
      <c r="CRY5" s="58"/>
      <c r="CRZ5" s="58"/>
      <c r="CSA5" s="58"/>
      <c r="CSB5" s="58"/>
      <c r="CSC5" s="58"/>
      <c r="CSD5" s="58"/>
      <c r="CSE5" s="58"/>
      <c r="CSF5" s="58"/>
      <c r="CSG5" s="58"/>
      <c r="CSH5" s="58"/>
      <c r="CSI5" s="58"/>
      <c r="CSJ5" s="58"/>
      <c r="CSK5" s="58"/>
      <c r="CSL5" s="58"/>
      <c r="CSM5" s="58"/>
      <c r="CSN5" s="58"/>
      <c r="CSO5" s="58"/>
      <c r="CSP5" s="58"/>
      <c r="CSQ5" s="58"/>
      <c r="CSR5" s="58"/>
      <c r="CSS5" s="58"/>
      <c r="CST5" s="58"/>
      <c r="CSU5" s="58"/>
      <c r="CSV5" s="58"/>
      <c r="CSW5" s="58"/>
      <c r="CSX5" s="58"/>
      <c r="CSY5" s="58"/>
      <c r="CSZ5" s="58"/>
      <c r="CTA5" s="58"/>
      <c r="CTB5" s="58"/>
      <c r="CTC5" s="58"/>
      <c r="CTD5" s="58"/>
      <c r="CTE5" s="58"/>
      <c r="CTF5" s="58"/>
      <c r="CTG5" s="58"/>
      <c r="CTH5" s="58"/>
      <c r="CTI5" s="58"/>
      <c r="CTJ5" s="58"/>
      <c r="CTK5" s="58"/>
      <c r="CTL5" s="58"/>
      <c r="CTM5" s="58"/>
      <c r="CTN5" s="58"/>
      <c r="CTO5" s="58"/>
      <c r="CTP5" s="58"/>
      <c r="CTQ5" s="58"/>
      <c r="CTR5" s="58"/>
      <c r="CTS5" s="58"/>
      <c r="CTT5" s="58"/>
      <c r="CTU5" s="58"/>
      <c r="CTV5" s="58"/>
      <c r="CTW5" s="58"/>
      <c r="CTX5" s="58"/>
      <c r="CTY5" s="58"/>
      <c r="CTZ5" s="58"/>
      <c r="CUA5" s="58"/>
      <c r="CUB5" s="58"/>
      <c r="CUC5" s="58"/>
      <c r="CUD5" s="58"/>
      <c r="CUE5" s="58"/>
      <c r="CUF5" s="58"/>
      <c r="CUG5" s="58"/>
      <c r="CUH5" s="58"/>
      <c r="CUI5" s="58"/>
      <c r="CUJ5" s="58"/>
      <c r="CUK5" s="58"/>
      <c r="CUL5" s="58"/>
      <c r="CUM5" s="58"/>
      <c r="CUN5" s="58"/>
      <c r="CUO5" s="58"/>
      <c r="CUP5" s="58"/>
      <c r="CUQ5" s="58"/>
      <c r="CUR5" s="58"/>
      <c r="CUS5" s="58"/>
      <c r="CUT5" s="58"/>
      <c r="CUU5" s="58"/>
      <c r="CUV5" s="58"/>
      <c r="CUW5" s="58"/>
      <c r="CUX5" s="58"/>
      <c r="CUY5" s="58"/>
      <c r="CUZ5" s="58"/>
      <c r="CVA5" s="58"/>
      <c r="CVB5" s="58"/>
      <c r="CVC5" s="58"/>
      <c r="CVD5" s="58"/>
      <c r="CVE5" s="58"/>
      <c r="CVF5" s="58"/>
      <c r="CVG5" s="58"/>
      <c r="CVH5" s="58"/>
      <c r="CVI5" s="58"/>
      <c r="CVJ5" s="58"/>
      <c r="CVK5" s="58"/>
      <c r="CVL5" s="58"/>
      <c r="CVM5" s="58"/>
      <c r="CVN5" s="58"/>
      <c r="CVO5" s="58"/>
      <c r="CVP5" s="58"/>
      <c r="CVQ5" s="58"/>
      <c r="CVR5" s="58"/>
      <c r="CVS5" s="58"/>
      <c r="CVT5" s="58"/>
      <c r="CVU5" s="58"/>
      <c r="CVV5" s="58"/>
      <c r="CVW5" s="58"/>
      <c r="CVX5" s="58"/>
      <c r="CVY5" s="58"/>
      <c r="CVZ5" s="58"/>
      <c r="CWA5" s="58"/>
      <c r="CWB5" s="58"/>
      <c r="CWC5" s="58"/>
      <c r="CWD5" s="58"/>
      <c r="CWE5" s="58"/>
      <c r="CWF5" s="58"/>
      <c r="CWG5" s="58"/>
      <c r="CWH5" s="58"/>
      <c r="CWI5" s="58"/>
      <c r="CWJ5" s="58"/>
      <c r="CWK5" s="58"/>
      <c r="CWL5" s="58"/>
      <c r="CWM5" s="58"/>
      <c r="CWN5" s="58"/>
      <c r="CWO5" s="58"/>
      <c r="CWP5" s="58"/>
      <c r="CWQ5" s="58"/>
      <c r="CWR5" s="58"/>
      <c r="CWS5" s="58"/>
      <c r="CWT5" s="58"/>
      <c r="CWU5" s="58"/>
      <c r="CWV5" s="58"/>
      <c r="CWW5" s="58"/>
      <c r="CWX5" s="58"/>
      <c r="CWY5" s="58"/>
      <c r="CWZ5" s="58"/>
      <c r="CXA5" s="58"/>
      <c r="CXB5" s="58"/>
      <c r="CXC5" s="58"/>
      <c r="CXD5" s="58"/>
      <c r="CXE5" s="58"/>
      <c r="CXF5" s="58"/>
      <c r="CXG5" s="58"/>
      <c r="CXH5" s="58"/>
      <c r="CXI5" s="58"/>
      <c r="CXJ5" s="58"/>
      <c r="CXK5" s="58"/>
      <c r="CXL5" s="58"/>
      <c r="CXM5" s="58"/>
      <c r="CXN5" s="58"/>
      <c r="CXO5" s="58"/>
      <c r="CXP5" s="58"/>
      <c r="CXQ5" s="58"/>
      <c r="CXR5" s="58"/>
      <c r="CXS5" s="58"/>
      <c r="CXT5" s="58"/>
      <c r="CXU5" s="58"/>
      <c r="CXV5" s="58"/>
      <c r="CXW5" s="58"/>
      <c r="CXX5" s="58"/>
      <c r="CXY5" s="58"/>
      <c r="CXZ5" s="58"/>
      <c r="CYA5" s="58"/>
      <c r="CYB5" s="58"/>
      <c r="CYC5" s="58"/>
      <c r="CYD5" s="58"/>
      <c r="CYE5" s="58"/>
      <c r="CYF5" s="58"/>
      <c r="CYG5" s="58"/>
      <c r="CYH5" s="58"/>
      <c r="CYI5" s="58"/>
      <c r="CYJ5" s="58"/>
      <c r="CYK5" s="58"/>
      <c r="CYL5" s="58"/>
      <c r="CYM5" s="58"/>
      <c r="CYN5" s="58"/>
      <c r="CYO5" s="58"/>
      <c r="CYP5" s="58"/>
      <c r="CYQ5" s="58"/>
      <c r="CYR5" s="58"/>
      <c r="CYS5" s="58"/>
      <c r="CYT5" s="58"/>
      <c r="CYU5" s="58"/>
      <c r="CYV5" s="58"/>
      <c r="CYW5" s="58"/>
      <c r="CYX5" s="58"/>
      <c r="CYY5" s="58"/>
      <c r="CYZ5" s="58"/>
      <c r="CZA5" s="58"/>
      <c r="CZB5" s="58"/>
      <c r="CZC5" s="58"/>
      <c r="CZD5" s="58"/>
      <c r="CZE5" s="58"/>
      <c r="CZF5" s="58"/>
      <c r="CZG5" s="58"/>
      <c r="CZH5" s="58"/>
      <c r="CZI5" s="58"/>
      <c r="CZJ5" s="58"/>
      <c r="CZK5" s="58"/>
      <c r="CZL5" s="58"/>
      <c r="CZM5" s="58"/>
      <c r="CZN5" s="58"/>
      <c r="CZO5" s="58"/>
      <c r="CZP5" s="58"/>
      <c r="CZQ5" s="58"/>
      <c r="CZR5" s="58"/>
      <c r="CZS5" s="58"/>
      <c r="CZT5" s="58"/>
      <c r="CZU5" s="58"/>
      <c r="CZV5" s="58"/>
      <c r="CZW5" s="58"/>
      <c r="CZX5" s="58"/>
      <c r="CZY5" s="58"/>
      <c r="CZZ5" s="58"/>
      <c r="DAA5" s="58"/>
      <c r="DAB5" s="58"/>
      <c r="DAC5" s="58"/>
      <c r="DAD5" s="58"/>
      <c r="DAE5" s="58"/>
      <c r="DAF5" s="58"/>
      <c r="DAG5" s="58"/>
      <c r="DAH5" s="58"/>
      <c r="DAI5" s="58"/>
      <c r="DAJ5" s="58"/>
      <c r="DAK5" s="58"/>
      <c r="DAL5" s="58"/>
      <c r="DAM5" s="58"/>
      <c r="DAN5" s="58"/>
      <c r="DAO5" s="58"/>
      <c r="DAP5" s="58"/>
      <c r="DAQ5" s="58"/>
      <c r="DAR5" s="58"/>
      <c r="DAS5" s="58"/>
      <c r="DAT5" s="58"/>
      <c r="DAU5" s="58"/>
      <c r="DAV5" s="58"/>
      <c r="DAW5" s="58"/>
      <c r="DAX5" s="58"/>
      <c r="DAY5" s="58"/>
      <c r="DAZ5" s="58"/>
      <c r="DBA5" s="58"/>
      <c r="DBB5" s="58"/>
      <c r="DBC5" s="58"/>
      <c r="DBD5" s="58"/>
      <c r="DBE5" s="58"/>
      <c r="DBF5" s="58"/>
      <c r="DBG5" s="58"/>
      <c r="DBH5" s="58"/>
      <c r="DBI5" s="58"/>
      <c r="DBJ5" s="58"/>
      <c r="DBK5" s="58"/>
      <c r="DBL5" s="58"/>
      <c r="DBM5" s="58"/>
      <c r="DBN5" s="58"/>
      <c r="DBO5" s="58"/>
      <c r="DBP5" s="58"/>
      <c r="DBQ5" s="58"/>
      <c r="DBR5" s="58"/>
      <c r="DBS5" s="58"/>
      <c r="DBT5" s="58"/>
      <c r="DBU5" s="58"/>
      <c r="DBV5" s="58"/>
      <c r="DBW5" s="58"/>
      <c r="DBX5" s="58"/>
      <c r="DBY5" s="58"/>
      <c r="DBZ5" s="58"/>
      <c r="DCA5" s="58"/>
      <c r="DCB5" s="58"/>
      <c r="DCC5" s="58"/>
      <c r="DCD5" s="58"/>
      <c r="DCE5" s="58"/>
      <c r="DCF5" s="58"/>
      <c r="DCG5" s="58"/>
      <c r="DCH5" s="58"/>
      <c r="DCI5" s="58"/>
      <c r="DCJ5" s="58"/>
      <c r="DCK5" s="58"/>
      <c r="DCL5" s="58"/>
      <c r="DCM5" s="58"/>
      <c r="DCN5" s="58"/>
      <c r="DCO5" s="58"/>
      <c r="DCP5" s="58"/>
      <c r="DCQ5" s="58"/>
      <c r="DCR5" s="58"/>
      <c r="DCS5" s="58"/>
      <c r="DCT5" s="58"/>
      <c r="DCU5" s="58"/>
      <c r="DCV5" s="58"/>
      <c r="DCW5" s="58"/>
      <c r="DCX5" s="58"/>
      <c r="DCY5" s="58"/>
      <c r="DCZ5" s="58"/>
      <c r="DDA5" s="58"/>
      <c r="DDB5" s="58"/>
      <c r="DDC5" s="58"/>
      <c r="DDD5" s="58"/>
      <c r="DDE5" s="58"/>
      <c r="DDF5" s="58"/>
      <c r="DDG5" s="58"/>
      <c r="DDH5" s="58"/>
      <c r="DDI5" s="58"/>
      <c r="DDJ5" s="58"/>
      <c r="DDK5" s="58"/>
      <c r="DDL5" s="58"/>
      <c r="DDM5" s="58"/>
      <c r="DDN5" s="58"/>
      <c r="DDO5" s="58"/>
      <c r="DDP5" s="58"/>
      <c r="DDQ5" s="58"/>
      <c r="DDR5" s="58"/>
      <c r="DDS5" s="58"/>
      <c r="DDT5" s="58"/>
      <c r="DDU5" s="58"/>
      <c r="DDV5" s="58"/>
      <c r="DDW5" s="58"/>
      <c r="DDX5" s="58"/>
      <c r="DDY5" s="58"/>
      <c r="DDZ5" s="58"/>
      <c r="DEA5" s="58"/>
      <c r="DEB5" s="58"/>
      <c r="DEC5" s="58"/>
      <c r="DED5" s="58"/>
      <c r="DEE5" s="58"/>
      <c r="DEF5" s="58"/>
      <c r="DEG5" s="58"/>
      <c r="DEH5" s="58"/>
      <c r="DEI5" s="58"/>
      <c r="DEJ5" s="58"/>
      <c r="DEK5" s="58"/>
      <c r="DEL5" s="58"/>
      <c r="DEM5" s="58"/>
      <c r="DEN5" s="58"/>
      <c r="DEO5" s="58"/>
      <c r="DEP5" s="58"/>
      <c r="DEQ5" s="58"/>
      <c r="DER5" s="58"/>
      <c r="DES5" s="58"/>
      <c r="DET5" s="58"/>
      <c r="DEU5" s="58"/>
      <c r="DEV5" s="58"/>
      <c r="DEW5" s="58"/>
      <c r="DEX5" s="58"/>
      <c r="DEY5" s="58"/>
      <c r="DEZ5" s="58"/>
      <c r="DFA5" s="58"/>
      <c r="DFB5" s="58"/>
      <c r="DFC5" s="58"/>
      <c r="DFD5" s="58"/>
      <c r="DFE5" s="58"/>
      <c r="DFF5" s="58"/>
      <c r="DFG5" s="58"/>
      <c r="DFH5" s="58"/>
      <c r="DFI5" s="58"/>
      <c r="DFJ5" s="58"/>
      <c r="DFK5" s="58"/>
      <c r="DFL5" s="58"/>
      <c r="DFM5" s="58"/>
      <c r="DFN5" s="58"/>
      <c r="DFO5" s="58"/>
      <c r="DFP5" s="58"/>
      <c r="DFQ5" s="58"/>
      <c r="DFR5" s="58"/>
      <c r="DFS5" s="58"/>
      <c r="DFT5" s="58"/>
      <c r="DFU5" s="58"/>
      <c r="DFV5" s="58"/>
      <c r="DFW5" s="58"/>
      <c r="DFX5" s="58"/>
      <c r="DFY5" s="58"/>
      <c r="DFZ5" s="58"/>
      <c r="DGA5" s="58"/>
      <c r="DGB5" s="58"/>
      <c r="DGC5" s="58"/>
      <c r="DGD5" s="58"/>
      <c r="DGE5" s="58"/>
      <c r="DGF5" s="58"/>
      <c r="DGG5" s="58"/>
      <c r="DGH5" s="58"/>
      <c r="DGI5" s="58"/>
      <c r="DGJ5" s="58"/>
      <c r="DGK5" s="58"/>
      <c r="DGL5" s="58"/>
      <c r="DGM5" s="58"/>
      <c r="DGN5" s="58"/>
      <c r="DGO5" s="58"/>
      <c r="DGP5" s="58"/>
      <c r="DGQ5" s="58"/>
      <c r="DGR5" s="58"/>
      <c r="DGS5" s="58"/>
      <c r="DGT5" s="58"/>
      <c r="DGU5" s="58"/>
      <c r="DGV5" s="58"/>
      <c r="DGW5" s="58"/>
      <c r="DGX5" s="58"/>
      <c r="DGY5" s="58"/>
      <c r="DGZ5" s="58"/>
      <c r="DHA5" s="58"/>
      <c r="DHB5" s="58"/>
      <c r="DHC5" s="58"/>
      <c r="DHD5" s="58"/>
      <c r="DHE5" s="58"/>
      <c r="DHF5" s="58"/>
      <c r="DHG5" s="58"/>
      <c r="DHH5" s="58"/>
      <c r="DHI5" s="58"/>
      <c r="DHJ5" s="58"/>
      <c r="DHK5" s="58"/>
      <c r="DHL5" s="58"/>
      <c r="DHM5" s="58"/>
      <c r="DHN5" s="58"/>
      <c r="DHO5" s="58"/>
      <c r="DHP5" s="58"/>
      <c r="DHQ5" s="58"/>
      <c r="DHR5" s="58"/>
      <c r="DHS5" s="58"/>
      <c r="DHT5" s="58"/>
      <c r="DHU5" s="58"/>
      <c r="DHV5" s="58"/>
      <c r="DHW5" s="58"/>
      <c r="DHX5" s="58"/>
      <c r="DHY5" s="58"/>
      <c r="DHZ5" s="58"/>
      <c r="DIA5" s="58"/>
      <c r="DIB5" s="58"/>
      <c r="DIC5" s="58"/>
      <c r="DID5" s="58"/>
      <c r="DIE5" s="58"/>
      <c r="DIF5" s="58"/>
      <c r="DIG5" s="58"/>
      <c r="DIH5" s="58"/>
      <c r="DII5" s="58"/>
      <c r="DIJ5" s="58"/>
      <c r="DIK5" s="58"/>
      <c r="DIL5" s="58"/>
      <c r="DIM5" s="58"/>
      <c r="DIN5" s="58"/>
      <c r="DIO5" s="58"/>
      <c r="DIP5" s="58"/>
      <c r="DIQ5" s="58"/>
      <c r="DIR5" s="58"/>
      <c r="DIS5" s="58"/>
      <c r="DIT5" s="58"/>
      <c r="DIU5" s="58"/>
      <c r="DIV5" s="58"/>
      <c r="DIW5" s="58"/>
      <c r="DIX5" s="58"/>
      <c r="DIY5" s="58"/>
      <c r="DIZ5" s="58"/>
      <c r="DJA5" s="58"/>
      <c r="DJB5" s="58"/>
      <c r="DJC5" s="58"/>
      <c r="DJD5" s="58"/>
      <c r="DJE5" s="58"/>
      <c r="DJF5" s="58"/>
      <c r="DJG5" s="58"/>
      <c r="DJH5" s="58"/>
      <c r="DJI5" s="58"/>
      <c r="DJJ5" s="58"/>
      <c r="DJK5" s="58"/>
      <c r="DJL5" s="58"/>
      <c r="DJM5" s="58"/>
      <c r="DJN5" s="58"/>
      <c r="DJO5" s="58"/>
      <c r="DJP5" s="58"/>
      <c r="DJQ5" s="58"/>
      <c r="DJR5" s="58"/>
      <c r="DJS5" s="58"/>
      <c r="DJT5" s="58"/>
      <c r="DJU5" s="58"/>
      <c r="DJV5" s="58"/>
      <c r="DJW5" s="58"/>
      <c r="DJX5" s="58"/>
      <c r="DJY5" s="58"/>
      <c r="DJZ5" s="58"/>
      <c r="DKA5" s="58"/>
      <c r="DKB5" s="58"/>
      <c r="DKC5" s="58"/>
      <c r="DKD5" s="58"/>
      <c r="DKE5" s="58"/>
      <c r="DKF5" s="58"/>
      <c r="DKG5" s="58"/>
      <c r="DKH5" s="58"/>
      <c r="DKI5" s="58"/>
      <c r="DKJ5" s="58"/>
      <c r="DKK5" s="58"/>
      <c r="DKL5" s="58"/>
      <c r="DKM5" s="58"/>
      <c r="DKN5" s="58"/>
      <c r="DKO5" s="58"/>
      <c r="DKP5" s="58"/>
      <c r="DKQ5" s="58"/>
      <c r="DKR5" s="58"/>
      <c r="DKS5" s="58"/>
      <c r="DKT5" s="58"/>
      <c r="DKU5" s="58"/>
      <c r="DKV5" s="58"/>
      <c r="DKW5" s="58"/>
      <c r="DKX5" s="58"/>
      <c r="DKY5" s="58"/>
      <c r="DKZ5" s="58"/>
      <c r="DLA5" s="58"/>
      <c r="DLB5" s="58"/>
      <c r="DLC5" s="58"/>
      <c r="DLD5" s="58"/>
      <c r="DLE5" s="58"/>
      <c r="DLF5" s="58"/>
      <c r="DLG5" s="58"/>
      <c r="DLH5" s="58"/>
      <c r="DLI5" s="58"/>
      <c r="DLJ5" s="58"/>
      <c r="DLK5" s="58"/>
      <c r="DLL5" s="58"/>
      <c r="DLM5" s="58"/>
      <c r="DLN5" s="58"/>
      <c r="DLO5" s="58"/>
      <c r="DLP5" s="58"/>
      <c r="DLQ5" s="58"/>
      <c r="DLR5" s="58"/>
      <c r="DLS5" s="58"/>
      <c r="DLT5" s="58"/>
      <c r="DLU5" s="58"/>
      <c r="DLV5" s="58"/>
      <c r="DLW5" s="58"/>
      <c r="DLX5" s="58"/>
      <c r="DLY5" s="58"/>
      <c r="DLZ5" s="58"/>
      <c r="DMA5" s="58"/>
      <c r="DMB5" s="58"/>
      <c r="DMC5" s="58"/>
      <c r="DMD5" s="58"/>
      <c r="DME5" s="58"/>
      <c r="DMF5" s="58"/>
      <c r="DMG5" s="58"/>
      <c r="DMH5" s="58"/>
      <c r="DMI5" s="58"/>
      <c r="DMJ5" s="58"/>
      <c r="DMK5" s="58"/>
      <c r="DML5" s="58"/>
      <c r="DMM5" s="58"/>
      <c r="DMN5" s="58"/>
      <c r="DMO5" s="58"/>
      <c r="DMP5" s="58"/>
      <c r="DMQ5" s="58"/>
      <c r="DMR5" s="58"/>
      <c r="DMS5" s="58"/>
      <c r="DMT5" s="58"/>
      <c r="DMU5" s="58"/>
      <c r="DMV5" s="58"/>
      <c r="DMW5" s="58"/>
      <c r="DMX5" s="58"/>
      <c r="DMY5" s="58"/>
      <c r="DMZ5" s="58"/>
      <c r="DNA5" s="58"/>
      <c r="DNB5" s="58"/>
      <c r="DNC5" s="58"/>
      <c r="DND5" s="58"/>
      <c r="DNE5" s="58"/>
      <c r="DNF5" s="58"/>
      <c r="DNG5" s="58"/>
      <c r="DNH5" s="58"/>
      <c r="DNI5" s="58"/>
      <c r="DNJ5" s="58"/>
      <c r="DNK5" s="58"/>
      <c r="DNL5" s="58"/>
      <c r="DNM5" s="58"/>
      <c r="DNN5" s="58"/>
      <c r="DNO5" s="58"/>
      <c r="DNP5" s="58"/>
      <c r="DNQ5" s="58"/>
      <c r="DNR5" s="58"/>
      <c r="DNS5" s="58"/>
      <c r="DNT5" s="58"/>
      <c r="DNU5" s="58"/>
      <c r="DNV5" s="58"/>
      <c r="DNW5" s="58"/>
      <c r="DNX5" s="58"/>
      <c r="DNY5" s="58"/>
      <c r="DNZ5" s="58"/>
      <c r="DOA5" s="58"/>
      <c r="DOB5" s="58"/>
      <c r="DOC5" s="58"/>
      <c r="DOD5" s="58"/>
      <c r="DOE5" s="58"/>
      <c r="DOF5" s="58"/>
      <c r="DOG5" s="58"/>
      <c r="DOH5" s="58"/>
      <c r="DOI5" s="58"/>
      <c r="DOJ5" s="58"/>
      <c r="DOK5" s="58"/>
      <c r="DOL5" s="58"/>
      <c r="DOM5" s="58"/>
      <c r="DON5" s="58"/>
      <c r="DOO5" s="58"/>
      <c r="DOP5" s="58"/>
      <c r="DOQ5" s="58"/>
      <c r="DOR5" s="58"/>
      <c r="DOS5" s="58"/>
      <c r="DOT5" s="58"/>
      <c r="DOU5" s="58"/>
      <c r="DOV5" s="58"/>
      <c r="DOW5" s="58"/>
      <c r="DOX5" s="58"/>
      <c r="DOY5" s="58"/>
      <c r="DOZ5" s="58"/>
      <c r="DPA5" s="58"/>
      <c r="DPB5" s="58"/>
      <c r="DPC5" s="58"/>
      <c r="DPD5" s="58"/>
      <c r="DPE5" s="58"/>
      <c r="DPF5" s="58"/>
      <c r="DPG5" s="58"/>
      <c r="DPH5" s="58"/>
      <c r="DPI5" s="58"/>
      <c r="DPJ5" s="58"/>
      <c r="DPK5" s="58"/>
      <c r="DPL5" s="58"/>
      <c r="DPM5" s="58"/>
      <c r="DPN5" s="58"/>
      <c r="DPO5" s="58"/>
      <c r="DPP5" s="58"/>
      <c r="DPQ5" s="58"/>
      <c r="DPR5" s="58"/>
      <c r="DPS5" s="58"/>
      <c r="DPT5" s="58"/>
      <c r="DPU5" s="58"/>
      <c r="DPV5" s="58"/>
      <c r="DPW5" s="58"/>
      <c r="DPX5" s="58"/>
      <c r="DPY5" s="58"/>
      <c r="DPZ5" s="58"/>
      <c r="DQA5" s="58"/>
      <c r="DQB5" s="58"/>
      <c r="DQC5" s="58"/>
      <c r="DQD5" s="58"/>
      <c r="DQE5" s="58"/>
      <c r="DQF5" s="58"/>
      <c r="DQG5" s="58"/>
      <c r="DQH5" s="58"/>
      <c r="DQI5" s="58"/>
      <c r="DQJ5" s="58"/>
      <c r="DQK5" s="58"/>
      <c r="DQL5" s="58"/>
      <c r="DQM5" s="58"/>
      <c r="DQN5" s="58"/>
      <c r="DQO5" s="58"/>
      <c r="DQP5" s="58"/>
      <c r="DQQ5" s="58"/>
      <c r="DQR5" s="58"/>
      <c r="DQS5" s="58"/>
      <c r="DQT5" s="58"/>
      <c r="DQU5" s="58"/>
      <c r="DQV5" s="58"/>
      <c r="DQW5" s="58"/>
      <c r="DQX5" s="58"/>
      <c r="DQY5" s="58"/>
      <c r="DQZ5" s="58"/>
      <c r="DRA5" s="58"/>
      <c r="DRB5" s="58"/>
      <c r="DRC5" s="58"/>
      <c r="DRD5" s="58"/>
      <c r="DRE5" s="58"/>
      <c r="DRF5" s="58"/>
      <c r="DRG5" s="58"/>
      <c r="DRH5" s="58"/>
      <c r="DRI5" s="58"/>
      <c r="DRJ5" s="58"/>
      <c r="DRK5" s="58"/>
      <c r="DRL5" s="58"/>
      <c r="DRM5" s="58"/>
      <c r="DRN5" s="58"/>
      <c r="DRO5" s="58"/>
      <c r="DRP5" s="58"/>
      <c r="DRQ5" s="58"/>
      <c r="DRR5" s="58"/>
      <c r="DRS5" s="58"/>
      <c r="DRT5" s="58"/>
      <c r="DRU5" s="58"/>
      <c r="DRV5" s="58"/>
      <c r="DRW5" s="58"/>
      <c r="DRX5" s="58"/>
      <c r="DRY5" s="58"/>
      <c r="DRZ5" s="58"/>
      <c r="DSA5" s="58"/>
      <c r="DSB5" s="58"/>
      <c r="DSC5" s="58"/>
      <c r="DSD5" s="58"/>
      <c r="DSE5" s="58"/>
      <c r="DSF5" s="58"/>
      <c r="DSG5" s="58"/>
      <c r="DSH5" s="58"/>
      <c r="DSI5" s="58"/>
      <c r="DSJ5" s="58"/>
      <c r="DSK5" s="58"/>
      <c r="DSL5" s="58"/>
      <c r="DSM5" s="58"/>
      <c r="DSN5" s="58"/>
      <c r="DSO5" s="58"/>
      <c r="DSP5" s="58"/>
      <c r="DSQ5" s="58"/>
      <c r="DSR5" s="58"/>
      <c r="DSS5" s="58"/>
      <c r="DST5" s="58"/>
      <c r="DSU5" s="58"/>
      <c r="DSV5" s="58"/>
      <c r="DSW5" s="58"/>
      <c r="DSX5" s="58"/>
      <c r="DSY5" s="58"/>
      <c r="DSZ5" s="58"/>
      <c r="DTA5" s="58"/>
      <c r="DTB5" s="58"/>
      <c r="DTC5" s="58"/>
      <c r="DTD5" s="58"/>
      <c r="DTE5" s="58"/>
      <c r="DTF5" s="58"/>
      <c r="DTG5" s="58"/>
      <c r="DTH5" s="58"/>
      <c r="DTI5" s="58"/>
      <c r="DTJ5" s="58"/>
      <c r="DTK5" s="58"/>
      <c r="DTL5" s="58"/>
      <c r="DTM5" s="58"/>
      <c r="DTN5" s="58"/>
      <c r="DTO5" s="58"/>
      <c r="DTP5" s="58"/>
      <c r="DTQ5" s="58"/>
      <c r="DTR5" s="58"/>
      <c r="DTS5" s="58"/>
      <c r="DTT5" s="58"/>
      <c r="DTU5" s="58"/>
      <c r="DTV5" s="58"/>
      <c r="DTW5" s="58"/>
      <c r="DTX5" s="58"/>
      <c r="DTY5" s="58"/>
      <c r="DTZ5" s="58"/>
      <c r="DUA5" s="58"/>
      <c r="DUB5" s="58"/>
      <c r="DUC5" s="58"/>
      <c r="DUD5" s="58"/>
      <c r="DUE5" s="58"/>
      <c r="DUF5" s="58"/>
      <c r="DUG5" s="58"/>
      <c r="DUH5" s="58"/>
      <c r="DUI5" s="58"/>
      <c r="DUJ5" s="58"/>
      <c r="DUK5" s="58"/>
      <c r="DUL5" s="58"/>
      <c r="DUM5" s="58"/>
      <c r="DUN5" s="58"/>
      <c r="DUO5" s="58"/>
      <c r="DUP5" s="58"/>
      <c r="DUQ5" s="58"/>
      <c r="DUR5" s="58"/>
      <c r="DUS5" s="58"/>
      <c r="DUT5" s="58"/>
      <c r="DUU5" s="58"/>
      <c r="DUV5" s="58"/>
      <c r="DUW5" s="58"/>
      <c r="DUX5" s="58"/>
      <c r="DUY5" s="58"/>
      <c r="DUZ5" s="58"/>
      <c r="DVA5" s="58"/>
      <c r="DVB5" s="58"/>
      <c r="DVC5" s="58"/>
      <c r="DVD5" s="58"/>
      <c r="DVE5" s="58"/>
      <c r="DVF5" s="58"/>
      <c r="DVG5" s="58"/>
      <c r="DVH5" s="58"/>
      <c r="DVI5" s="58"/>
      <c r="DVJ5" s="58"/>
      <c r="DVK5" s="58"/>
      <c r="DVL5" s="58"/>
      <c r="DVM5" s="58"/>
      <c r="DVN5" s="58"/>
      <c r="DVO5" s="58"/>
      <c r="DVP5" s="58"/>
      <c r="DVQ5" s="58"/>
      <c r="DVR5" s="58"/>
      <c r="DVS5" s="58"/>
      <c r="DVT5" s="58"/>
      <c r="DVU5" s="58"/>
      <c r="DVV5" s="58"/>
      <c r="DVW5" s="58"/>
      <c r="DVX5" s="58"/>
      <c r="DVY5" s="58"/>
      <c r="DVZ5" s="58"/>
      <c r="DWA5" s="58"/>
      <c r="DWB5" s="58"/>
      <c r="DWC5" s="58"/>
      <c r="DWD5" s="58"/>
      <c r="DWE5" s="58"/>
      <c r="DWF5" s="58"/>
      <c r="DWG5" s="58"/>
      <c r="DWH5" s="58"/>
      <c r="DWI5" s="58"/>
      <c r="DWJ5" s="58"/>
      <c r="DWK5" s="58"/>
      <c r="DWL5" s="58"/>
      <c r="DWM5" s="58"/>
      <c r="DWN5" s="58"/>
      <c r="DWO5" s="58"/>
      <c r="DWP5" s="58"/>
      <c r="DWQ5" s="58"/>
      <c r="DWR5" s="58"/>
      <c r="DWS5" s="58"/>
      <c r="DWT5" s="58"/>
      <c r="DWU5" s="58"/>
      <c r="DWV5" s="58"/>
      <c r="DWW5" s="58"/>
      <c r="DWX5" s="58"/>
      <c r="DWY5" s="58"/>
      <c r="DWZ5" s="58"/>
      <c r="DXA5" s="58"/>
      <c r="DXB5" s="58"/>
      <c r="DXC5" s="58"/>
      <c r="DXD5" s="58"/>
      <c r="DXE5" s="58"/>
      <c r="DXF5" s="58"/>
      <c r="DXG5" s="58"/>
      <c r="DXH5" s="58"/>
      <c r="DXI5" s="58"/>
      <c r="DXJ5" s="58"/>
      <c r="DXK5" s="58"/>
      <c r="DXL5" s="58"/>
      <c r="DXM5" s="58"/>
      <c r="DXN5" s="58"/>
      <c r="DXO5" s="58"/>
      <c r="DXP5" s="58"/>
      <c r="DXQ5" s="58"/>
      <c r="DXR5" s="58"/>
      <c r="DXS5" s="58"/>
      <c r="DXT5" s="58"/>
      <c r="DXU5" s="58"/>
      <c r="DXV5" s="58"/>
      <c r="DXW5" s="58"/>
      <c r="DXX5" s="58"/>
      <c r="DXY5" s="58"/>
      <c r="DXZ5" s="58"/>
      <c r="DYA5" s="58"/>
      <c r="DYB5" s="58"/>
      <c r="DYC5" s="58"/>
      <c r="DYD5" s="58"/>
      <c r="DYE5" s="58"/>
      <c r="DYF5" s="58"/>
      <c r="DYG5" s="58"/>
      <c r="DYH5" s="58"/>
      <c r="DYI5" s="58"/>
      <c r="DYJ5" s="58"/>
      <c r="DYK5" s="58"/>
      <c r="DYL5" s="58"/>
      <c r="DYM5" s="58"/>
      <c r="DYN5" s="58"/>
      <c r="DYO5" s="58"/>
      <c r="DYP5" s="58"/>
      <c r="DYQ5" s="58"/>
      <c r="DYR5" s="58"/>
      <c r="DYS5" s="58"/>
      <c r="DYT5" s="58"/>
      <c r="DYU5" s="58"/>
      <c r="DYV5" s="58"/>
      <c r="DYW5" s="58"/>
      <c r="DYX5" s="58"/>
      <c r="DYY5" s="58"/>
      <c r="DYZ5" s="58"/>
      <c r="DZA5" s="58"/>
      <c r="DZB5" s="58"/>
      <c r="DZC5" s="58"/>
      <c r="DZD5" s="58"/>
      <c r="DZE5" s="58"/>
      <c r="DZF5" s="58"/>
      <c r="DZG5" s="58"/>
      <c r="DZH5" s="58"/>
      <c r="DZI5" s="58"/>
      <c r="DZJ5" s="58"/>
      <c r="DZK5" s="58"/>
      <c r="DZL5" s="58"/>
      <c r="DZM5" s="58"/>
      <c r="DZN5" s="58"/>
      <c r="DZO5" s="58"/>
      <c r="DZP5" s="58"/>
      <c r="DZQ5" s="58"/>
      <c r="DZR5" s="58"/>
      <c r="DZS5" s="58"/>
      <c r="DZT5" s="58"/>
      <c r="DZU5" s="58"/>
      <c r="DZV5" s="58"/>
      <c r="DZW5" s="58"/>
      <c r="DZX5" s="58"/>
      <c r="DZY5" s="58"/>
      <c r="DZZ5" s="58"/>
      <c r="EAA5" s="58"/>
      <c r="EAB5" s="58"/>
      <c r="EAC5" s="58"/>
      <c r="EAD5" s="58"/>
      <c r="EAE5" s="58"/>
      <c r="EAF5" s="58"/>
      <c r="EAG5" s="58"/>
      <c r="EAH5" s="58"/>
      <c r="EAI5" s="58"/>
      <c r="EAJ5" s="58"/>
      <c r="EAK5" s="58"/>
      <c r="EAL5" s="58"/>
      <c r="EAM5" s="58"/>
      <c r="EAN5" s="58"/>
      <c r="EAO5" s="58"/>
      <c r="EAP5" s="58"/>
      <c r="EAQ5" s="58"/>
      <c r="EAR5" s="58"/>
      <c r="EAS5" s="58"/>
      <c r="EAT5" s="58"/>
      <c r="EAU5" s="58"/>
      <c r="EAV5" s="58"/>
      <c r="EAW5" s="58"/>
      <c r="EAX5" s="58"/>
      <c r="EAY5" s="58"/>
      <c r="EAZ5" s="58"/>
      <c r="EBA5" s="58"/>
      <c r="EBB5" s="58"/>
      <c r="EBC5" s="58"/>
      <c r="EBD5" s="58"/>
      <c r="EBE5" s="58"/>
      <c r="EBF5" s="58"/>
      <c r="EBG5" s="58"/>
      <c r="EBH5" s="58"/>
      <c r="EBI5" s="58"/>
      <c r="EBJ5" s="58"/>
      <c r="EBK5" s="58"/>
      <c r="EBL5" s="58"/>
      <c r="EBM5" s="58"/>
      <c r="EBN5" s="58"/>
      <c r="EBO5" s="58"/>
      <c r="EBP5" s="58"/>
      <c r="EBQ5" s="58"/>
      <c r="EBR5" s="58"/>
      <c r="EBS5" s="58"/>
      <c r="EBT5" s="58"/>
      <c r="EBU5" s="58"/>
      <c r="EBV5" s="58"/>
      <c r="EBW5" s="58"/>
      <c r="EBX5" s="58"/>
      <c r="EBY5" s="58"/>
      <c r="EBZ5" s="58"/>
      <c r="ECA5" s="58"/>
      <c r="ECB5" s="58"/>
      <c r="ECC5" s="58"/>
      <c r="ECD5" s="58"/>
      <c r="ECE5" s="58"/>
      <c r="ECF5" s="58"/>
      <c r="ECG5" s="58"/>
      <c r="ECH5" s="58"/>
      <c r="ECI5" s="58"/>
      <c r="ECJ5" s="58"/>
      <c r="ECK5" s="58"/>
      <c r="ECL5" s="58"/>
      <c r="ECM5" s="58"/>
      <c r="ECN5" s="58"/>
      <c r="ECO5" s="58"/>
      <c r="ECP5" s="58"/>
      <c r="ECQ5" s="58"/>
      <c r="ECR5" s="58"/>
      <c r="ECS5" s="58"/>
      <c r="ECT5" s="58"/>
      <c r="ECU5" s="58"/>
      <c r="ECV5" s="58"/>
      <c r="ECW5" s="58"/>
      <c r="ECX5" s="58"/>
      <c r="ECY5" s="58"/>
      <c r="ECZ5" s="58"/>
      <c r="EDA5" s="58"/>
      <c r="EDB5" s="58"/>
      <c r="EDC5" s="58"/>
      <c r="EDD5" s="58"/>
      <c r="EDE5" s="58"/>
      <c r="EDF5" s="58"/>
      <c r="EDG5" s="58"/>
      <c r="EDH5" s="58"/>
      <c r="EDI5" s="58"/>
      <c r="EDJ5" s="58"/>
      <c r="EDK5" s="58"/>
      <c r="EDL5" s="58"/>
      <c r="EDM5" s="58"/>
      <c r="EDN5" s="58"/>
      <c r="EDO5" s="58"/>
      <c r="EDP5" s="58"/>
      <c r="EDQ5" s="58"/>
      <c r="EDR5" s="58"/>
      <c r="EDS5" s="58"/>
      <c r="EDT5" s="58"/>
      <c r="EDU5" s="58"/>
      <c r="EDV5" s="58"/>
      <c r="EDW5" s="58"/>
      <c r="EDX5" s="58"/>
      <c r="EDY5" s="58"/>
      <c r="EDZ5" s="58"/>
      <c r="EEA5" s="58"/>
      <c r="EEB5" s="58"/>
      <c r="EEC5" s="58"/>
      <c r="EED5" s="58"/>
      <c r="EEE5" s="58"/>
      <c r="EEF5" s="58"/>
      <c r="EEG5" s="58"/>
      <c r="EEH5" s="58"/>
      <c r="EEI5" s="58"/>
      <c r="EEJ5" s="58"/>
      <c r="EEK5" s="58"/>
      <c r="EEL5" s="58"/>
      <c r="EEM5" s="58"/>
      <c r="EEN5" s="58"/>
      <c r="EEO5" s="58"/>
      <c r="EEP5" s="58"/>
      <c r="EEQ5" s="58"/>
      <c r="EER5" s="58"/>
      <c r="EES5" s="58"/>
      <c r="EET5" s="58"/>
      <c r="EEU5" s="58"/>
      <c r="EEV5" s="58"/>
      <c r="EEW5" s="58"/>
      <c r="EEX5" s="58"/>
      <c r="EEY5" s="58"/>
      <c r="EEZ5" s="58"/>
      <c r="EFA5" s="58"/>
      <c r="EFB5" s="58"/>
      <c r="EFC5" s="58"/>
      <c r="EFD5" s="58"/>
      <c r="EFE5" s="58"/>
      <c r="EFF5" s="58"/>
      <c r="EFG5" s="58"/>
      <c r="EFH5" s="58"/>
      <c r="EFI5" s="58"/>
      <c r="EFJ5" s="58"/>
      <c r="EFK5" s="58"/>
      <c r="EFL5" s="58"/>
      <c r="EFM5" s="58"/>
      <c r="EFN5" s="58"/>
      <c r="EFO5" s="58"/>
      <c r="EFP5" s="58"/>
      <c r="EFQ5" s="58"/>
      <c r="EFR5" s="58"/>
      <c r="EFS5" s="58"/>
      <c r="EFT5" s="58"/>
      <c r="EFU5" s="58"/>
      <c r="EFV5" s="58"/>
      <c r="EFW5" s="58"/>
      <c r="EFX5" s="58"/>
      <c r="EFY5" s="58"/>
      <c r="EFZ5" s="58"/>
      <c r="EGA5" s="58"/>
      <c r="EGB5" s="58"/>
      <c r="EGC5" s="58"/>
      <c r="EGD5" s="58"/>
      <c r="EGE5" s="58"/>
      <c r="EGF5" s="58"/>
      <c r="EGG5" s="58"/>
      <c r="EGH5" s="58"/>
      <c r="EGI5" s="58"/>
      <c r="EGJ5" s="58"/>
      <c r="EGK5" s="58"/>
      <c r="EGL5" s="58"/>
      <c r="EGM5" s="58"/>
      <c r="EGN5" s="58"/>
      <c r="EGO5" s="58"/>
      <c r="EGP5" s="58"/>
      <c r="EGQ5" s="58"/>
      <c r="EGR5" s="58"/>
      <c r="EGS5" s="58"/>
      <c r="EGT5" s="58"/>
      <c r="EGU5" s="58"/>
      <c r="EGV5" s="58"/>
      <c r="EGW5" s="58"/>
      <c r="EGX5" s="58"/>
      <c r="EGY5" s="58"/>
      <c r="EGZ5" s="58"/>
      <c r="EHA5" s="58"/>
      <c r="EHB5" s="58"/>
      <c r="EHC5" s="58"/>
      <c r="EHD5" s="58"/>
      <c r="EHE5" s="58"/>
      <c r="EHF5" s="58"/>
      <c r="EHG5" s="58"/>
      <c r="EHH5" s="58"/>
      <c r="EHI5" s="58"/>
      <c r="EHJ5" s="58"/>
      <c r="EHK5" s="58"/>
      <c r="EHL5" s="58"/>
      <c r="EHM5" s="58"/>
      <c r="EHN5" s="58"/>
      <c r="EHO5" s="58"/>
      <c r="EHP5" s="58"/>
      <c r="EHQ5" s="58"/>
      <c r="EHR5" s="58"/>
      <c r="EHS5" s="58"/>
      <c r="EHT5" s="58"/>
      <c r="EHU5" s="58"/>
      <c r="EHV5" s="58"/>
      <c r="EHW5" s="58"/>
      <c r="EHX5" s="58"/>
      <c r="EHY5" s="58"/>
      <c r="EHZ5" s="58"/>
      <c r="EIA5" s="58"/>
      <c r="EIB5" s="58"/>
      <c r="EIC5" s="58"/>
      <c r="EID5" s="58"/>
      <c r="EIE5" s="58"/>
      <c r="EIF5" s="58"/>
      <c r="EIG5" s="58"/>
      <c r="EIH5" s="58"/>
      <c r="EII5" s="58"/>
      <c r="EIJ5" s="58"/>
      <c r="EIK5" s="58"/>
      <c r="EIL5" s="58"/>
      <c r="EIM5" s="58"/>
      <c r="EIN5" s="58"/>
      <c r="EIO5" s="58"/>
      <c r="EIP5" s="58"/>
      <c r="EIQ5" s="58"/>
      <c r="EIR5" s="58"/>
      <c r="EIS5" s="58"/>
      <c r="EIT5" s="58"/>
      <c r="EIU5" s="58"/>
      <c r="EIV5" s="58"/>
      <c r="EIW5" s="58"/>
      <c r="EIX5" s="58"/>
      <c r="EIY5" s="58"/>
      <c r="EIZ5" s="58"/>
      <c r="EJA5" s="58"/>
      <c r="EJB5" s="58"/>
      <c r="EJC5" s="58"/>
      <c r="EJD5" s="58"/>
      <c r="EJE5" s="58"/>
      <c r="EJF5" s="58"/>
      <c r="EJG5" s="58"/>
      <c r="EJH5" s="58"/>
      <c r="EJI5" s="58"/>
      <c r="EJJ5" s="58"/>
      <c r="EJK5" s="58"/>
      <c r="EJL5" s="58"/>
      <c r="EJM5" s="58"/>
      <c r="EJN5" s="58"/>
      <c r="EJO5" s="58"/>
      <c r="EJP5" s="58"/>
      <c r="EJQ5" s="58"/>
      <c r="EJR5" s="58"/>
      <c r="EJS5" s="58"/>
      <c r="EJT5" s="58"/>
      <c r="EJU5" s="58"/>
      <c r="EJV5" s="58"/>
      <c r="EJW5" s="58"/>
      <c r="EJX5" s="58"/>
      <c r="EJY5" s="58"/>
      <c r="EJZ5" s="58"/>
      <c r="EKA5" s="58"/>
      <c r="EKB5" s="58"/>
      <c r="EKC5" s="58"/>
      <c r="EKD5" s="58"/>
      <c r="EKE5" s="58"/>
      <c r="EKF5" s="58"/>
      <c r="EKG5" s="58"/>
      <c r="EKH5" s="58"/>
      <c r="EKI5" s="58"/>
      <c r="EKJ5" s="58"/>
      <c r="EKK5" s="58"/>
      <c r="EKL5" s="58"/>
      <c r="EKM5" s="58"/>
      <c r="EKN5" s="58"/>
      <c r="EKO5" s="58"/>
      <c r="EKP5" s="58"/>
      <c r="EKQ5" s="58"/>
      <c r="EKR5" s="58"/>
      <c r="EKS5" s="58"/>
      <c r="EKT5" s="58"/>
      <c r="EKU5" s="58"/>
      <c r="EKV5" s="58"/>
      <c r="EKW5" s="58"/>
      <c r="EKX5" s="58"/>
      <c r="EKY5" s="58"/>
      <c r="EKZ5" s="58"/>
      <c r="ELA5" s="58"/>
      <c r="ELB5" s="58"/>
      <c r="ELC5" s="58"/>
      <c r="ELD5" s="58"/>
      <c r="ELE5" s="58"/>
      <c r="ELF5" s="58"/>
      <c r="ELG5" s="58"/>
      <c r="ELH5" s="58"/>
      <c r="ELI5" s="58"/>
      <c r="ELJ5" s="58"/>
      <c r="ELK5" s="58"/>
      <c r="ELL5" s="58"/>
      <c r="ELM5" s="58"/>
      <c r="ELN5" s="58"/>
      <c r="ELO5" s="58"/>
      <c r="ELP5" s="58"/>
      <c r="ELQ5" s="58"/>
      <c r="ELR5" s="58"/>
      <c r="ELS5" s="58"/>
      <c r="ELT5" s="58"/>
      <c r="ELU5" s="58"/>
      <c r="ELV5" s="58"/>
      <c r="ELW5" s="58"/>
      <c r="ELX5" s="58"/>
      <c r="ELY5" s="58"/>
      <c r="ELZ5" s="58"/>
      <c r="EMA5" s="58"/>
      <c r="EMB5" s="58"/>
      <c r="EMC5" s="58"/>
      <c r="EMD5" s="58"/>
      <c r="EME5" s="58"/>
      <c r="EMF5" s="58"/>
      <c r="EMG5" s="58"/>
      <c r="EMH5" s="58"/>
      <c r="EMI5" s="58"/>
      <c r="EMJ5" s="58"/>
      <c r="EMK5" s="58"/>
      <c r="EML5" s="58"/>
      <c r="EMM5" s="58"/>
      <c r="EMN5" s="58"/>
      <c r="EMO5" s="58"/>
      <c r="EMP5" s="58"/>
      <c r="EMQ5" s="58"/>
      <c r="EMR5" s="58"/>
      <c r="EMS5" s="58"/>
      <c r="EMT5" s="58"/>
      <c r="EMU5" s="58"/>
      <c r="EMV5" s="58"/>
      <c r="EMW5" s="58"/>
      <c r="EMX5" s="58"/>
      <c r="EMY5" s="58"/>
      <c r="EMZ5" s="58"/>
      <c r="ENA5" s="58"/>
      <c r="ENB5" s="58"/>
      <c r="ENC5" s="58"/>
      <c r="END5" s="58"/>
      <c r="ENE5" s="58"/>
      <c r="ENF5" s="58"/>
      <c r="ENG5" s="58"/>
      <c r="ENH5" s="58"/>
      <c r="ENI5" s="58"/>
      <c r="ENJ5" s="58"/>
      <c r="ENK5" s="58"/>
      <c r="ENL5" s="58"/>
      <c r="ENM5" s="58"/>
      <c r="ENN5" s="58"/>
      <c r="ENO5" s="58"/>
      <c r="ENP5" s="58"/>
      <c r="ENQ5" s="58"/>
      <c r="ENR5" s="58"/>
      <c r="ENS5" s="58"/>
      <c r="ENT5" s="58"/>
      <c r="ENU5" s="58"/>
      <c r="ENV5" s="58"/>
      <c r="ENW5" s="58"/>
      <c r="ENX5" s="58"/>
      <c r="ENY5" s="58"/>
      <c r="ENZ5" s="58"/>
      <c r="EOA5" s="58"/>
      <c r="EOB5" s="58"/>
      <c r="EOC5" s="58"/>
      <c r="EOD5" s="58"/>
      <c r="EOE5" s="58"/>
      <c r="EOF5" s="58"/>
      <c r="EOG5" s="58"/>
      <c r="EOH5" s="58"/>
      <c r="EOI5" s="58"/>
      <c r="EOJ5" s="58"/>
      <c r="EOK5" s="58"/>
      <c r="EOL5" s="58"/>
      <c r="EOM5" s="58"/>
      <c r="EON5" s="58"/>
      <c r="EOO5" s="58"/>
      <c r="EOP5" s="58"/>
      <c r="EOQ5" s="58"/>
      <c r="EOR5" s="58"/>
      <c r="EOS5" s="58"/>
      <c r="EOT5" s="58"/>
      <c r="EOU5" s="58"/>
      <c r="EOV5" s="58"/>
      <c r="EOW5" s="58"/>
      <c r="EOX5" s="58"/>
      <c r="EOY5" s="58"/>
      <c r="EOZ5" s="58"/>
      <c r="EPA5" s="58"/>
      <c r="EPB5" s="58"/>
      <c r="EPC5" s="58"/>
      <c r="EPD5" s="58"/>
      <c r="EPE5" s="58"/>
      <c r="EPF5" s="58"/>
      <c r="EPG5" s="58"/>
      <c r="EPH5" s="58"/>
      <c r="EPI5" s="58"/>
      <c r="EPJ5" s="58"/>
      <c r="EPK5" s="58"/>
      <c r="EPL5" s="58"/>
      <c r="EPM5" s="58"/>
      <c r="EPN5" s="58"/>
      <c r="EPO5" s="58"/>
      <c r="EPP5" s="58"/>
      <c r="EPQ5" s="58"/>
      <c r="EPR5" s="58"/>
      <c r="EPS5" s="58"/>
      <c r="EPT5" s="58"/>
      <c r="EPU5" s="58"/>
      <c r="EPV5" s="58"/>
      <c r="EPW5" s="58"/>
      <c r="EPX5" s="58"/>
      <c r="EPY5" s="58"/>
      <c r="EPZ5" s="58"/>
      <c r="EQA5" s="58"/>
      <c r="EQB5" s="58"/>
      <c r="EQC5" s="58"/>
      <c r="EQD5" s="58"/>
      <c r="EQE5" s="58"/>
      <c r="EQF5" s="58"/>
      <c r="EQG5" s="58"/>
      <c r="EQH5" s="58"/>
      <c r="EQI5" s="58"/>
      <c r="EQJ5" s="58"/>
      <c r="EQK5" s="58"/>
      <c r="EQL5" s="58"/>
      <c r="EQM5" s="58"/>
      <c r="EQN5" s="58"/>
      <c r="EQO5" s="58"/>
      <c r="EQP5" s="58"/>
      <c r="EQQ5" s="58"/>
      <c r="EQR5" s="58"/>
      <c r="EQS5" s="58"/>
      <c r="EQT5" s="58"/>
      <c r="EQU5" s="58"/>
      <c r="EQV5" s="58"/>
      <c r="EQW5" s="58"/>
      <c r="EQX5" s="58"/>
      <c r="EQY5" s="58"/>
      <c r="EQZ5" s="58"/>
      <c r="ERA5" s="58"/>
      <c r="ERB5" s="58"/>
      <c r="ERC5" s="58"/>
      <c r="ERD5" s="58"/>
      <c r="ERE5" s="58"/>
      <c r="ERF5" s="58"/>
      <c r="ERG5" s="58"/>
      <c r="ERH5" s="58"/>
      <c r="ERI5" s="58"/>
      <c r="ERJ5" s="58"/>
      <c r="ERK5" s="58"/>
      <c r="ERL5" s="58"/>
      <c r="ERM5" s="58"/>
      <c r="ERN5" s="58"/>
      <c r="ERO5" s="58"/>
      <c r="ERP5" s="58"/>
      <c r="ERQ5" s="58"/>
      <c r="ERR5" s="58"/>
      <c r="ERS5" s="58"/>
      <c r="ERT5" s="58"/>
      <c r="ERU5" s="58"/>
      <c r="ERV5" s="58"/>
      <c r="ERW5" s="58"/>
      <c r="ERX5" s="58"/>
      <c r="ERY5" s="58"/>
      <c r="ERZ5" s="58"/>
      <c r="ESA5" s="58"/>
      <c r="ESB5" s="58"/>
      <c r="ESC5" s="58"/>
      <c r="ESD5" s="58"/>
      <c r="ESE5" s="58"/>
      <c r="ESF5" s="58"/>
      <c r="ESG5" s="58"/>
      <c r="ESH5" s="58"/>
      <c r="ESI5" s="58"/>
      <c r="ESJ5" s="58"/>
      <c r="ESK5" s="58"/>
      <c r="ESL5" s="58"/>
      <c r="ESM5" s="58"/>
      <c r="ESN5" s="58"/>
      <c r="ESO5" s="58"/>
      <c r="ESP5" s="58"/>
      <c r="ESQ5" s="58"/>
      <c r="ESR5" s="58"/>
      <c r="ESS5" s="58"/>
      <c r="EST5" s="58"/>
      <c r="ESU5" s="58"/>
      <c r="ESV5" s="58"/>
      <c r="ESW5" s="58"/>
      <c r="ESX5" s="58"/>
      <c r="ESY5" s="58"/>
      <c r="ESZ5" s="58"/>
      <c r="ETA5" s="58"/>
      <c r="ETB5" s="58"/>
      <c r="ETC5" s="58"/>
      <c r="ETD5" s="58"/>
      <c r="ETE5" s="58"/>
      <c r="ETF5" s="58"/>
      <c r="ETG5" s="58"/>
      <c r="ETH5" s="58"/>
      <c r="ETI5" s="58"/>
      <c r="ETJ5" s="58"/>
      <c r="ETK5" s="58"/>
      <c r="ETL5" s="58"/>
      <c r="ETM5" s="58"/>
      <c r="ETN5" s="58"/>
      <c r="ETO5" s="58"/>
      <c r="ETP5" s="58"/>
      <c r="ETQ5" s="58"/>
      <c r="ETR5" s="58"/>
      <c r="ETS5" s="58"/>
      <c r="ETT5" s="58"/>
      <c r="ETU5" s="58"/>
      <c r="ETV5" s="58"/>
      <c r="ETW5" s="58"/>
      <c r="ETX5" s="58"/>
      <c r="ETY5" s="58"/>
      <c r="ETZ5" s="58"/>
      <c r="EUA5" s="58"/>
      <c r="EUB5" s="58"/>
      <c r="EUC5" s="58"/>
      <c r="EUD5" s="58"/>
      <c r="EUE5" s="58"/>
      <c r="EUF5" s="58"/>
      <c r="EUG5" s="58"/>
      <c r="EUH5" s="58"/>
      <c r="EUI5" s="58"/>
      <c r="EUJ5" s="58"/>
      <c r="EUK5" s="58"/>
      <c r="EUL5" s="58"/>
      <c r="EUM5" s="58"/>
      <c r="EUN5" s="58"/>
      <c r="EUO5" s="58"/>
      <c r="EUP5" s="58"/>
      <c r="EUQ5" s="58"/>
      <c r="EUR5" s="58"/>
      <c r="EUS5" s="58"/>
      <c r="EUT5" s="58"/>
      <c r="EUU5" s="58"/>
      <c r="EUV5" s="58"/>
      <c r="EUW5" s="58"/>
      <c r="EUX5" s="58"/>
      <c r="EUY5" s="58"/>
      <c r="EUZ5" s="58"/>
      <c r="EVA5" s="58"/>
      <c r="EVB5" s="58"/>
      <c r="EVC5" s="58"/>
      <c r="EVD5" s="58"/>
      <c r="EVE5" s="58"/>
      <c r="EVF5" s="58"/>
      <c r="EVG5" s="58"/>
      <c r="EVH5" s="58"/>
      <c r="EVI5" s="58"/>
      <c r="EVJ5" s="58"/>
      <c r="EVK5" s="58"/>
      <c r="EVL5" s="58"/>
      <c r="EVM5" s="58"/>
      <c r="EVN5" s="58"/>
      <c r="EVO5" s="58"/>
      <c r="EVP5" s="58"/>
      <c r="EVQ5" s="58"/>
      <c r="EVR5" s="58"/>
      <c r="EVS5" s="58"/>
      <c r="EVT5" s="58"/>
      <c r="EVU5" s="58"/>
      <c r="EVV5" s="58"/>
      <c r="EVW5" s="58"/>
      <c r="EVX5" s="58"/>
      <c r="EVY5" s="58"/>
      <c r="EVZ5" s="58"/>
      <c r="EWA5" s="58"/>
      <c r="EWB5" s="58"/>
      <c r="EWC5" s="58"/>
      <c r="EWD5" s="58"/>
      <c r="EWE5" s="58"/>
      <c r="EWF5" s="58"/>
      <c r="EWG5" s="58"/>
      <c r="EWH5" s="58"/>
      <c r="EWI5" s="58"/>
      <c r="EWJ5" s="58"/>
      <c r="EWK5" s="58"/>
      <c r="EWL5" s="58"/>
      <c r="EWM5" s="58"/>
      <c r="EWN5" s="58"/>
      <c r="EWO5" s="58"/>
      <c r="EWP5" s="58"/>
      <c r="EWQ5" s="58"/>
      <c r="EWR5" s="58"/>
      <c r="EWS5" s="58"/>
      <c r="EWT5" s="58"/>
      <c r="EWU5" s="58"/>
      <c r="EWV5" s="58"/>
      <c r="EWW5" s="58"/>
      <c r="EWX5" s="58"/>
      <c r="EWY5" s="58"/>
      <c r="EWZ5" s="58"/>
      <c r="EXA5" s="58"/>
      <c r="EXB5" s="58"/>
      <c r="EXC5" s="58"/>
      <c r="EXD5" s="58"/>
      <c r="EXE5" s="58"/>
      <c r="EXF5" s="58"/>
      <c r="EXG5" s="58"/>
      <c r="EXH5" s="58"/>
      <c r="EXI5" s="58"/>
      <c r="EXJ5" s="58"/>
      <c r="EXK5" s="58"/>
      <c r="EXL5" s="58"/>
      <c r="EXM5" s="58"/>
      <c r="EXN5" s="58"/>
      <c r="EXO5" s="58"/>
      <c r="EXP5" s="58"/>
      <c r="EXQ5" s="58"/>
      <c r="EXR5" s="58"/>
      <c r="EXS5" s="58"/>
      <c r="EXT5" s="58"/>
      <c r="EXU5" s="58"/>
      <c r="EXV5" s="58"/>
      <c r="EXW5" s="58"/>
      <c r="EXX5" s="58"/>
      <c r="EXY5" s="58"/>
      <c r="EXZ5" s="58"/>
      <c r="EYA5" s="58"/>
      <c r="EYB5" s="58"/>
      <c r="EYC5" s="58"/>
      <c r="EYD5" s="58"/>
      <c r="EYE5" s="58"/>
      <c r="EYF5" s="58"/>
      <c r="EYG5" s="58"/>
      <c r="EYH5" s="58"/>
      <c r="EYI5" s="58"/>
      <c r="EYJ5" s="58"/>
      <c r="EYK5" s="58"/>
      <c r="EYL5" s="58"/>
      <c r="EYM5" s="58"/>
      <c r="EYN5" s="58"/>
      <c r="EYO5" s="58"/>
      <c r="EYP5" s="58"/>
      <c r="EYQ5" s="58"/>
      <c r="EYR5" s="58"/>
      <c r="EYS5" s="58"/>
      <c r="EYT5" s="58"/>
      <c r="EYU5" s="58"/>
      <c r="EYV5" s="58"/>
      <c r="EYW5" s="58"/>
      <c r="EYX5" s="58"/>
      <c r="EYY5" s="58"/>
      <c r="EYZ5" s="58"/>
      <c r="EZA5" s="58"/>
      <c r="EZB5" s="58"/>
      <c r="EZC5" s="58"/>
      <c r="EZD5" s="58"/>
      <c r="EZE5" s="58"/>
      <c r="EZF5" s="58"/>
      <c r="EZG5" s="58"/>
      <c r="EZH5" s="58"/>
      <c r="EZI5" s="58"/>
      <c r="EZJ5" s="58"/>
      <c r="EZK5" s="58"/>
      <c r="EZL5" s="58"/>
      <c r="EZM5" s="58"/>
      <c r="EZN5" s="58"/>
      <c r="EZO5" s="58"/>
      <c r="EZP5" s="58"/>
      <c r="EZQ5" s="58"/>
      <c r="EZR5" s="58"/>
      <c r="EZS5" s="58"/>
      <c r="EZT5" s="58"/>
      <c r="EZU5" s="58"/>
      <c r="EZV5" s="58"/>
      <c r="EZW5" s="58"/>
      <c r="EZX5" s="58"/>
      <c r="EZY5" s="58"/>
      <c r="EZZ5" s="58"/>
      <c r="FAA5" s="58"/>
      <c r="FAB5" s="58"/>
      <c r="FAC5" s="58"/>
      <c r="FAD5" s="58"/>
      <c r="FAE5" s="58"/>
      <c r="FAF5" s="58"/>
      <c r="FAG5" s="58"/>
      <c r="FAH5" s="58"/>
      <c r="FAI5" s="58"/>
      <c r="FAJ5" s="58"/>
      <c r="FAK5" s="58"/>
      <c r="FAL5" s="58"/>
      <c r="FAM5" s="58"/>
      <c r="FAN5" s="58"/>
      <c r="FAO5" s="58"/>
      <c r="FAP5" s="58"/>
      <c r="FAQ5" s="58"/>
      <c r="FAR5" s="58"/>
      <c r="FAS5" s="58"/>
      <c r="FAT5" s="58"/>
      <c r="FAU5" s="58"/>
      <c r="FAV5" s="58"/>
      <c r="FAW5" s="58"/>
      <c r="FAX5" s="58"/>
      <c r="FAY5" s="58"/>
      <c r="FAZ5" s="58"/>
      <c r="FBA5" s="58"/>
      <c r="FBB5" s="58"/>
      <c r="FBC5" s="58"/>
      <c r="FBD5" s="58"/>
      <c r="FBE5" s="58"/>
      <c r="FBF5" s="58"/>
      <c r="FBG5" s="58"/>
      <c r="FBH5" s="58"/>
      <c r="FBI5" s="58"/>
      <c r="FBJ5" s="58"/>
      <c r="FBK5" s="58"/>
      <c r="FBL5" s="58"/>
      <c r="FBM5" s="58"/>
      <c r="FBN5" s="58"/>
      <c r="FBO5" s="58"/>
      <c r="FBP5" s="58"/>
      <c r="FBQ5" s="58"/>
      <c r="FBR5" s="58"/>
      <c r="FBS5" s="58"/>
      <c r="FBT5" s="58"/>
      <c r="FBU5" s="58"/>
      <c r="FBV5" s="58"/>
      <c r="FBW5" s="58"/>
      <c r="FBX5" s="58"/>
      <c r="FBY5" s="58"/>
      <c r="FBZ5" s="58"/>
      <c r="FCA5" s="58"/>
      <c r="FCB5" s="58"/>
      <c r="FCC5" s="58"/>
      <c r="FCD5" s="58"/>
      <c r="FCE5" s="58"/>
      <c r="FCF5" s="58"/>
      <c r="FCG5" s="58"/>
      <c r="FCH5" s="58"/>
      <c r="FCI5" s="58"/>
      <c r="FCJ5" s="58"/>
      <c r="FCK5" s="58"/>
      <c r="FCL5" s="58"/>
      <c r="FCM5" s="58"/>
      <c r="FCN5" s="58"/>
      <c r="FCO5" s="58"/>
      <c r="FCP5" s="58"/>
      <c r="FCQ5" s="58"/>
      <c r="FCR5" s="58"/>
      <c r="FCS5" s="58"/>
      <c r="FCT5" s="58"/>
      <c r="FCU5" s="58"/>
      <c r="FCV5" s="58"/>
      <c r="FCW5" s="58"/>
      <c r="FCX5" s="58"/>
      <c r="FCY5" s="58"/>
      <c r="FCZ5" s="58"/>
      <c r="FDA5" s="58"/>
      <c r="FDB5" s="58"/>
      <c r="FDC5" s="58"/>
      <c r="FDD5" s="58"/>
      <c r="FDE5" s="58"/>
      <c r="FDF5" s="58"/>
      <c r="FDG5" s="58"/>
      <c r="FDH5" s="58"/>
      <c r="FDI5" s="58"/>
      <c r="FDJ5" s="58"/>
      <c r="FDK5" s="58"/>
      <c r="FDL5" s="58"/>
      <c r="FDM5" s="58"/>
      <c r="FDN5" s="58"/>
      <c r="FDO5" s="58"/>
      <c r="FDP5" s="58"/>
      <c r="FDQ5" s="58"/>
      <c r="FDR5" s="58"/>
      <c r="FDS5" s="58"/>
      <c r="FDT5" s="58"/>
      <c r="FDU5" s="58"/>
      <c r="FDV5" s="58"/>
      <c r="FDW5" s="58"/>
      <c r="FDX5" s="58"/>
      <c r="FDY5" s="58"/>
      <c r="FDZ5" s="58"/>
      <c r="FEA5" s="58"/>
      <c r="FEB5" s="58"/>
      <c r="FEC5" s="58"/>
      <c r="FED5" s="58"/>
      <c r="FEE5" s="58"/>
      <c r="FEF5" s="58"/>
      <c r="FEG5" s="58"/>
      <c r="FEH5" s="58"/>
      <c r="FEI5" s="58"/>
      <c r="FEJ5" s="58"/>
      <c r="FEK5" s="58"/>
      <c r="FEL5" s="58"/>
      <c r="FEM5" s="58"/>
      <c r="FEN5" s="58"/>
      <c r="FEO5" s="58"/>
      <c r="FEP5" s="58"/>
      <c r="FEQ5" s="58"/>
      <c r="FER5" s="58"/>
      <c r="FES5" s="58"/>
      <c r="FET5" s="58"/>
      <c r="FEU5" s="58"/>
      <c r="FEV5" s="58"/>
      <c r="FEW5" s="58"/>
      <c r="FEX5" s="58"/>
      <c r="FEY5" s="58"/>
      <c r="FEZ5" s="58"/>
      <c r="FFA5" s="58"/>
      <c r="FFB5" s="58"/>
      <c r="FFC5" s="58"/>
      <c r="FFD5" s="58"/>
      <c r="FFE5" s="58"/>
      <c r="FFF5" s="58"/>
      <c r="FFG5" s="58"/>
      <c r="FFH5" s="58"/>
      <c r="FFI5" s="58"/>
      <c r="FFJ5" s="58"/>
      <c r="FFK5" s="58"/>
      <c r="FFL5" s="58"/>
      <c r="FFM5" s="58"/>
      <c r="FFN5" s="58"/>
      <c r="FFO5" s="58"/>
      <c r="FFP5" s="58"/>
      <c r="FFQ5" s="58"/>
      <c r="FFR5" s="58"/>
      <c r="FFS5" s="58"/>
      <c r="FFT5" s="58"/>
      <c r="FFU5" s="58"/>
      <c r="FFV5" s="58"/>
      <c r="FFW5" s="58"/>
      <c r="FFX5" s="58"/>
      <c r="FFY5" s="58"/>
      <c r="FFZ5" s="58"/>
      <c r="FGA5" s="58"/>
      <c r="FGB5" s="58"/>
      <c r="FGC5" s="58"/>
      <c r="FGD5" s="58"/>
      <c r="FGE5" s="58"/>
      <c r="FGF5" s="58"/>
      <c r="FGG5" s="58"/>
      <c r="FGH5" s="58"/>
      <c r="FGI5" s="58"/>
      <c r="FGJ5" s="58"/>
      <c r="FGK5" s="58"/>
      <c r="FGL5" s="58"/>
      <c r="FGM5" s="58"/>
      <c r="FGN5" s="58"/>
      <c r="FGO5" s="58"/>
      <c r="FGP5" s="58"/>
      <c r="FGQ5" s="58"/>
      <c r="FGR5" s="58"/>
      <c r="FGS5" s="58"/>
      <c r="FGT5" s="58"/>
      <c r="FGU5" s="58"/>
      <c r="FGV5" s="58"/>
      <c r="FGW5" s="58"/>
      <c r="FGX5" s="58"/>
      <c r="FGY5" s="58"/>
      <c r="FGZ5" s="58"/>
      <c r="FHA5" s="58"/>
      <c r="FHB5" s="58"/>
      <c r="FHC5" s="58"/>
      <c r="FHD5" s="58"/>
      <c r="FHE5" s="58"/>
      <c r="FHF5" s="58"/>
      <c r="FHG5" s="58"/>
      <c r="FHH5" s="58"/>
      <c r="FHI5" s="58"/>
      <c r="FHJ5" s="58"/>
      <c r="FHK5" s="58"/>
      <c r="FHL5" s="58"/>
      <c r="FHM5" s="58"/>
      <c r="FHN5" s="58"/>
      <c r="FHO5" s="58"/>
      <c r="FHP5" s="58"/>
      <c r="FHQ5" s="58"/>
      <c r="FHR5" s="58"/>
      <c r="FHS5" s="58"/>
      <c r="FHT5" s="58"/>
      <c r="FHU5" s="58"/>
      <c r="FHV5" s="58"/>
      <c r="FHW5" s="58"/>
      <c r="FHX5" s="58"/>
      <c r="FHY5" s="58"/>
      <c r="FHZ5" s="58"/>
      <c r="FIA5" s="58"/>
      <c r="FIB5" s="58"/>
      <c r="FIC5" s="58"/>
      <c r="FID5" s="58"/>
      <c r="FIE5" s="58"/>
      <c r="FIF5" s="58"/>
      <c r="FIG5" s="58"/>
      <c r="FIH5" s="58"/>
      <c r="FII5" s="58"/>
      <c r="FIJ5" s="58"/>
      <c r="FIK5" s="58"/>
      <c r="FIL5" s="58"/>
      <c r="FIM5" s="58"/>
      <c r="FIN5" s="58"/>
      <c r="FIO5" s="58"/>
      <c r="FIP5" s="58"/>
      <c r="FIQ5" s="58"/>
      <c r="FIR5" s="58"/>
      <c r="FIS5" s="58"/>
      <c r="FIT5" s="58"/>
      <c r="FIU5" s="58"/>
      <c r="FIV5" s="58"/>
      <c r="FIW5" s="58"/>
      <c r="FIX5" s="58"/>
      <c r="FIY5" s="58"/>
      <c r="FIZ5" s="58"/>
      <c r="FJA5" s="58"/>
      <c r="FJB5" s="58"/>
      <c r="FJC5" s="58"/>
      <c r="FJD5" s="58"/>
      <c r="FJE5" s="58"/>
      <c r="FJF5" s="58"/>
      <c r="FJG5" s="58"/>
      <c r="FJH5" s="58"/>
      <c r="FJI5" s="58"/>
      <c r="FJJ5" s="58"/>
      <c r="FJK5" s="58"/>
      <c r="FJL5" s="58"/>
      <c r="FJM5" s="58"/>
      <c r="FJN5" s="58"/>
      <c r="FJO5" s="58"/>
      <c r="FJP5" s="58"/>
      <c r="FJQ5" s="58"/>
      <c r="FJR5" s="58"/>
      <c r="FJS5" s="58"/>
      <c r="FJT5" s="58"/>
      <c r="FJU5" s="58"/>
      <c r="FJV5" s="58"/>
      <c r="FJW5" s="58"/>
      <c r="FJX5" s="58"/>
      <c r="FJY5" s="58"/>
      <c r="FJZ5" s="58"/>
      <c r="FKA5" s="58"/>
      <c r="FKB5" s="58"/>
      <c r="FKC5" s="58"/>
      <c r="FKD5" s="58"/>
      <c r="FKE5" s="58"/>
      <c r="FKF5" s="58"/>
      <c r="FKG5" s="58"/>
      <c r="FKH5" s="58"/>
      <c r="FKI5" s="58"/>
      <c r="FKJ5" s="58"/>
      <c r="FKK5" s="58"/>
      <c r="FKL5" s="58"/>
      <c r="FKM5" s="58"/>
      <c r="FKN5" s="58"/>
      <c r="FKO5" s="58"/>
      <c r="FKP5" s="58"/>
      <c r="FKQ5" s="58"/>
      <c r="FKR5" s="58"/>
      <c r="FKS5" s="58"/>
      <c r="FKT5" s="58"/>
      <c r="FKU5" s="58"/>
      <c r="FKV5" s="58"/>
      <c r="FKW5" s="58"/>
      <c r="FKX5" s="58"/>
      <c r="FKY5" s="58"/>
      <c r="FKZ5" s="58"/>
      <c r="FLA5" s="58"/>
      <c r="FLB5" s="58"/>
      <c r="FLC5" s="58"/>
      <c r="FLD5" s="58"/>
      <c r="FLE5" s="58"/>
      <c r="FLF5" s="58"/>
      <c r="FLG5" s="58"/>
      <c r="FLH5" s="58"/>
      <c r="FLI5" s="58"/>
      <c r="FLJ5" s="58"/>
      <c r="FLK5" s="58"/>
      <c r="FLL5" s="58"/>
      <c r="FLM5" s="58"/>
      <c r="FLN5" s="58"/>
      <c r="FLO5" s="58"/>
      <c r="FLP5" s="58"/>
      <c r="FLQ5" s="58"/>
      <c r="FLR5" s="58"/>
      <c r="FLS5" s="58"/>
      <c r="FLT5" s="58"/>
      <c r="FLU5" s="58"/>
      <c r="FLV5" s="58"/>
      <c r="FLW5" s="58"/>
      <c r="FLX5" s="58"/>
      <c r="FLY5" s="58"/>
      <c r="FLZ5" s="58"/>
      <c r="FMA5" s="58"/>
      <c r="FMB5" s="58"/>
      <c r="FMC5" s="58"/>
      <c r="FMD5" s="58"/>
      <c r="FME5" s="58"/>
      <c r="FMF5" s="58"/>
      <c r="FMG5" s="58"/>
      <c r="FMH5" s="58"/>
      <c r="FMI5" s="58"/>
      <c r="FMJ5" s="58"/>
      <c r="FMK5" s="58"/>
      <c r="FML5" s="58"/>
      <c r="FMM5" s="58"/>
      <c r="FMN5" s="58"/>
      <c r="FMO5" s="58"/>
      <c r="FMP5" s="58"/>
      <c r="FMQ5" s="58"/>
      <c r="FMR5" s="58"/>
      <c r="FMS5" s="58"/>
      <c r="FMT5" s="58"/>
      <c r="FMU5" s="58"/>
      <c r="FMV5" s="58"/>
      <c r="FMW5" s="58"/>
      <c r="FMX5" s="58"/>
      <c r="FMY5" s="58"/>
      <c r="FMZ5" s="58"/>
      <c r="FNA5" s="58"/>
      <c r="FNB5" s="58"/>
      <c r="FNC5" s="58"/>
      <c r="FND5" s="58"/>
      <c r="FNE5" s="58"/>
      <c r="FNF5" s="58"/>
      <c r="FNG5" s="58"/>
      <c r="FNH5" s="58"/>
      <c r="FNI5" s="58"/>
      <c r="FNJ5" s="58"/>
      <c r="FNK5" s="58"/>
      <c r="FNL5" s="58"/>
      <c r="FNM5" s="58"/>
      <c r="FNN5" s="58"/>
      <c r="FNO5" s="58"/>
      <c r="FNP5" s="58"/>
      <c r="FNQ5" s="58"/>
      <c r="FNR5" s="58"/>
      <c r="FNS5" s="58"/>
      <c r="FNT5" s="58"/>
      <c r="FNU5" s="58"/>
      <c r="FNV5" s="58"/>
      <c r="FNW5" s="58"/>
      <c r="FNX5" s="58"/>
      <c r="FNY5" s="58"/>
      <c r="FNZ5" s="58"/>
      <c r="FOA5" s="58"/>
      <c r="FOB5" s="58"/>
      <c r="FOC5" s="58"/>
      <c r="FOD5" s="58"/>
      <c r="FOE5" s="58"/>
      <c r="FOF5" s="58"/>
      <c r="FOG5" s="58"/>
      <c r="FOH5" s="58"/>
      <c r="FOI5" s="58"/>
      <c r="FOJ5" s="58"/>
      <c r="FOK5" s="58"/>
      <c r="FOL5" s="58"/>
      <c r="FOM5" s="58"/>
      <c r="FON5" s="58"/>
      <c r="FOO5" s="58"/>
      <c r="FOP5" s="58"/>
      <c r="FOQ5" s="58"/>
      <c r="FOR5" s="58"/>
      <c r="FOS5" s="58"/>
      <c r="FOT5" s="58"/>
      <c r="FOU5" s="58"/>
      <c r="FOV5" s="58"/>
      <c r="FOW5" s="58"/>
      <c r="FOX5" s="58"/>
      <c r="FOY5" s="58"/>
      <c r="FOZ5" s="58"/>
      <c r="FPA5" s="58"/>
      <c r="FPB5" s="58"/>
      <c r="FPC5" s="58"/>
      <c r="FPD5" s="58"/>
      <c r="FPE5" s="58"/>
      <c r="FPF5" s="58"/>
      <c r="FPG5" s="58"/>
      <c r="FPH5" s="58"/>
      <c r="FPI5" s="58"/>
      <c r="FPJ5" s="58"/>
      <c r="FPK5" s="58"/>
      <c r="FPL5" s="58"/>
      <c r="FPM5" s="58"/>
      <c r="FPN5" s="58"/>
      <c r="FPO5" s="58"/>
      <c r="FPP5" s="58"/>
      <c r="FPQ5" s="58"/>
      <c r="FPR5" s="58"/>
      <c r="FPS5" s="58"/>
      <c r="FPT5" s="58"/>
      <c r="FPU5" s="58"/>
      <c r="FPV5" s="58"/>
      <c r="FPW5" s="58"/>
      <c r="FPX5" s="58"/>
      <c r="FPY5" s="58"/>
      <c r="FPZ5" s="58"/>
      <c r="FQA5" s="58"/>
      <c r="FQB5" s="58"/>
      <c r="FQC5" s="58"/>
      <c r="FQD5" s="58"/>
      <c r="FQE5" s="58"/>
      <c r="FQF5" s="58"/>
      <c r="FQG5" s="58"/>
      <c r="FQH5" s="58"/>
      <c r="FQI5" s="58"/>
      <c r="FQJ5" s="58"/>
      <c r="FQK5" s="58"/>
      <c r="FQL5" s="58"/>
      <c r="FQM5" s="58"/>
      <c r="FQN5" s="58"/>
      <c r="FQO5" s="58"/>
      <c r="FQP5" s="58"/>
      <c r="FQQ5" s="58"/>
      <c r="FQR5" s="58"/>
      <c r="FQS5" s="58"/>
      <c r="FQT5" s="58"/>
      <c r="FQU5" s="58"/>
      <c r="FQV5" s="58"/>
      <c r="FQW5" s="58"/>
      <c r="FQX5" s="58"/>
      <c r="FQY5" s="58"/>
      <c r="FQZ5" s="58"/>
      <c r="FRA5" s="58"/>
      <c r="FRB5" s="58"/>
      <c r="FRC5" s="58"/>
      <c r="FRD5" s="58"/>
      <c r="FRE5" s="58"/>
      <c r="FRF5" s="58"/>
      <c r="FRG5" s="58"/>
      <c r="FRH5" s="58"/>
      <c r="FRI5" s="58"/>
      <c r="FRJ5" s="58"/>
      <c r="FRK5" s="58"/>
      <c r="FRL5" s="58"/>
      <c r="FRM5" s="58"/>
      <c r="FRN5" s="58"/>
      <c r="FRO5" s="58"/>
      <c r="FRP5" s="58"/>
      <c r="FRQ5" s="58"/>
      <c r="FRR5" s="58"/>
      <c r="FRS5" s="58"/>
      <c r="FRT5" s="58"/>
      <c r="FRU5" s="58"/>
      <c r="FRV5" s="58"/>
      <c r="FRW5" s="58"/>
      <c r="FRX5" s="58"/>
      <c r="FRY5" s="58"/>
      <c r="FRZ5" s="58"/>
      <c r="FSA5" s="58"/>
      <c r="FSB5" s="58"/>
      <c r="FSC5" s="58"/>
      <c r="FSD5" s="58"/>
      <c r="FSE5" s="58"/>
      <c r="FSF5" s="58"/>
      <c r="FSG5" s="58"/>
      <c r="FSH5" s="58"/>
      <c r="FSI5" s="58"/>
      <c r="FSJ5" s="58"/>
      <c r="FSK5" s="58"/>
      <c r="FSL5" s="58"/>
      <c r="FSM5" s="58"/>
      <c r="FSN5" s="58"/>
      <c r="FSO5" s="58"/>
      <c r="FSP5" s="58"/>
      <c r="FSQ5" s="58"/>
      <c r="FSR5" s="58"/>
      <c r="FSS5" s="58"/>
      <c r="FST5" s="58"/>
      <c r="FSU5" s="58"/>
      <c r="FSV5" s="58"/>
      <c r="FSW5" s="58"/>
      <c r="FSX5" s="58"/>
      <c r="FSY5" s="58"/>
      <c r="FSZ5" s="58"/>
      <c r="FTA5" s="58"/>
      <c r="FTB5" s="58"/>
      <c r="FTC5" s="58"/>
      <c r="FTD5" s="58"/>
      <c r="FTE5" s="58"/>
      <c r="FTF5" s="58"/>
      <c r="FTG5" s="58"/>
      <c r="FTH5" s="58"/>
      <c r="FTI5" s="58"/>
      <c r="FTJ5" s="58"/>
      <c r="FTK5" s="58"/>
      <c r="FTL5" s="58"/>
      <c r="FTM5" s="58"/>
      <c r="FTN5" s="58"/>
      <c r="FTO5" s="58"/>
      <c r="FTP5" s="58"/>
      <c r="FTQ5" s="58"/>
      <c r="FTR5" s="58"/>
      <c r="FTS5" s="58"/>
      <c r="FTT5" s="58"/>
      <c r="FTU5" s="58"/>
      <c r="FTV5" s="58"/>
      <c r="FTW5" s="58"/>
      <c r="FTX5" s="58"/>
      <c r="FTY5" s="58"/>
      <c r="FTZ5" s="58"/>
      <c r="FUA5" s="58"/>
      <c r="FUB5" s="58"/>
      <c r="FUC5" s="58"/>
      <c r="FUD5" s="58"/>
      <c r="FUE5" s="58"/>
      <c r="FUF5" s="58"/>
      <c r="FUG5" s="58"/>
      <c r="FUH5" s="58"/>
      <c r="FUI5" s="58"/>
      <c r="FUJ5" s="58"/>
      <c r="FUK5" s="58"/>
      <c r="FUL5" s="58"/>
      <c r="FUM5" s="58"/>
      <c r="FUN5" s="58"/>
      <c r="FUO5" s="58"/>
      <c r="FUP5" s="58"/>
      <c r="FUQ5" s="58"/>
      <c r="FUR5" s="58"/>
      <c r="FUS5" s="58"/>
      <c r="FUT5" s="58"/>
      <c r="FUU5" s="58"/>
      <c r="FUV5" s="58"/>
      <c r="FUW5" s="58"/>
      <c r="FUX5" s="58"/>
      <c r="FUY5" s="58"/>
      <c r="FUZ5" s="58"/>
      <c r="FVA5" s="58"/>
      <c r="FVB5" s="58"/>
      <c r="FVC5" s="58"/>
      <c r="FVD5" s="58"/>
      <c r="FVE5" s="58"/>
      <c r="FVF5" s="58"/>
      <c r="FVG5" s="58"/>
      <c r="FVH5" s="58"/>
      <c r="FVI5" s="58"/>
      <c r="FVJ5" s="58"/>
      <c r="FVK5" s="58"/>
      <c r="FVL5" s="58"/>
      <c r="FVM5" s="58"/>
      <c r="FVN5" s="58"/>
      <c r="FVO5" s="58"/>
      <c r="FVP5" s="58"/>
      <c r="FVQ5" s="58"/>
      <c r="FVR5" s="58"/>
      <c r="FVS5" s="58"/>
      <c r="FVT5" s="58"/>
      <c r="FVU5" s="58"/>
      <c r="FVV5" s="58"/>
      <c r="FVW5" s="58"/>
      <c r="FVX5" s="58"/>
      <c r="FVY5" s="58"/>
      <c r="FVZ5" s="58"/>
      <c r="FWA5" s="58"/>
      <c r="FWB5" s="58"/>
      <c r="FWC5" s="58"/>
      <c r="FWD5" s="58"/>
      <c r="FWE5" s="58"/>
      <c r="FWF5" s="58"/>
      <c r="FWG5" s="58"/>
      <c r="FWH5" s="58"/>
      <c r="FWI5" s="58"/>
      <c r="FWJ5" s="58"/>
      <c r="FWK5" s="58"/>
      <c r="FWL5" s="58"/>
      <c r="FWM5" s="58"/>
      <c r="FWN5" s="58"/>
      <c r="FWO5" s="58"/>
      <c r="FWP5" s="58"/>
      <c r="FWQ5" s="58"/>
      <c r="FWR5" s="58"/>
      <c r="FWS5" s="58"/>
      <c r="FWT5" s="58"/>
      <c r="FWU5" s="58"/>
      <c r="FWV5" s="58"/>
      <c r="FWW5" s="58"/>
      <c r="FWX5" s="58"/>
      <c r="FWY5" s="58"/>
      <c r="FWZ5" s="58"/>
      <c r="FXA5" s="58"/>
      <c r="FXB5" s="58"/>
      <c r="FXC5" s="58"/>
      <c r="FXD5" s="58"/>
      <c r="FXE5" s="58"/>
      <c r="FXF5" s="58"/>
      <c r="FXG5" s="58"/>
      <c r="FXH5" s="58"/>
      <c r="FXI5" s="58"/>
      <c r="FXJ5" s="58"/>
      <c r="FXK5" s="58"/>
      <c r="FXL5" s="58"/>
      <c r="FXM5" s="58"/>
      <c r="FXN5" s="58"/>
      <c r="FXO5" s="58"/>
      <c r="FXP5" s="58"/>
      <c r="FXQ5" s="58"/>
      <c r="FXR5" s="58"/>
      <c r="FXS5" s="58"/>
      <c r="FXT5" s="58"/>
      <c r="FXU5" s="58"/>
      <c r="FXV5" s="58"/>
      <c r="FXW5" s="58"/>
      <c r="FXX5" s="58"/>
      <c r="FXY5" s="58"/>
      <c r="FXZ5" s="58"/>
      <c r="FYA5" s="58"/>
      <c r="FYB5" s="58"/>
      <c r="FYC5" s="58"/>
      <c r="FYD5" s="58"/>
      <c r="FYE5" s="58"/>
      <c r="FYF5" s="58"/>
      <c r="FYG5" s="58"/>
      <c r="FYH5" s="58"/>
      <c r="FYI5" s="58"/>
      <c r="FYJ5" s="58"/>
      <c r="FYK5" s="58"/>
      <c r="FYL5" s="58"/>
      <c r="FYM5" s="58"/>
      <c r="FYN5" s="58"/>
      <c r="FYO5" s="58"/>
      <c r="FYP5" s="58"/>
      <c r="FYQ5" s="58"/>
      <c r="FYR5" s="58"/>
      <c r="FYS5" s="58"/>
      <c r="FYT5" s="58"/>
      <c r="FYU5" s="58"/>
      <c r="FYV5" s="58"/>
      <c r="FYW5" s="58"/>
      <c r="FYX5" s="58"/>
      <c r="FYY5" s="58"/>
      <c r="FYZ5" s="58"/>
      <c r="FZA5" s="58"/>
      <c r="FZB5" s="58"/>
      <c r="FZC5" s="58"/>
      <c r="FZD5" s="58"/>
      <c r="FZE5" s="58"/>
      <c r="FZF5" s="58"/>
      <c r="FZG5" s="58"/>
      <c r="FZH5" s="58"/>
      <c r="FZI5" s="58"/>
      <c r="FZJ5" s="58"/>
      <c r="FZK5" s="58"/>
      <c r="FZL5" s="58"/>
      <c r="FZM5" s="58"/>
      <c r="FZN5" s="58"/>
      <c r="FZO5" s="58"/>
      <c r="FZP5" s="58"/>
      <c r="FZQ5" s="58"/>
      <c r="FZR5" s="58"/>
      <c r="FZS5" s="58"/>
      <c r="FZT5" s="58"/>
      <c r="FZU5" s="58"/>
      <c r="FZV5" s="58"/>
      <c r="FZW5" s="58"/>
      <c r="FZX5" s="58"/>
      <c r="FZY5" s="58"/>
      <c r="FZZ5" s="58"/>
      <c r="GAA5" s="58"/>
      <c r="GAB5" s="58"/>
      <c r="GAC5" s="58"/>
      <c r="GAD5" s="58"/>
      <c r="GAE5" s="58"/>
      <c r="GAF5" s="58"/>
      <c r="GAG5" s="58"/>
      <c r="GAH5" s="58"/>
      <c r="GAI5" s="58"/>
      <c r="GAJ5" s="58"/>
      <c r="GAK5" s="58"/>
      <c r="GAL5" s="58"/>
      <c r="GAM5" s="58"/>
      <c r="GAN5" s="58"/>
      <c r="GAO5" s="58"/>
      <c r="GAP5" s="58"/>
      <c r="GAQ5" s="58"/>
      <c r="GAR5" s="58"/>
      <c r="GAS5" s="58"/>
      <c r="GAT5" s="58"/>
      <c r="GAU5" s="58"/>
      <c r="GAV5" s="58"/>
      <c r="GAW5" s="58"/>
      <c r="GAX5" s="58"/>
      <c r="GAY5" s="58"/>
      <c r="GAZ5" s="58"/>
      <c r="GBA5" s="58"/>
      <c r="GBB5" s="58"/>
      <c r="GBC5" s="58"/>
      <c r="GBD5" s="58"/>
      <c r="GBE5" s="58"/>
      <c r="GBF5" s="58"/>
      <c r="GBG5" s="58"/>
      <c r="GBH5" s="58"/>
      <c r="GBI5" s="58"/>
      <c r="GBJ5" s="58"/>
      <c r="GBK5" s="58"/>
      <c r="GBL5" s="58"/>
      <c r="GBM5" s="58"/>
      <c r="GBN5" s="58"/>
      <c r="GBO5" s="58"/>
      <c r="GBP5" s="58"/>
      <c r="GBQ5" s="58"/>
      <c r="GBR5" s="58"/>
      <c r="GBS5" s="58"/>
      <c r="GBT5" s="58"/>
      <c r="GBU5" s="58"/>
      <c r="GBV5" s="58"/>
      <c r="GBW5" s="58"/>
      <c r="GBX5" s="58"/>
      <c r="GBY5" s="58"/>
      <c r="GBZ5" s="58"/>
      <c r="GCA5" s="58"/>
      <c r="GCB5" s="58"/>
      <c r="GCC5" s="58"/>
      <c r="GCD5" s="58"/>
      <c r="GCE5" s="58"/>
      <c r="GCF5" s="58"/>
      <c r="GCG5" s="58"/>
      <c r="GCH5" s="58"/>
      <c r="GCI5" s="58"/>
      <c r="GCJ5" s="58"/>
      <c r="GCK5" s="58"/>
      <c r="GCL5" s="58"/>
      <c r="GCM5" s="58"/>
      <c r="GCN5" s="58"/>
      <c r="GCO5" s="58"/>
      <c r="GCP5" s="58"/>
      <c r="GCQ5" s="58"/>
      <c r="GCR5" s="58"/>
      <c r="GCS5" s="58"/>
      <c r="GCT5" s="58"/>
      <c r="GCU5" s="58"/>
      <c r="GCV5" s="58"/>
      <c r="GCW5" s="58"/>
      <c r="GCX5" s="58"/>
      <c r="GCY5" s="58"/>
      <c r="GCZ5" s="58"/>
      <c r="GDA5" s="58"/>
      <c r="GDB5" s="58"/>
      <c r="GDC5" s="58"/>
      <c r="GDD5" s="58"/>
      <c r="GDE5" s="58"/>
      <c r="GDF5" s="58"/>
      <c r="GDG5" s="58"/>
      <c r="GDH5" s="58"/>
      <c r="GDI5" s="58"/>
      <c r="GDJ5" s="58"/>
      <c r="GDK5" s="58"/>
      <c r="GDL5" s="58"/>
      <c r="GDM5" s="58"/>
      <c r="GDN5" s="58"/>
      <c r="GDO5" s="58"/>
      <c r="GDP5" s="58"/>
      <c r="GDQ5" s="58"/>
      <c r="GDR5" s="58"/>
      <c r="GDS5" s="58"/>
      <c r="GDT5" s="58"/>
      <c r="GDU5" s="58"/>
      <c r="GDV5" s="58"/>
      <c r="GDW5" s="58"/>
      <c r="GDX5" s="58"/>
      <c r="GDY5" s="58"/>
      <c r="GDZ5" s="58"/>
      <c r="GEA5" s="58"/>
      <c r="GEB5" s="58"/>
      <c r="GEC5" s="58"/>
      <c r="GED5" s="58"/>
      <c r="GEE5" s="58"/>
      <c r="GEF5" s="58"/>
      <c r="GEG5" s="58"/>
      <c r="GEH5" s="58"/>
      <c r="GEI5" s="58"/>
      <c r="GEJ5" s="58"/>
      <c r="GEK5" s="58"/>
      <c r="GEL5" s="58"/>
      <c r="GEM5" s="58"/>
      <c r="GEN5" s="58"/>
      <c r="GEO5" s="58"/>
      <c r="GEP5" s="58"/>
      <c r="GEQ5" s="58"/>
      <c r="GER5" s="58"/>
      <c r="GES5" s="58"/>
      <c r="GET5" s="58"/>
      <c r="GEU5" s="58"/>
      <c r="GEV5" s="58"/>
      <c r="GEW5" s="58"/>
      <c r="GEX5" s="58"/>
      <c r="GEY5" s="58"/>
      <c r="GEZ5" s="58"/>
      <c r="GFA5" s="58"/>
      <c r="GFB5" s="58"/>
      <c r="GFC5" s="58"/>
      <c r="GFD5" s="58"/>
      <c r="GFE5" s="58"/>
      <c r="GFF5" s="58"/>
      <c r="GFG5" s="58"/>
      <c r="GFH5" s="58"/>
      <c r="GFI5" s="58"/>
      <c r="GFJ5" s="58"/>
      <c r="GFK5" s="58"/>
      <c r="GFL5" s="58"/>
      <c r="GFM5" s="58"/>
      <c r="GFN5" s="58"/>
      <c r="GFO5" s="58"/>
      <c r="GFP5" s="58"/>
      <c r="GFQ5" s="58"/>
      <c r="GFR5" s="58"/>
      <c r="GFS5" s="58"/>
      <c r="GFT5" s="58"/>
      <c r="GFU5" s="58"/>
      <c r="GFV5" s="58"/>
      <c r="GFW5" s="58"/>
      <c r="GFX5" s="58"/>
      <c r="GFY5" s="58"/>
      <c r="GFZ5" s="58"/>
      <c r="GGA5" s="58"/>
      <c r="GGB5" s="58"/>
      <c r="GGC5" s="58"/>
      <c r="GGD5" s="58"/>
      <c r="GGE5" s="58"/>
      <c r="GGF5" s="58"/>
      <c r="GGG5" s="58"/>
      <c r="GGH5" s="58"/>
      <c r="GGI5" s="58"/>
      <c r="GGJ5" s="58"/>
      <c r="GGK5" s="58"/>
      <c r="GGL5" s="58"/>
      <c r="GGM5" s="58"/>
      <c r="GGN5" s="58"/>
      <c r="GGO5" s="58"/>
      <c r="GGP5" s="58"/>
      <c r="GGQ5" s="58"/>
      <c r="GGR5" s="58"/>
      <c r="GGS5" s="58"/>
      <c r="GGT5" s="58"/>
      <c r="GGU5" s="58"/>
      <c r="GGV5" s="58"/>
      <c r="GGW5" s="58"/>
      <c r="GGX5" s="58"/>
      <c r="GGY5" s="58"/>
      <c r="GGZ5" s="58"/>
      <c r="GHA5" s="58"/>
      <c r="GHB5" s="58"/>
      <c r="GHC5" s="58"/>
      <c r="GHD5" s="58"/>
      <c r="GHE5" s="58"/>
      <c r="GHF5" s="58"/>
      <c r="GHG5" s="58"/>
      <c r="GHH5" s="58"/>
      <c r="GHI5" s="58"/>
      <c r="GHJ5" s="58"/>
      <c r="GHK5" s="58"/>
      <c r="GHL5" s="58"/>
      <c r="GHM5" s="58"/>
      <c r="GHN5" s="58"/>
      <c r="GHO5" s="58"/>
      <c r="GHP5" s="58"/>
      <c r="GHQ5" s="58"/>
      <c r="GHR5" s="58"/>
      <c r="GHS5" s="58"/>
      <c r="GHT5" s="58"/>
      <c r="GHU5" s="58"/>
      <c r="GHV5" s="58"/>
      <c r="GHW5" s="58"/>
      <c r="GHX5" s="58"/>
      <c r="GHY5" s="58"/>
      <c r="GHZ5" s="58"/>
      <c r="GIA5" s="58"/>
      <c r="GIB5" s="58"/>
      <c r="GIC5" s="58"/>
      <c r="GID5" s="58"/>
      <c r="GIE5" s="58"/>
      <c r="GIF5" s="58"/>
      <c r="GIG5" s="58"/>
      <c r="GIH5" s="58"/>
      <c r="GII5" s="58"/>
      <c r="GIJ5" s="58"/>
      <c r="GIK5" s="58"/>
      <c r="GIL5" s="58"/>
      <c r="GIM5" s="58"/>
      <c r="GIN5" s="58"/>
      <c r="GIO5" s="58"/>
      <c r="GIP5" s="58"/>
      <c r="GIQ5" s="58"/>
      <c r="GIR5" s="58"/>
      <c r="GIS5" s="58"/>
      <c r="GIT5" s="58"/>
      <c r="GIU5" s="58"/>
      <c r="GIV5" s="58"/>
      <c r="GIW5" s="58"/>
      <c r="GIX5" s="58"/>
      <c r="GIY5" s="58"/>
      <c r="GIZ5" s="58"/>
      <c r="GJA5" s="58"/>
      <c r="GJB5" s="58"/>
      <c r="GJC5" s="58"/>
      <c r="GJD5" s="58"/>
      <c r="GJE5" s="58"/>
      <c r="GJF5" s="58"/>
      <c r="GJG5" s="58"/>
      <c r="GJH5" s="58"/>
      <c r="GJI5" s="58"/>
      <c r="GJJ5" s="58"/>
      <c r="GJK5" s="58"/>
      <c r="GJL5" s="58"/>
      <c r="GJM5" s="58"/>
      <c r="GJN5" s="58"/>
      <c r="GJO5" s="58"/>
      <c r="GJP5" s="58"/>
      <c r="GJQ5" s="58"/>
      <c r="GJR5" s="58"/>
      <c r="GJS5" s="58"/>
      <c r="GJT5" s="58"/>
      <c r="GJU5" s="58"/>
      <c r="GJV5" s="58"/>
      <c r="GJW5" s="58"/>
      <c r="GJX5" s="58"/>
      <c r="GJY5" s="58"/>
      <c r="GJZ5" s="58"/>
      <c r="GKA5" s="58"/>
      <c r="GKB5" s="58"/>
      <c r="GKC5" s="58"/>
      <c r="GKD5" s="58"/>
      <c r="GKE5" s="58"/>
      <c r="GKF5" s="58"/>
      <c r="GKG5" s="58"/>
      <c r="GKH5" s="58"/>
      <c r="GKI5" s="58"/>
      <c r="GKJ5" s="58"/>
      <c r="GKK5" s="58"/>
      <c r="GKL5" s="58"/>
      <c r="GKM5" s="58"/>
      <c r="GKN5" s="58"/>
      <c r="GKO5" s="58"/>
      <c r="GKP5" s="58"/>
      <c r="GKQ5" s="58"/>
      <c r="GKR5" s="58"/>
      <c r="GKS5" s="58"/>
      <c r="GKT5" s="58"/>
      <c r="GKU5" s="58"/>
      <c r="GKV5" s="58"/>
      <c r="GKW5" s="58"/>
      <c r="GKX5" s="58"/>
      <c r="GKY5" s="58"/>
      <c r="GKZ5" s="58"/>
      <c r="GLA5" s="58"/>
      <c r="GLB5" s="58"/>
      <c r="GLC5" s="58"/>
      <c r="GLD5" s="58"/>
      <c r="GLE5" s="58"/>
      <c r="GLF5" s="58"/>
      <c r="GLG5" s="58"/>
      <c r="GLH5" s="58"/>
      <c r="GLI5" s="58"/>
      <c r="GLJ5" s="58"/>
      <c r="GLK5" s="58"/>
      <c r="GLL5" s="58"/>
      <c r="GLM5" s="58"/>
      <c r="GLN5" s="58"/>
      <c r="GLO5" s="58"/>
      <c r="GLP5" s="58"/>
      <c r="GLQ5" s="58"/>
      <c r="GLR5" s="58"/>
      <c r="GLS5" s="58"/>
      <c r="GLT5" s="58"/>
      <c r="GLU5" s="58"/>
      <c r="GLV5" s="58"/>
      <c r="GLW5" s="58"/>
      <c r="GLX5" s="58"/>
      <c r="GLY5" s="58"/>
      <c r="GLZ5" s="58"/>
      <c r="GMA5" s="58"/>
      <c r="GMB5" s="58"/>
      <c r="GMC5" s="58"/>
      <c r="GMD5" s="58"/>
      <c r="GME5" s="58"/>
      <c r="GMF5" s="58"/>
      <c r="GMG5" s="58"/>
      <c r="GMH5" s="58"/>
      <c r="GMI5" s="58"/>
      <c r="GMJ5" s="58"/>
      <c r="GMK5" s="58"/>
      <c r="GML5" s="58"/>
      <c r="GMM5" s="58"/>
      <c r="GMN5" s="58"/>
      <c r="GMO5" s="58"/>
      <c r="GMP5" s="58"/>
      <c r="GMQ5" s="58"/>
      <c r="GMR5" s="58"/>
      <c r="GMS5" s="58"/>
      <c r="GMT5" s="58"/>
      <c r="GMU5" s="58"/>
      <c r="GMV5" s="58"/>
      <c r="GMW5" s="58"/>
      <c r="GMX5" s="58"/>
      <c r="GMY5" s="58"/>
      <c r="GMZ5" s="58"/>
      <c r="GNA5" s="58"/>
      <c r="GNB5" s="58"/>
      <c r="GNC5" s="58"/>
      <c r="GND5" s="58"/>
      <c r="GNE5" s="58"/>
      <c r="GNF5" s="58"/>
      <c r="GNG5" s="58"/>
      <c r="GNH5" s="58"/>
      <c r="GNI5" s="58"/>
      <c r="GNJ5" s="58"/>
      <c r="GNK5" s="58"/>
      <c r="GNL5" s="58"/>
      <c r="GNM5" s="58"/>
      <c r="GNN5" s="58"/>
      <c r="GNO5" s="58"/>
      <c r="GNP5" s="58"/>
      <c r="GNQ5" s="58"/>
      <c r="GNR5" s="58"/>
      <c r="GNS5" s="58"/>
      <c r="GNT5" s="58"/>
      <c r="GNU5" s="58"/>
      <c r="GNV5" s="58"/>
      <c r="GNW5" s="58"/>
      <c r="GNX5" s="58"/>
      <c r="GNY5" s="58"/>
      <c r="GNZ5" s="58"/>
      <c r="GOA5" s="58"/>
      <c r="GOB5" s="58"/>
      <c r="GOC5" s="58"/>
      <c r="GOD5" s="58"/>
      <c r="GOE5" s="58"/>
      <c r="GOF5" s="58"/>
      <c r="GOG5" s="58"/>
      <c r="GOH5" s="58"/>
      <c r="GOI5" s="58"/>
      <c r="GOJ5" s="58"/>
      <c r="GOK5" s="58"/>
      <c r="GOL5" s="58"/>
      <c r="GOM5" s="58"/>
      <c r="GON5" s="58"/>
      <c r="GOO5" s="58"/>
      <c r="GOP5" s="58"/>
      <c r="GOQ5" s="58"/>
      <c r="GOR5" s="58"/>
      <c r="GOS5" s="58"/>
      <c r="GOT5" s="58"/>
      <c r="GOU5" s="58"/>
      <c r="GOV5" s="58"/>
      <c r="GOW5" s="58"/>
      <c r="GOX5" s="58"/>
      <c r="GOY5" s="58"/>
      <c r="GOZ5" s="58"/>
      <c r="GPA5" s="58"/>
      <c r="GPB5" s="58"/>
      <c r="GPC5" s="58"/>
      <c r="GPD5" s="58"/>
      <c r="GPE5" s="58"/>
      <c r="GPF5" s="58"/>
      <c r="GPG5" s="58"/>
      <c r="GPH5" s="58"/>
      <c r="GPI5" s="58"/>
      <c r="GPJ5" s="58"/>
      <c r="GPK5" s="58"/>
      <c r="GPL5" s="58"/>
      <c r="GPM5" s="58"/>
      <c r="GPN5" s="58"/>
      <c r="GPO5" s="58"/>
      <c r="GPP5" s="58"/>
      <c r="GPQ5" s="58"/>
      <c r="GPR5" s="58"/>
      <c r="GPS5" s="58"/>
      <c r="GPT5" s="58"/>
      <c r="GPU5" s="58"/>
      <c r="GPV5" s="58"/>
      <c r="GPW5" s="58"/>
      <c r="GPX5" s="58"/>
      <c r="GPY5" s="58"/>
      <c r="GPZ5" s="58"/>
      <c r="GQA5" s="58"/>
      <c r="GQB5" s="58"/>
      <c r="GQC5" s="58"/>
      <c r="GQD5" s="58"/>
      <c r="GQE5" s="58"/>
      <c r="GQF5" s="58"/>
      <c r="GQG5" s="58"/>
      <c r="GQH5" s="58"/>
      <c r="GQI5" s="58"/>
      <c r="GQJ5" s="58"/>
      <c r="GQK5" s="58"/>
      <c r="GQL5" s="58"/>
      <c r="GQM5" s="58"/>
      <c r="GQN5" s="58"/>
      <c r="GQO5" s="58"/>
      <c r="GQP5" s="58"/>
      <c r="GQQ5" s="58"/>
      <c r="GQR5" s="58"/>
      <c r="GQS5" s="58"/>
      <c r="GQT5" s="58"/>
      <c r="GQU5" s="58"/>
      <c r="GQV5" s="58"/>
      <c r="GQW5" s="58"/>
      <c r="GQX5" s="58"/>
      <c r="GQY5" s="58"/>
      <c r="GQZ5" s="58"/>
      <c r="GRA5" s="58"/>
      <c r="GRB5" s="58"/>
      <c r="GRC5" s="58"/>
      <c r="GRD5" s="58"/>
      <c r="GRE5" s="58"/>
      <c r="GRF5" s="58"/>
      <c r="GRG5" s="58"/>
      <c r="GRH5" s="58"/>
      <c r="GRI5" s="58"/>
      <c r="GRJ5" s="58"/>
      <c r="GRK5" s="58"/>
      <c r="GRL5" s="58"/>
      <c r="GRM5" s="58"/>
      <c r="GRN5" s="58"/>
      <c r="GRO5" s="58"/>
      <c r="GRP5" s="58"/>
      <c r="GRQ5" s="58"/>
      <c r="GRR5" s="58"/>
      <c r="GRS5" s="58"/>
      <c r="GRT5" s="58"/>
      <c r="GRU5" s="58"/>
      <c r="GRV5" s="58"/>
      <c r="GRW5" s="58"/>
      <c r="GRX5" s="58"/>
      <c r="GRY5" s="58"/>
      <c r="GRZ5" s="58"/>
      <c r="GSA5" s="58"/>
      <c r="GSB5" s="58"/>
      <c r="GSC5" s="58"/>
      <c r="GSD5" s="58"/>
      <c r="GSE5" s="58"/>
      <c r="GSF5" s="58"/>
      <c r="GSG5" s="58"/>
      <c r="GSH5" s="58"/>
      <c r="GSI5" s="58"/>
      <c r="GSJ5" s="58"/>
      <c r="GSK5" s="58"/>
      <c r="GSL5" s="58"/>
      <c r="GSM5" s="58"/>
      <c r="GSN5" s="58"/>
      <c r="GSO5" s="58"/>
      <c r="GSP5" s="58"/>
      <c r="GSQ5" s="58"/>
      <c r="GSR5" s="58"/>
      <c r="GSS5" s="58"/>
      <c r="GST5" s="58"/>
      <c r="GSU5" s="58"/>
      <c r="GSV5" s="58"/>
      <c r="GSW5" s="58"/>
      <c r="GSX5" s="58"/>
      <c r="GSY5" s="58"/>
      <c r="GSZ5" s="58"/>
      <c r="GTA5" s="58"/>
      <c r="GTB5" s="58"/>
      <c r="GTC5" s="58"/>
      <c r="GTD5" s="58"/>
      <c r="GTE5" s="58"/>
      <c r="GTF5" s="58"/>
      <c r="GTG5" s="58"/>
      <c r="GTH5" s="58"/>
      <c r="GTI5" s="58"/>
      <c r="GTJ5" s="58"/>
      <c r="GTK5" s="58"/>
      <c r="GTL5" s="58"/>
      <c r="GTM5" s="58"/>
      <c r="GTN5" s="58"/>
      <c r="GTO5" s="58"/>
      <c r="GTP5" s="58"/>
      <c r="GTQ5" s="58"/>
      <c r="GTR5" s="58"/>
      <c r="GTS5" s="58"/>
      <c r="GTT5" s="58"/>
      <c r="GTU5" s="58"/>
      <c r="GTV5" s="58"/>
      <c r="GTW5" s="58"/>
      <c r="GTX5" s="58"/>
      <c r="GTY5" s="58"/>
      <c r="GTZ5" s="58"/>
      <c r="GUA5" s="58"/>
      <c r="GUB5" s="58"/>
      <c r="GUC5" s="58"/>
      <c r="GUD5" s="58"/>
      <c r="GUE5" s="58"/>
      <c r="GUF5" s="58"/>
      <c r="GUG5" s="58"/>
      <c r="GUH5" s="58"/>
      <c r="GUI5" s="58"/>
      <c r="GUJ5" s="58"/>
      <c r="GUK5" s="58"/>
      <c r="GUL5" s="58"/>
      <c r="GUM5" s="58"/>
      <c r="GUN5" s="58"/>
      <c r="GUO5" s="58"/>
      <c r="GUP5" s="58"/>
      <c r="GUQ5" s="58"/>
      <c r="GUR5" s="58"/>
      <c r="GUS5" s="58"/>
      <c r="GUT5" s="58"/>
      <c r="GUU5" s="58"/>
      <c r="GUV5" s="58"/>
      <c r="GUW5" s="58"/>
      <c r="GUX5" s="58"/>
      <c r="GUY5" s="58"/>
      <c r="GUZ5" s="58"/>
      <c r="GVA5" s="58"/>
      <c r="GVB5" s="58"/>
      <c r="GVC5" s="58"/>
      <c r="GVD5" s="58"/>
      <c r="GVE5" s="58"/>
      <c r="GVF5" s="58"/>
      <c r="GVG5" s="58"/>
      <c r="GVH5" s="58"/>
      <c r="GVI5" s="58"/>
      <c r="GVJ5" s="58"/>
      <c r="GVK5" s="58"/>
      <c r="GVL5" s="58"/>
      <c r="GVM5" s="58"/>
      <c r="GVN5" s="58"/>
      <c r="GVO5" s="58"/>
      <c r="GVP5" s="58"/>
      <c r="GVQ5" s="58"/>
      <c r="GVR5" s="58"/>
      <c r="GVS5" s="58"/>
      <c r="GVT5" s="58"/>
      <c r="GVU5" s="58"/>
      <c r="GVV5" s="58"/>
      <c r="GVW5" s="58"/>
      <c r="GVX5" s="58"/>
      <c r="GVY5" s="58"/>
      <c r="GVZ5" s="58"/>
      <c r="GWA5" s="58"/>
      <c r="GWB5" s="58"/>
      <c r="GWC5" s="58"/>
      <c r="GWD5" s="58"/>
      <c r="GWE5" s="58"/>
      <c r="GWF5" s="58"/>
      <c r="GWG5" s="58"/>
      <c r="GWH5" s="58"/>
      <c r="GWI5" s="58"/>
      <c r="GWJ5" s="58"/>
      <c r="GWK5" s="58"/>
      <c r="GWL5" s="58"/>
      <c r="GWM5" s="58"/>
      <c r="GWN5" s="58"/>
      <c r="GWO5" s="58"/>
      <c r="GWP5" s="58"/>
      <c r="GWQ5" s="58"/>
      <c r="GWR5" s="58"/>
      <c r="GWS5" s="58"/>
      <c r="GWT5" s="58"/>
      <c r="GWU5" s="58"/>
      <c r="GWV5" s="58"/>
      <c r="GWW5" s="58"/>
      <c r="GWX5" s="58"/>
      <c r="GWY5" s="58"/>
      <c r="GWZ5" s="58"/>
      <c r="GXA5" s="58"/>
      <c r="GXB5" s="58"/>
      <c r="GXC5" s="58"/>
      <c r="GXD5" s="58"/>
      <c r="GXE5" s="58"/>
      <c r="GXF5" s="58"/>
      <c r="GXG5" s="58"/>
      <c r="GXH5" s="58"/>
      <c r="GXI5" s="58"/>
      <c r="GXJ5" s="58"/>
      <c r="GXK5" s="58"/>
      <c r="GXL5" s="58"/>
      <c r="GXM5" s="58"/>
      <c r="GXN5" s="58"/>
      <c r="GXO5" s="58"/>
      <c r="GXP5" s="58"/>
      <c r="GXQ5" s="58"/>
      <c r="GXR5" s="58"/>
      <c r="GXS5" s="58"/>
      <c r="GXT5" s="58"/>
      <c r="GXU5" s="58"/>
      <c r="GXV5" s="58"/>
      <c r="GXW5" s="58"/>
      <c r="GXX5" s="58"/>
      <c r="GXY5" s="58"/>
      <c r="GXZ5" s="58"/>
      <c r="GYA5" s="58"/>
      <c r="GYB5" s="58"/>
      <c r="GYC5" s="58"/>
      <c r="GYD5" s="58"/>
      <c r="GYE5" s="58"/>
      <c r="GYF5" s="58"/>
      <c r="GYG5" s="58"/>
      <c r="GYH5" s="58"/>
      <c r="GYI5" s="58"/>
      <c r="GYJ5" s="58"/>
      <c r="GYK5" s="58"/>
      <c r="GYL5" s="58"/>
      <c r="GYM5" s="58"/>
      <c r="GYN5" s="58"/>
      <c r="GYO5" s="58"/>
      <c r="GYP5" s="58"/>
      <c r="GYQ5" s="58"/>
      <c r="GYR5" s="58"/>
      <c r="GYS5" s="58"/>
      <c r="GYT5" s="58"/>
      <c r="GYU5" s="58"/>
      <c r="GYV5" s="58"/>
      <c r="GYW5" s="58"/>
      <c r="GYX5" s="58"/>
      <c r="GYY5" s="58"/>
      <c r="GYZ5" s="58"/>
      <c r="GZA5" s="58"/>
      <c r="GZB5" s="58"/>
      <c r="GZC5" s="58"/>
      <c r="GZD5" s="58"/>
      <c r="GZE5" s="58"/>
      <c r="GZF5" s="58"/>
      <c r="GZG5" s="58"/>
      <c r="GZH5" s="58"/>
      <c r="GZI5" s="58"/>
      <c r="GZJ5" s="58"/>
      <c r="GZK5" s="58"/>
      <c r="GZL5" s="58"/>
      <c r="GZM5" s="58"/>
      <c r="GZN5" s="58"/>
      <c r="GZO5" s="58"/>
      <c r="GZP5" s="58"/>
      <c r="GZQ5" s="58"/>
      <c r="GZR5" s="58"/>
      <c r="GZS5" s="58"/>
      <c r="GZT5" s="58"/>
      <c r="GZU5" s="58"/>
      <c r="GZV5" s="58"/>
      <c r="GZW5" s="58"/>
      <c r="GZX5" s="58"/>
      <c r="GZY5" s="58"/>
      <c r="GZZ5" s="58"/>
      <c r="HAA5" s="58"/>
      <c r="HAB5" s="58"/>
      <c r="HAC5" s="58"/>
      <c r="HAD5" s="58"/>
      <c r="HAE5" s="58"/>
      <c r="HAF5" s="58"/>
      <c r="HAG5" s="58"/>
      <c r="HAH5" s="58"/>
      <c r="HAI5" s="58"/>
      <c r="HAJ5" s="58"/>
      <c r="HAK5" s="58"/>
      <c r="HAL5" s="58"/>
      <c r="HAM5" s="58"/>
      <c r="HAN5" s="58"/>
      <c r="HAO5" s="58"/>
      <c r="HAP5" s="58"/>
      <c r="HAQ5" s="58"/>
      <c r="HAR5" s="58"/>
      <c r="HAS5" s="58"/>
      <c r="HAT5" s="58"/>
      <c r="HAU5" s="58"/>
      <c r="HAV5" s="58"/>
      <c r="HAW5" s="58"/>
      <c r="HAX5" s="58"/>
      <c r="HAY5" s="58"/>
      <c r="HAZ5" s="58"/>
      <c r="HBA5" s="58"/>
      <c r="HBB5" s="58"/>
      <c r="HBC5" s="58"/>
      <c r="HBD5" s="58"/>
      <c r="HBE5" s="58"/>
      <c r="HBF5" s="58"/>
      <c r="HBG5" s="58"/>
      <c r="HBH5" s="58"/>
      <c r="HBI5" s="58"/>
      <c r="HBJ5" s="58"/>
      <c r="HBK5" s="58"/>
      <c r="HBL5" s="58"/>
      <c r="HBM5" s="58"/>
      <c r="HBN5" s="58"/>
      <c r="HBO5" s="58"/>
      <c r="HBP5" s="58"/>
      <c r="HBQ5" s="58"/>
      <c r="HBR5" s="58"/>
      <c r="HBS5" s="58"/>
      <c r="HBT5" s="58"/>
      <c r="HBU5" s="58"/>
      <c r="HBV5" s="58"/>
      <c r="HBW5" s="58"/>
      <c r="HBX5" s="58"/>
      <c r="HBY5" s="58"/>
      <c r="HBZ5" s="58"/>
      <c r="HCA5" s="58"/>
      <c r="HCB5" s="58"/>
      <c r="HCC5" s="58"/>
      <c r="HCD5" s="58"/>
      <c r="HCE5" s="58"/>
      <c r="HCF5" s="58"/>
      <c r="HCG5" s="58"/>
      <c r="HCH5" s="58"/>
      <c r="HCI5" s="58"/>
      <c r="HCJ5" s="58"/>
      <c r="HCK5" s="58"/>
      <c r="HCL5" s="58"/>
      <c r="HCM5" s="58"/>
      <c r="HCN5" s="58"/>
      <c r="HCO5" s="58"/>
      <c r="HCP5" s="58"/>
      <c r="HCQ5" s="58"/>
      <c r="HCR5" s="58"/>
      <c r="HCS5" s="58"/>
      <c r="HCT5" s="58"/>
      <c r="HCU5" s="58"/>
      <c r="HCV5" s="58"/>
      <c r="HCW5" s="58"/>
      <c r="HCX5" s="58"/>
      <c r="HCY5" s="58"/>
      <c r="HCZ5" s="58"/>
      <c r="HDA5" s="58"/>
      <c r="HDB5" s="58"/>
      <c r="HDC5" s="58"/>
      <c r="HDD5" s="58"/>
      <c r="HDE5" s="58"/>
      <c r="HDF5" s="58"/>
      <c r="HDG5" s="58"/>
      <c r="HDH5" s="58"/>
      <c r="HDI5" s="58"/>
      <c r="HDJ5" s="58"/>
      <c r="HDK5" s="58"/>
      <c r="HDL5" s="58"/>
      <c r="HDM5" s="58"/>
      <c r="HDN5" s="58"/>
      <c r="HDO5" s="58"/>
      <c r="HDP5" s="58"/>
      <c r="HDQ5" s="58"/>
      <c r="HDR5" s="58"/>
      <c r="HDS5" s="58"/>
      <c r="HDT5" s="58"/>
      <c r="HDU5" s="58"/>
      <c r="HDV5" s="58"/>
      <c r="HDW5" s="58"/>
      <c r="HDX5" s="58"/>
      <c r="HDY5" s="58"/>
      <c r="HDZ5" s="58"/>
      <c r="HEA5" s="58"/>
      <c r="HEB5" s="58"/>
      <c r="HEC5" s="58"/>
      <c r="HED5" s="58"/>
      <c r="HEE5" s="58"/>
      <c r="HEF5" s="58"/>
      <c r="HEG5" s="58"/>
      <c r="HEH5" s="58"/>
      <c r="HEI5" s="58"/>
      <c r="HEJ5" s="58"/>
      <c r="HEK5" s="58"/>
      <c r="HEL5" s="58"/>
      <c r="HEM5" s="58"/>
      <c r="HEN5" s="58"/>
      <c r="HEO5" s="58"/>
      <c r="HEP5" s="58"/>
      <c r="HEQ5" s="58"/>
      <c r="HER5" s="58"/>
      <c r="HES5" s="58"/>
      <c r="HET5" s="58"/>
      <c r="HEU5" s="58"/>
      <c r="HEV5" s="58"/>
      <c r="HEW5" s="58"/>
      <c r="HEX5" s="58"/>
      <c r="HEY5" s="58"/>
      <c r="HEZ5" s="58"/>
      <c r="HFA5" s="58"/>
      <c r="HFB5" s="58"/>
      <c r="HFC5" s="58"/>
      <c r="HFD5" s="58"/>
      <c r="HFE5" s="58"/>
      <c r="HFF5" s="58"/>
      <c r="HFG5" s="58"/>
      <c r="HFH5" s="58"/>
      <c r="HFI5" s="58"/>
      <c r="HFJ5" s="58"/>
      <c r="HFK5" s="58"/>
      <c r="HFL5" s="58"/>
      <c r="HFM5" s="58"/>
      <c r="HFN5" s="58"/>
      <c r="HFO5" s="58"/>
      <c r="HFP5" s="58"/>
      <c r="HFQ5" s="58"/>
      <c r="HFR5" s="58"/>
      <c r="HFS5" s="58"/>
      <c r="HFT5" s="58"/>
      <c r="HFU5" s="58"/>
      <c r="HFV5" s="58"/>
      <c r="HFW5" s="58"/>
      <c r="HFX5" s="58"/>
      <c r="HFY5" s="58"/>
      <c r="HFZ5" s="58"/>
      <c r="HGA5" s="58"/>
      <c r="HGB5" s="58"/>
      <c r="HGC5" s="58"/>
      <c r="HGD5" s="58"/>
      <c r="HGE5" s="58"/>
      <c r="HGF5" s="58"/>
      <c r="HGG5" s="58"/>
      <c r="HGH5" s="58"/>
      <c r="HGI5" s="58"/>
      <c r="HGJ5" s="58"/>
      <c r="HGK5" s="58"/>
      <c r="HGL5" s="58"/>
      <c r="HGM5" s="58"/>
      <c r="HGN5" s="58"/>
      <c r="HGO5" s="58"/>
      <c r="HGP5" s="58"/>
      <c r="HGQ5" s="58"/>
      <c r="HGR5" s="58"/>
      <c r="HGS5" s="58"/>
      <c r="HGT5" s="58"/>
      <c r="HGU5" s="58"/>
      <c r="HGV5" s="58"/>
      <c r="HGW5" s="58"/>
      <c r="HGX5" s="58"/>
      <c r="HGY5" s="58"/>
      <c r="HGZ5" s="58"/>
      <c r="HHA5" s="58"/>
      <c r="HHB5" s="58"/>
      <c r="HHC5" s="58"/>
      <c r="HHD5" s="58"/>
      <c r="HHE5" s="58"/>
      <c r="HHF5" s="58"/>
      <c r="HHG5" s="58"/>
      <c r="HHH5" s="58"/>
      <c r="HHI5" s="58"/>
      <c r="HHJ5" s="58"/>
      <c r="HHK5" s="58"/>
      <c r="HHL5" s="58"/>
      <c r="HHM5" s="58"/>
      <c r="HHN5" s="58"/>
      <c r="HHO5" s="58"/>
      <c r="HHP5" s="58"/>
      <c r="HHQ5" s="58"/>
      <c r="HHR5" s="58"/>
      <c r="HHS5" s="58"/>
      <c r="HHT5" s="58"/>
      <c r="HHU5" s="58"/>
      <c r="HHV5" s="58"/>
      <c r="HHW5" s="58"/>
      <c r="HHX5" s="58"/>
      <c r="HHY5" s="58"/>
      <c r="HHZ5" s="58"/>
      <c r="HIA5" s="58"/>
      <c r="HIB5" s="58"/>
      <c r="HIC5" s="58"/>
      <c r="HID5" s="58"/>
      <c r="HIE5" s="58"/>
      <c r="HIF5" s="58"/>
      <c r="HIG5" s="58"/>
      <c r="HIH5" s="58"/>
      <c r="HII5" s="58"/>
      <c r="HIJ5" s="58"/>
      <c r="HIK5" s="58"/>
      <c r="HIL5" s="58"/>
      <c r="HIM5" s="58"/>
      <c r="HIN5" s="58"/>
      <c r="HIO5" s="58"/>
      <c r="HIP5" s="58"/>
      <c r="HIQ5" s="58"/>
      <c r="HIR5" s="58"/>
      <c r="HIS5" s="58"/>
      <c r="HIT5" s="58"/>
      <c r="HIU5" s="58"/>
      <c r="HIV5" s="58"/>
      <c r="HIW5" s="58"/>
      <c r="HIX5" s="58"/>
      <c r="HIY5" s="58"/>
      <c r="HIZ5" s="58"/>
      <c r="HJA5" s="58"/>
      <c r="HJB5" s="58"/>
      <c r="HJC5" s="58"/>
      <c r="HJD5" s="58"/>
      <c r="HJE5" s="58"/>
      <c r="HJF5" s="58"/>
      <c r="HJG5" s="58"/>
      <c r="HJH5" s="58"/>
      <c r="HJI5" s="58"/>
      <c r="HJJ5" s="58"/>
      <c r="HJK5" s="58"/>
      <c r="HJL5" s="58"/>
      <c r="HJM5" s="58"/>
      <c r="HJN5" s="58"/>
      <c r="HJO5" s="58"/>
      <c r="HJP5" s="58"/>
      <c r="HJQ5" s="58"/>
      <c r="HJR5" s="58"/>
      <c r="HJS5" s="58"/>
      <c r="HJT5" s="58"/>
      <c r="HJU5" s="58"/>
      <c r="HJV5" s="58"/>
      <c r="HJW5" s="58"/>
      <c r="HJX5" s="58"/>
      <c r="HJY5" s="58"/>
      <c r="HJZ5" s="58"/>
      <c r="HKA5" s="58"/>
      <c r="HKB5" s="58"/>
      <c r="HKC5" s="58"/>
      <c r="HKD5" s="58"/>
      <c r="HKE5" s="58"/>
      <c r="HKF5" s="58"/>
      <c r="HKG5" s="58"/>
      <c r="HKH5" s="58"/>
      <c r="HKI5" s="58"/>
      <c r="HKJ5" s="58"/>
      <c r="HKK5" s="58"/>
      <c r="HKL5" s="58"/>
      <c r="HKM5" s="58"/>
      <c r="HKN5" s="58"/>
      <c r="HKO5" s="58"/>
      <c r="HKP5" s="58"/>
      <c r="HKQ5" s="58"/>
      <c r="HKR5" s="58"/>
      <c r="HKS5" s="58"/>
      <c r="HKT5" s="58"/>
      <c r="HKU5" s="58"/>
      <c r="HKV5" s="58"/>
      <c r="HKW5" s="58"/>
      <c r="HKX5" s="58"/>
      <c r="HKY5" s="58"/>
      <c r="HKZ5" s="58"/>
      <c r="HLA5" s="58"/>
      <c r="HLB5" s="58"/>
      <c r="HLC5" s="58"/>
      <c r="HLD5" s="58"/>
      <c r="HLE5" s="58"/>
      <c r="HLF5" s="58"/>
      <c r="HLG5" s="58"/>
      <c r="HLH5" s="58"/>
      <c r="HLI5" s="58"/>
      <c r="HLJ5" s="58"/>
      <c r="HLK5" s="58"/>
      <c r="HLL5" s="58"/>
      <c r="HLM5" s="58"/>
      <c r="HLN5" s="58"/>
      <c r="HLO5" s="58"/>
      <c r="HLP5" s="58"/>
      <c r="HLQ5" s="58"/>
      <c r="HLR5" s="58"/>
      <c r="HLS5" s="58"/>
      <c r="HLT5" s="58"/>
      <c r="HLU5" s="58"/>
      <c r="HLV5" s="58"/>
      <c r="HLW5" s="58"/>
      <c r="HLX5" s="58"/>
      <c r="HLY5" s="58"/>
      <c r="HLZ5" s="58"/>
      <c r="HMA5" s="58"/>
      <c r="HMB5" s="58"/>
      <c r="HMC5" s="58"/>
      <c r="HMD5" s="58"/>
      <c r="HME5" s="58"/>
      <c r="HMF5" s="58"/>
      <c r="HMG5" s="58"/>
      <c r="HMH5" s="58"/>
      <c r="HMI5" s="58"/>
      <c r="HMJ5" s="58"/>
      <c r="HMK5" s="58"/>
      <c r="HML5" s="58"/>
      <c r="HMM5" s="58"/>
      <c r="HMN5" s="58"/>
      <c r="HMO5" s="58"/>
      <c r="HMP5" s="58"/>
      <c r="HMQ5" s="58"/>
      <c r="HMR5" s="58"/>
      <c r="HMS5" s="58"/>
      <c r="HMT5" s="58"/>
      <c r="HMU5" s="58"/>
      <c r="HMV5" s="58"/>
      <c r="HMW5" s="58"/>
      <c r="HMX5" s="58"/>
      <c r="HMY5" s="58"/>
      <c r="HMZ5" s="58"/>
      <c r="HNA5" s="58"/>
      <c r="HNB5" s="58"/>
      <c r="HNC5" s="58"/>
      <c r="HND5" s="58"/>
      <c r="HNE5" s="58"/>
      <c r="HNF5" s="58"/>
      <c r="HNG5" s="58"/>
      <c r="HNH5" s="58"/>
      <c r="HNI5" s="58"/>
      <c r="HNJ5" s="58"/>
      <c r="HNK5" s="58"/>
      <c r="HNL5" s="58"/>
      <c r="HNM5" s="58"/>
      <c r="HNN5" s="58"/>
      <c r="HNO5" s="58"/>
      <c r="HNP5" s="58"/>
      <c r="HNQ5" s="58"/>
      <c r="HNR5" s="58"/>
      <c r="HNS5" s="58"/>
      <c r="HNT5" s="58"/>
      <c r="HNU5" s="58"/>
      <c r="HNV5" s="58"/>
      <c r="HNW5" s="58"/>
      <c r="HNX5" s="58"/>
      <c r="HNY5" s="58"/>
      <c r="HNZ5" s="58"/>
      <c r="HOA5" s="58"/>
      <c r="HOB5" s="58"/>
      <c r="HOC5" s="58"/>
      <c r="HOD5" s="58"/>
      <c r="HOE5" s="58"/>
      <c r="HOF5" s="58"/>
      <c r="HOG5" s="58"/>
      <c r="HOH5" s="58"/>
      <c r="HOI5" s="58"/>
      <c r="HOJ5" s="58"/>
      <c r="HOK5" s="58"/>
      <c r="HOL5" s="58"/>
      <c r="HOM5" s="58"/>
      <c r="HON5" s="58"/>
      <c r="HOO5" s="58"/>
      <c r="HOP5" s="58"/>
      <c r="HOQ5" s="58"/>
      <c r="HOR5" s="58"/>
      <c r="HOS5" s="58"/>
      <c r="HOT5" s="58"/>
      <c r="HOU5" s="58"/>
      <c r="HOV5" s="58"/>
      <c r="HOW5" s="58"/>
      <c r="HOX5" s="58"/>
      <c r="HOY5" s="58"/>
      <c r="HOZ5" s="58"/>
      <c r="HPA5" s="58"/>
      <c r="HPB5" s="58"/>
      <c r="HPC5" s="58"/>
      <c r="HPD5" s="58"/>
      <c r="HPE5" s="58"/>
      <c r="HPF5" s="58"/>
      <c r="HPG5" s="58"/>
      <c r="HPH5" s="58"/>
      <c r="HPI5" s="58"/>
      <c r="HPJ5" s="58"/>
      <c r="HPK5" s="58"/>
      <c r="HPL5" s="58"/>
      <c r="HPM5" s="58"/>
      <c r="HPN5" s="58"/>
      <c r="HPO5" s="58"/>
      <c r="HPP5" s="58"/>
      <c r="HPQ5" s="58"/>
      <c r="HPR5" s="58"/>
      <c r="HPS5" s="58"/>
      <c r="HPT5" s="58"/>
      <c r="HPU5" s="58"/>
      <c r="HPV5" s="58"/>
      <c r="HPW5" s="58"/>
      <c r="HPX5" s="58"/>
      <c r="HPY5" s="58"/>
      <c r="HPZ5" s="58"/>
      <c r="HQA5" s="58"/>
      <c r="HQB5" s="58"/>
      <c r="HQC5" s="58"/>
      <c r="HQD5" s="58"/>
      <c r="HQE5" s="58"/>
      <c r="HQF5" s="58"/>
      <c r="HQG5" s="58"/>
      <c r="HQH5" s="58"/>
      <c r="HQI5" s="58"/>
      <c r="HQJ5" s="58"/>
      <c r="HQK5" s="58"/>
      <c r="HQL5" s="58"/>
      <c r="HQM5" s="58"/>
      <c r="HQN5" s="58"/>
      <c r="HQO5" s="58"/>
      <c r="HQP5" s="58"/>
      <c r="HQQ5" s="58"/>
      <c r="HQR5" s="58"/>
      <c r="HQS5" s="58"/>
      <c r="HQT5" s="58"/>
      <c r="HQU5" s="58"/>
      <c r="HQV5" s="58"/>
      <c r="HQW5" s="58"/>
      <c r="HQX5" s="58"/>
      <c r="HQY5" s="58"/>
      <c r="HQZ5" s="58"/>
      <c r="HRA5" s="58"/>
      <c r="HRB5" s="58"/>
      <c r="HRC5" s="58"/>
      <c r="HRD5" s="58"/>
      <c r="HRE5" s="58"/>
      <c r="HRF5" s="58"/>
      <c r="HRG5" s="58"/>
      <c r="HRH5" s="58"/>
      <c r="HRI5" s="58"/>
      <c r="HRJ5" s="58"/>
      <c r="HRK5" s="58"/>
      <c r="HRL5" s="58"/>
      <c r="HRM5" s="58"/>
      <c r="HRN5" s="58"/>
      <c r="HRO5" s="58"/>
      <c r="HRP5" s="58"/>
      <c r="HRQ5" s="58"/>
      <c r="HRR5" s="58"/>
      <c r="HRS5" s="58"/>
      <c r="HRT5" s="58"/>
      <c r="HRU5" s="58"/>
      <c r="HRV5" s="58"/>
      <c r="HRW5" s="58"/>
      <c r="HRX5" s="58"/>
      <c r="HRY5" s="58"/>
      <c r="HRZ5" s="58"/>
      <c r="HSA5" s="58"/>
      <c r="HSB5" s="58"/>
      <c r="HSC5" s="58"/>
      <c r="HSD5" s="58"/>
      <c r="HSE5" s="58"/>
      <c r="HSF5" s="58"/>
      <c r="HSG5" s="58"/>
      <c r="HSH5" s="58"/>
      <c r="HSI5" s="58"/>
      <c r="HSJ5" s="58"/>
      <c r="HSK5" s="58"/>
      <c r="HSL5" s="58"/>
      <c r="HSM5" s="58"/>
      <c r="HSN5" s="58"/>
      <c r="HSO5" s="58"/>
      <c r="HSP5" s="58"/>
      <c r="HSQ5" s="58"/>
      <c r="HSR5" s="58"/>
      <c r="HSS5" s="58"/>
      <c r="HST5" s="58"/>
      <c r="HSU5" s="58"/>
      <c r="HSV5" s="58"/>
      <c r="HSW5" s="58"/>
      <c r="HSX5" s="58"/>
      <c r="HSY5" s="58"/>
      <c r="HSZ5" s="58"/>
      <c r="HTA5" s="58"/>
      <c r="HTB5" s="58"/>
      <c r="HTC5" s="58"/>
      <c r="HTD5" s="58"/>
      <c r="HTE5" s="58"/>
      <c r="HTF5" s="58"/>
      <c r="HTG5" s="58"/>
      <c r="HTH5" s="58"/>
      <c r="HTI5" s="58"/>
      <c r="HTJ5" s="58"/>
      <c r="HTK5" s="58"/>
      <c r="HTL5" s="58"/>
      <c r="HTM5" s="58"/>
      <c r="HTN5" s="58"/>
      <c r="HTO5" s="58"/>
      <c r="HTP5" s="58"/>
      <c r="HTQ5" s="58"/>
      <c r="HTR5" s="58"/>
      <c r="HTS5" s="58"/>
      <c r="HTT5" s="58"/>
      <c r="HTU5" s="58"/>
      <c r="HTV5" s="58"/>
      <c r="HTW5" s="58"/>
      <c r="HTX5" s="58"/>
      <c r="HTY5" s="58"/>
      <c r="HTZ5" s="58"/>
      <c r="HUA5" s="58"/>
      <c r="HUB5" s="58"/>
      <c r="HUC5" s="58"/>
      <c r="HUD5" s="58"/>
      <c r="HUE5" s="58"/>
      <c r="HUF5" s="58"/>
      <c r="HUG5" s="58"/>
      <c r="HUH5" s="58"/>
      <c r="HUI5" s="58"/>
      <c r="HUJ5" s="58"/>
      <c r="HUK5" s="58"/>
      <c r="HUL5" s="58"/>
      <c r="HUM5" s="58"/>
      <c r="HUN5" s="58"/>
      <c r="HUO5" s="58"/>
      <c r="HUP5" s="58"/>
      <c r="HUQ5" s="58"/>
      <c r="HUR5" s="58"/>
      <c r="HUS5" s="58"/>
      <c r="HUT5" s="58"/>
      <c r="HUU5" s="58"/>
      <c r="HUV5" s="58"/>
      <c r="HUW5" s="58"/>
      <c r="HUX5" s="58"/>
      <c r="HUY5" s="58"/>
      <c r="HUZ5" s="58"/>
      <c r="HVA5" s="58"/>
      <c r="HVB5" s="58"/>
      <c r="HVC5" s="58"/>
      <c r="HVD5" s="58"/>
      <c r="HVE5" s="58"/>
      <c r="HVF5" s="58"/>
      <c r="HVG5" s="58"/>
      <c r="HVH5" s="58"/>
      <c r="HVI5" s="58"/>
      <c r="HVJ5" s="58"/>
      <c r="HVK5" s="58"/>
      <c r="HVL5" s="58"/>
      <c r="HVM5" s="58"/>
      <c r="HVN5" s="58"/>
      <c r="HVO5" s="58"/>
      <c r="HVP5" s="58"/>
      <c r="HVQ5" s="58"/>
      <c r="HVR5" s="58"/>
      <c r="HVS5" s="58"/>
      <c r="HVT5" s="58"/>
      <c r="HVU5" s="58"/>
      <c r="HVV5" s="58"/>
      <c r="HVW5" s="58"/>
      <c r="HVX5" s="58"/>
      <c r="HVY5" s="58"/>
      <c r="HVZ5" s="58"/>
      <c r="HWA5" s="58"/>
      <c r="HWB5" s="58"/>
      <c r="HWC5" s="58"/>
      <c r="HWD5" s="58"/>
      <c r="HWE5" s="58"/>
      <c r="HWF5" s="58"/>
      <c r="HWG5" s="58"/>
      <c r="HWH5" s="58"/>
      <c r="HWI5" s="58"/>
      <c r="HWJ5" s="58"/>
      <c r="HWK5" s="58"/>
      <c r="HWL5" s="58"/>
      <c r="HWM5" s="58"/>
      <c r="HWN5" s="58"/>
      <c r="HWO5" s="58"/>
      <c r="HWP5" s="58"/>
      <c r="HWQ5" s="58"/>
      <c r="HWR5" s="58"/>
      <c r="HWS5" s="58"/>
      <c r="HWT5" s="58"/>
      <c r="HWU5" s="58"/>
      <c r="HWV5" s="58"/>
      <c r="HWW5" s="58"/>
      <c r="HWX5" s="58"/>
      <c r="HWY5" s="58"/>
      <c r="HWZ5" s="58"/>
      <c r="HXA5" s="58"/>
      <c r="HXB5" s="58"/>
      <c r="HXC5" s="58"/>
      <c r="HXD5" s="58"/>
      <c r="HXE5" s="58"/>
      <c r="HXF5" s="58"/>
      <c r="HXG5" s="58"/>
      <c r="HXH5" s="58"/>
      <c r="HXI5" s="58"/>
      <c r="HXJ5" s="58"/>
      <c r="HXK5" s="58"/>
      <c r="HXL5" s="58"/>
      <c r="HXM5" s="58"/>
      <c r="HXN5" s="58"/>
      <c r="HXO5" s="58"/>
      <c r="HXP5" s="58"/>
      <c r="HXQ5" s="58"/>
      <c r="HXR5" s="58"/>
      <c r="HXS5" s="58"/>
      <c r="HXT5" s="58"/>
      <c r="HXU5" s="58"/>
      <c r="HXV5" s="58"/>
      <c r="HXW5" s="58"/>
      <c r="HXX5" s="58"/>
      <c r="HXY5" s="58"/>
      <c r="HXZ5" s="58"/>
      <c r="HYA5" s="58"/>
      <c r="HYB5" s="58"/>
      <c r="HYC5" s="58"/>
      <c r="HYD5" s="58"/>
      <c r="HYE5" s="58"/>
      <c r="HYF5" s="58"/>
      <c r="HYG5" s="58"/>
      <c r="HYH5" s="58"/>
      <c r="HYI5" s="58"/>
      <c r="HYJ5" s="58"/>
      <c r="HYK5" s="58"/>
      <c r="HYL5" s="58"/>
      <c r="HYM5" s="58"/>
      <c r="HYN5" s="58"/>
      <c r="HYO5" s="58"/>
      <c r="HYP5" s="58"/>
      <c r="HYQ5" s="58"/>
      <c r="HYR5" s="58"/>
      <c r="HYS5" s="58"/>
      <c r="HYT5" s="58"/>
      <c r="HYU5" s="58"/>
      <c r="HYV5" s="58"/>
      <c r="HYW5" s="58"/>
      <c r="HYX5" s="58"/>
      <c r="HYY5" s="58"/>
      <c r="HYZ5" s="58"/>
      <c r="HZA5" s="58"/>
      <c r="HZB5" s="58"/>
      <c r="HZC5" s="58"/>
      <c r="HZD5" s="58"/>
      <c r="HZE5" s="58"/>
      <c r="HZF5" s="58"/>
      <c r="HZG5" s="58"/>
      <c r="HZH5" s="58"/>
      <c r="HZI5" s="58"/>
      <c r="HZJ5" s="58"/>
      <c r="HZK5" s="58"/>
      <c r="HZL5" s="58"/>
      <c r="HZM5" s="58"/>
      <c r="HZN5" s="58"/>
      <c r="HZO5" s="58"/>
      <c r="HZP5" s="58"/>
      <c r="HZQ5" s="58"/>
      <c r="HZR5" s="58"/>
      <c r="HZS5" s="58"/>
      <c r="HZT5" s="58"/>
      <c r="HZU5" s="58"/>
      <c r="HZV5" s="58"/>
      <c r="HZW5" s="58"/>
      <c r="HZX5" s="58"/>
      <c r="HZY5" s="58"/>
      <c r="HZZ5" s="58"/>
      <c r="IAA5" s="58"/>
      <c r="IAB5" s="58"/>
      <c r="IAC5" s="58"/>
      <c r="IAD5" s="58"/>
      <c r="IAE5" s="58"/>
      <c r="IAF5" s="58"/>
      <c r="IAG5" s="58"/>
      <c r="IAH5" s="58"/>
      <c r="IAI5" s="58"/>
      <c r="IAJ5" s="58"/>
      <c r="IAK5" s="58"/>
      <c r="IAL5" s="58"/>
      <c r="IAM5" s="58"/>
      <c r="IAN5" s="58"/>
      <c r="IAO5" s="58"/>
      <c r="IAP5" s="58"/>
      <c r="IAQ5" s="58"/>
      <c r="IAR5" s="58"/>
      <c r="IAS5" s="58"/>
      <c r="IAT5" s="58"/>
      <c r="IAU5" s="58"/>
      <c r="IAV5" s="58"/>
      <c r="IAW5" s="58"/>
      <c r="IAX5" s="58"/>
      <c r="IAY5" s="58"/>
      <c r="IAZ5" s="58"/>
      <c r="IBA5" s="58"/>
      <c r="IBB5" s="58"/>
      <c r="IBC5" s="58"/>
      <c r="IBD5" s="58"/>
      <c r="IBE5" s="58"/>
      <c r="IBF5" s="58"/>
      <c r="IBG5" s="58"/>
      <c r="IBH5" s="58"/>
      <c r="IBI5" s="58"/>
      <c r="IBJ5" s="58"/>
      <c r="IBK5" s="58"/>
      <c r="IBL5" s="58"/>
      <c r="IBM5" s="58"/>
      <c r="IBN5" s="58"/>
      <c r="IBO5" s="58"/>
      <c r="IBP5" s="58"/>
      <c r="IBQ5" s="58"/>
      <c r="IBR5" s="58"/>
      <c r="IBS5" s="58"/>
      <c r="IBT5" s="58"/>
      <c r="IBU5" s="58"/>
      <c r="IBV5" s="58"/>
      <c r="IBW5" s="58"/>
      <c r="IBX5" s="58"/>
      <c r="IBY5" s="58"/>
      <c r="IBZ5" s="58"/>
      <c r="ICA5" s="58"/>
      <c r="ICB5" s="58"/>
      <c r="ICC5" s="58"/>
      <c r="ICD5" s="58"/>
      <c r="ICE5" s="58"/>
      <c r="ICF5" s="58"/>
      <c r="ICG5" s="58"/>
      <c r="ICH5" s="58"/>
      <c r="ICI5" s="58"/>
      <c r="ICJ5" s="58"/>
      <c r="ICK5" s="58"/>
      <c r="ICL5" s="58"/>
      <c r="ICM5" s="58"/>
      <c r="ICN5" s="58"/>
      <c r="ICO5" s="58"/>
      <c r="ICP5" s="58"/>
      <c r="ICQ5" s="58"/>
      <c r="ICR5" s="58"/>
      <c r="ICS5" s="58"/>
      <c r="ICT5" s="58"/>
      <c r="ICU5" s="58"/>
      <c r="ICV5" s="58"/>
      <c r="ICW5" s="58"/>
      <c r="ICX5" s="58"/>
      <c r="ICY5" s="58"/>
      <c r="ICZ5" s="58"/>
      <c r="IDA5" s="58"/>
      <c r="IDB5" s="58"/>
      <c r="IDC5" s="58"/>
      <c r="IDD5" s="58"/>
      <c r="IDE5" s="58"/>
      <c r="IDF5" s="58"/>
      <c r="IDG5" s="58"/>
      <c r="IDH5" s="58"/>
      <c r="IDI5" s="58"/>
      <c r="IDJ5" s="58"/>
      <c r="IDK5" s="58"/>
      <c r="IDL5" s="58"/>
      <c r="IDM5" s="58"/>
      <c r="IDN5" s="58"/>
      <c r="IDO5" s="58"/>
      <c r="IDP5" s="58"/>
      <c r="IDQ5" s="58"/>
      <c r="IDR5" s="58"/>
      <c r="IDS5" s="58"/>
      <c r="IDT5" s="58"/>
      <c r="IDU5" s="58"/>
      <c r="IDV5" s="58"/>
      <c r="IDW5" s="58"/>
      <c r="IDX5" s="58"/>
      <c r="IDY5" s="58"/>
      <c r="IDZ5" s="58"/>
      <c r="IEA5" s="58"/>
      <c r="IEB5" s="58"/>
      <c r="IEC5" s="58"/>
      <c r="IED5" s="58"/>
      <c r="IEE5" s="58"/>
      <c r="IEF5" s="58"/>
      <c r="IEG5" s="58"/>
      <c r="IEH5" s="58"/>
      <c r="IEI5" s="58"/>
      <c r="IEJ5" s="58"/>
      <c r="IEK5" s="58"/>
      <c r="IEL5" s="58"/>
      <c r="IEM5" s="58"/>
      <c r="IEN5" s="58"/>
      <c r="IEO5" s="58"/>
      <c r="IEP5" s="58"/>
      <c r="IEQ5" s="58"/>
      <c r="IER5" s="58"/>
      <c r="IES5" s="58"/>
      <c r="IET5" s="58"/>
      <c r="IEU5" s="58"/>
      <c r="IEV5" s="58"/>
      <c r="IEW5" s="58"/>
      <c r="IEX5" s="58"/>
      <c r="IEY5" s="58"/>
      <c r="IEZ5" s="58"/>
      <c r="IFA5" s="58"/>
      <c r="IFB5" s="58"/>
      <c r="IFC5" s="58"/>
      <c r="IFD5" s="58"/>
      <c r="IFE5" s="58"/>
      <c r="IFF5" s="58"/>
      <c r="IFG5" s="58"/>
      <c r="IFH5" s="58"/>
      <c r="IFI5" s="58"/>
      <c r="IFJ5" s="58"/>
      <c r="IFK5" s="58"/>
      <c r="IFL5" s="58"/>
      <c r="IFM5" s="58"/>
      <c r="IFN5" s="58"/>
      <c r="IFO5" s="58"/>
      <c r="IFP5" s="58"/>
      <c r="IFQ5" s="58"/>
      <c r="IFR5" s="58"/>
      <c r="IFS5" s="58"/>
      <c r="IFT5" s="58"/>
      <c r="IFU5" s="58"/>
      <c r="IFV5" s="58"/>
      <c r="IFW5" s="58"/>
      <c r="IFX5" s="58"/>
      <c r="IFY5" s="58"/>
      <c r="IFZ5" s="58"/>
      <c r="IGA5" s="58"/>
      <c r="IGB5" s="58"/>
      <c r="IGC5" s="58"/>
      <c r="IGD5" s="58"/>
      <c r="IGE5" s="58"/>
      <c r="IGF5" s="58"/>
      <c r="IGG5" s="58"/>
      <c r="IGH5" s="58"/>
      <c r="IGI5" s="58"/>
      <c r="IGJ5" s="58"/>
      <c r="IGK5" s="58"/>
      <c r="IGL5" s="58"/>
      <c r="IGM5" s="58"/>
      <c r="IGN5" s="58"/>
      <c r="IGO5" s="58"/>
      <c r="IGP5" s="58"/>
      <c r="IGQ5" s="58"/>
      <c r="IGR5" s="58"/>
      <c r="IGS5" s="58"/>
      <c r="IGT5" s="58"/>
      <c r="IGU5" s="58"/>
      <c r="IGV5" s="58"/>
      <c r="IGW5" s="58"/>
      <c r="IGX5" s="58"/>
      <c r="IGY5" s="58"/>
      <c r="IGZ5" s="58"/>
      <c r="IHA5" s="58"/>
      <c r="IHB5" s="58"/>
      <c r="IHC5" s="58"/>
      <c r="IHD5" s="58"/>
      <c r="IHE5" s="58"/>
      <c r="IHF5" s="58"/>
      <c r="IHG5" s="58"/>
      <c r="IHH5" s="58"/>
      <c r="IHI5" s="58"/>
      <c r="IHJ5" s="58"/>
      <c r="IHK5" s="58"/>
      <c r="IHL5" s="58"/>
      <c r="IHM5" s="58"/>
      <c r="IHN5" s="58"/>
      <c r="IHO5" s="58"/>
      <c r="IHP5" s="58"/>
      <c r="IHQ5" s="58"/>
      <c r="IHR5" s="58"/>
      <c r="IHS5" s="58"/>
      <c r="IHT5" s="58"/>
      <c r="IHU5" s="58"/>
      <c r="IHV5" s="58"/>
      <c r="IHW5" s="58"/>
      <c r="IHX5" s="58"/>
      <c r="IHY5" s="58"/>
      <c r="IHZ5" s="58"/>
      <c r="IIA5" s="58"/>
      <c r="IIB5" s="58"/>
      <c r="IIC5" s="58"/>
      <c r="IID5" s="58"/>
      <c r="IIE5" s="58"/>
      <c r="IIF5" s="58"/>
      <c r="IIG5" s="58"/>
      <c r="IIH5" s="58"/>
      <c r="III5" s="58"/>
      <c r="IIJ5" s="58"/>
      <c r="IIK5" s="58"/>
      <c r="IIL5" s="58"/>
      <c r="IIM5" s="58"/>
      <c r="IIN5" s="58"/>
      <c r="IIO5" s="58"/>
      <c r="IIP5" s="58"/>
      <c r="IIQ5" s="58"/>
      <c r="IIR5" s="58"/>
      <c r="IIS5" s="58"/>
      <c r="IIT5" s="58"/>
      <c r="IIU5" s="58"/>
      <c r="IIV5" s="58"/>
      <c r="IIW5" s="58"/>
      <c r="IIX5" s="58"/>
      <c r="IIY5" s="58"/>
      <c r="IIZ5" s="58"/>
      <c r="IJA5" s="58"/>
      <c r="IJB5" s="58"/>
      <c r="IJC5" s="58"/>
      <c r="IJD5" s="58"/>
      <c r="IJE5" s="58"/>
      <c r="IJF5" s="58"/>
      <c r="IJG5" s="58"/>
      <c r="IJH5" s="58"/>
      <c r="IJI5" s="58"/>
      <c r="IJJ5" s="58"/>
      <c r="IJK5" s="58"/>
      <c r="IJL5" s="58"/>
      <c r="IJM5" s="58"/>
      <c r="IJN5" s="58"/>
      <c r="IJO5" s="58"/>
      <c r="IJP5" s="58"/>
      <c r="IJQ5" s="58"/>
      <c r="IJR5" s="58"/>
      <c r="IJS5" s="58"/>
      <c r="IJT5" s="58"/>
      <c r="IJU5" s="58"/>
      <c r="IJV5" s="58"/>
      <c r="IJW5" s="58"/>
      <c r="IJX5" s="58"/>
      <c r="IJY5" s="58"/>
      <c r="IJZ5" s="58"/>
      <c r="IKA5" s="58"/>
      <c r="IKB5" s="58"/>
      <c r="IKC5" s="58"/>
      <c r="IKD5" s="58"/>
      <c r="IKE5" s="58"/>
      <c r="IKF5" s="58"/>
      <c r="IKG5" s="58"/>
      <c r="IKH5" s="58"/>
      <c r="IKI5" s="58"/>
      <c r="IKJ5" s="58"/>
      <c r="IKK5" s="58"/>
      <c r="IKL5" s="58"/>
      <c r="IKM5" s="58"/>
      <c r="IKN5" s="58"/>
      <c r="IKO5" s="58"/>
      <c r="IKP5" s="58"/>
      <c r="IKQ5" s="58"/>
      <c r="IKR5" s="58"/>
      <c r="IKS5" s="58"/>
      <c r="IKT5" s="58"/>
      <c r="IKU5" s="58"/>
      <c r="IKV5" s="58"/>
      <c r="IKW5" s="58"/>
      <c r="IKX5" s="58"/>
      <c r="IKY5" s="58"/>
      <c r="IKZ5" s="58"/>
      <c r="ILA5" s="58"/>
      <c r="ILB5" s="58"/>
      <c r="ILC5" s="58"/>
      <c r="ILD5" s="58"/>
      <c r="ILE5" s="58"/>
      <c r="ILF5" s="58"/>
      <c r="ILG5" s="58"/>
      <c r="ILH5" s="58"/>
      <c r="ILI5" s="58"/>
      <c r="ILJ5" s="58"/>
      <c r="ILK5" s="58"/>
      <c r="ILL5" s="58"/>
      <c r="ILM5" s="58"/>
      <c r="ILN5" s="58"/>
      <c r="ILO5" s="58"/>
      <c r="ILP5" s="58"/>
      <c r="ILQ5" s="58"/>
      <c r="ILR5" s="58"/>
      <c r="ILS5" s="58"/>
      <c r="ILT5" s="58"/>
      <c r="ILU5" s="58"/>
      <c r="ILV5" s="58"/>
      <c r="ILW5" s="58"/>
      <c r="ILX5" s="58"/>
      <c r="ILY5" s="58"/>
      <c r="ILZ5" s="58"/>
      <c r="IMA5" s="58"/>
      <c r="IMB5" s="58"/>
      <c r="IMC5" s="58"/>
      <c r="IMD5" s="58"/>
      <c r="IME5" s="58"/>
      <c r="IMF5" s="58"/>
      <c r="IMG5" s="58"/>
      <c r="IMH5" s="58"/>
      <c r="IMI5" s="58"/>
      <c r="IMJ5" s="58"/>
      <c r="IMK5" s="58"/>
      <c r="IML5" s="58"/>
      <c r="IMM5" s="58"/>
      <c r="IMN5" s="58"/>
      <c r="IMO5" s="58"/>
      <c r="IMP5" s="58"/>
      <c r="IMQ5" s="58"/>
      <c r="IMR5" s="58"/>
      <c r="IMS5" s="58"/>
      <c r="IMT5" s="58"/>
      <c r="IMU5" s="58"/>
      <c r="IMV5" s="58"/>
      <c r="IMW5" s="58"/>
      <c r="IMX5" s="58"/>
      <c r="IMY5" s="58"/>
      <c r="IMZ5" s="58"/>
      <c r="INA5" s="58"/>
      <c r="INB5" s="58"/>
      <c r="INC5" s="58"/>
      <c r="IND5" s="58"/>
      <c r="INE5" s="58"/>
      <c r="INF5" s="58"/>
      <c r="ING5" s="58"/>
      <c r="INH5" s="58"/>
      <c r="INI5" s="58"/>
      <c r="INJ5" s="58"/>
      <c r="INK5" s="58"/>
      <c r="INL5" s="58"/>
      <c r="INM5" s="58"/>
      <c r="INN5" s="58"/>
      <c r="INO5" s="58"/>
      <c r="INP5" s="58"/>
      <c r="INQ5" s="58"/>
      <c r="INR5" s="58"/>
      <c r="INS5" s="58"/>
      <c r="INT5" s="58"/>
      <c r="INU5" s="58"/>
      <c r="INV5" s="58"/>
      <c r="INW5" s="58"/>
      <c r="INX5" s="58"/>
      <c r="INY5" s="58"/>
      <c r="INZ5" s="58"/>
      <c r="IOA5" s="58"/>
      <c r="IOB5" s="58"/>
      <c r="IOC5" s="58"/>
      <c r="IOD5" s="58"/>
      <c r="IOE5" s="58"/>
      <c r="IOF5" s="58"/>
      <c r="IOG5" s="58"/>
      <c r="IOH5" s="58"/>
      <c r="IOI5" s="58"/>
      <c r="IOJ5" s="58"/>
      <c r="IOK5" s="58"/>
      <c r="IOL5" s="58"/>
      <c r="IOM5" s="58"/>
      <c r="ION5" s="58"/>
      <c r="IOO5" s="58"/>
      <c r="IOP5" s="58"/>
      <c r="IOQ5" s="58"/>
      <c r="IOR5" s="58"/>
      <c r="IOS5" s="58"/>
      <c r="IOT5" s="58"/>
      <c r="IOU5" s="58"/>
      <c r="IOV5" s="58"/>
      <c r="IOW5" s="58"/>
      <c r="IOX5" s="58"/>
      <c r="IOY5" s="58"/>
      <c r="IOZ5" s="58"/>
      <c r="IPA5" s="58"/>
      <c r="IPB5" s="58"/>
      <c r="IPC5" s="58"/>
      <c r="IPD5" s="58"/>
      <c r="IPE5" s="58"/>
      <c r="IPF5" s="58"/>
      <c r="IPG5" s="58"/>
      <c r="IPH5" s="58"/>
      <c r="IPI5" s="58"/>
      <c r="IPJ5" s="58"/>
      <c r="IPK5" s="58"/>
      <c r="IPL5" s="58"/>
      <c r="IPM5" s="58"/>
      <c r="IPN5" s="58"/>
      <c r="IPO5" s="58"/>
      <c r="IPP5" s="58"/>
      <c r="IPQ5" s="58"/>
      <c r="IPR5" s="58"/>
      <c r="IPS5" s="58"/>
      <c r="IPT5" s="58"/>
      <c r="IPU5" s="58"/>
      <c r="IPV5" s="58"/>
      <c r="IPW5" s="58"/>
      <c r="IPX5" s="58"/>
      <c r="IPY5" s="58"/>
      <c r="IPZ5" s="58"/>
      <c r="IQA5" s="58"/>
      <c r="IQB5" s="58"/>
      <c r="IQC5" s="58"/>
      <c r="IQD5" s="58"/>
      <c r="IQE5" s="58"/>
      <c r="IQF5" s="58"/>
      <c r="IQG5" s="58"/>
      <c r="IQH5" s="58"/>
      <c r="IQI5" s="58"/>
      <c r="IQJ5" s="58"/>
      <c r="IQK5" s="58"/>
      <c r="IQL5" s="58"/>
      <c r="IQM5" s="58"/>
      <c r="IQN5" s="58"/>
      <c r="IQO5" s="58"/>
      <c r="IQP5" s="58"/>
      <c r="IQQ5" s="58"/>
      <c r="IQR5" s="58"/>
      <c r="IQS5" s="58"/>
      <c r="IQT5" s="58"/>
      <c r="IQU5" s="58"/>
      <c r="IQV5" s="58"/>
      <c r="IQW5" s="58"/>
      <c r="IQX5" s="58"/>
      <c r="IQY5" s="58"/>
      <c r="IQZ5" s="58"/>
      <c r="IRA5" s="58"/>
      <c r="IRB5" s="58"/>
      <c r="IRC5" s="58"/>
      <c r="IRD5" s="58"/>
      <c r="IRE5" s="58"/>
      <c r="IRF5" s="58"/>
      <c r="IRG5" s="58"/>
      <c r="IRH5" s="58"/>
      <c r="IRI5" s="58"/>
      <c r="IRJ5" s="58"/>
      <c r="IRK5" s="58"/>
      <c r="IRL5" s="58"/>
      <c r="IRM5" s="58"/>
      <c r="IRN5" s="58"/>
      <c r="IRO5" s="58"/>
      <c r="IRP5" s="58"/>
      <c r="IRQ5" s="58"/>
      <c r="IRR5" s="58"/>
      <c r="IRS5" s="58"/>
      <c r="IRT5" s="58"/>
      <c r="IRU5" s="58"/>
      <c r="IRV5" s="58"/>
      <c r="IRW5" s="58"/>
      <c r="IRX5" s="58"/>
      <c r="IRY5" s="58"/>
      <c r="IRZ5" s="58"/>
      <c r="ISA5" s="58"/>
      <c r="ISB5" s="58"/>
      <c r="ISC5" s="58"/>
      <c r="ISD5" s="58"/>
      <c r="ISE5" s="58"/>
      <c r="ISF5" s="58"/>
      <c r="ISG5" s="58"/>
      <c r="ISH5" s="58"/>
      <c r="ISI5" s="58"/>
      <c r="ISJ5" s="58"/>
      <c r="ISK5" s="58"/>
      <c r="ISL5" s="58"/>
      <c r="ISM5" s="58"/>
      <c r="ISN5" s="58"/>
      <c r="ISO5" s="58"/>
      <c r="ISP5" s="58"/>
      <c r="ISQ5" s="58"/>
      <c r="ISR5" s="58"/>
      <c r="ISS5" s="58"/>
      <c r="IST5" s="58"/>
      <c r="ISU5" s="58"/>
      <c r="ISV5" s="58"/>
      <c r="ISW5" s="58"/>
      <c r="ISX5" s="58"/>
      <c r="ISY5" s="58"/>
      <c r="ISZ5" s="58"/>
      <c r="ITA5" s="58"/>
      <c r="ITB5" s="58"/>
      <c r="ITC5" s="58"/>
      <c r="ITD5" s="58"/>
      <c r="ITE5" s="58"/>
      <c r="ITF5" s="58"/>
      <c r="ITG5" s="58"/>
      <c r="ITH5" s="58"/>
      <c r="ITI5" s="58"/>
      <c r="ITJ5" s="58"/>
      <c r="ITK5" s="58"/>
      <c r="ITL5" s="58"/>
      <c r="ITM5" s="58"/>
      <c r="ITN5" s="58"/>
      <c r="ITO5" s="58"/>
      <c r="ITP5" s="58"/>
      <c r="ITQ5" s="58"/>
      <c r="ITR5" s="58"/>
      <c r="ITS5" s="58"/>
      <c r="ITT5" s="58"/>
      <c r="ITU5" s="58"/>
      <c r="ITV5" s="58"/>
      <c r="ITW5" s="58"/>
      <c r="ITX5" s="58"/>
      <c r="ITY5" s="58"/>
      <c r="ITZ5" s="58"/>
      <c r="IUA5" s="58"/>
      <c r="IUB5" s="58"/>
      <c r="IUC5" s="58"/>
      <c r="IUD5" s="58"/>
      <c r="IUE5" s="58"/>
      <c r="IUF5" s="58"/>
      <c r="IUG5" s="58"/>
      <c r="IUH5" s="58"/>
      <c r="IUI5" s="58"/>
      <c r="IUJ5" s="58"/>
      <c r="IUK5" s="58"/>
      <c r="IUL5" s="58"/>
      <c r="IUM5" s="58"/>
      <c r="IUN5" s="58"/>
      <c r="IUO5" s="58"/>
      <c r="IUP5" s="58"/>
      <c r="IUQ5" s="58"/>
      <c r="IUR5" s="58"/>
      <c r="IUS5" s="58"/>
      <c r="IUT5" s="58"/>
      <c r="IUU5" s="58"/>
      <c r="IUV5" s="58"/>
      <c r="IUW5" s="58"/>
      <c r="IUX5" s="58"/>
      <c r="IUY5" s="58"/>
      <c r="IUZ5" s="58"/>
      <c r="IVA5" s="58"/>
      <c r="IVB5" s="58"/>
      <c r="IVC5" s="58"/>
      <c r="IVD5" s="58"/>
      <c r="IVE5" s="58"/>
      <c r="IVF5" s="58"/>
      <c r="IVG5" s="58"/>
      <c r="IVH5" s="58"/>
      <c r="IVI5" s="58"/>
      <c r="IVJ5" s="58"/>
      <c r="IVK5" s="58"/>
      <c r="IVL5" s="58"/>
      <c r="IVM5" s="58"/>
      <c r="IVN5" s="58"/>
      <c r="IVO5" s="58"/>
      <c r="IVP5" s="58"/>
      <c r="IVQ5" s="58"/>
      <c r="IVR5" s="58"/>
      <c r="IVS5" s="58"/>
      <c r="IVT5" s="58"/>
      <c r="IVU5" s="58"/>
      <c r="IVV5" s="58"/>
      <c r="IVW5" s="58"/>
      <c r="IVX5" s="58"/>
      <c r="IVY5" s="58"/>
      <c r="IVZ5" s="58"/>
      <c r="IWA5" s="58"/>
      <c r="IWB5" s="58"/>
      <c r="IWC5" s="58"/>
      <c r="IWD5" s="58"/>
      <c r="IWE5" s="58"/>
      <c r="IWF5" s="58"/>
      <c r="IWG5" s="58"/>
      <c r="IWH5" s="58"/>
      <c r="IWI5" s="58"/>
      <c r="IWJ5" s="58"/>
      <c r="IWK5" s="58"/>
      <c r="IWL5" s="58"/>
      <c r="IWM5" s="58"/>
      <c r="IWN5" s="58"/>
      <c r="IWO5" s="58"/>
      <c r="IWP5" s="58"/>
      <c r="IWQ5" s="58"/>
      <c r="IWR5" s="58"/>
      <c r="IWS5" s="58"/>
      <c r="IWT5" s="58"/>
      <c r="IWU5" s="58"/>
      <c r="IWV5" s="58"/>
      <c r="IWW5" s="58"/>
      <c r="IWX5" s="58"/>
      <c r="IWY5" s="58"/>
      <c r="IWZ5" s="58"/>
      <c r="IXA5" s="58"/>
      <c r="IXB5" s="58"/>
      <c r="IXC5" s="58"/>
      <c r="IXD5" s="58"/>
      <c r="IXE5" s="58"/>
      <c r="IXF5" s="58"/>
      <c r="IXG5" s="58"/>
      <c r="IXH5" s="58"/>
      <c r="IXI5" s="58"/>
      <c r="IXJ5" s="58"/>
      <c r="IXK5" s="58"/>
      <c r="IXL5" s="58"/>
      <c r="IXM5" s="58"/>
      <c r="IXN5" s="58"/>
      <c r="IXO5" s="58"/>
      <c r="IXP5" s="58"/>
      <c r="IXQ5" s="58"/>
      <c r="IXR5" s="58"/>
      <c r="IXS5" s="58"/>
      <c r="IXT5" s="58"/>
      <c r="IXU5" s="58"/>
      <c r="IXV5" s="58"/>
      <c r="IXW5" s="58"/>
      <c r="IXX5" s="58"/>
      <c r="IXY5" s="58"/>
      <c r="IXZ5" s="58"/>
      <c r="IYA5" s="58"/>
      <c r="IYB5" s="58"/>
      <c r="IYC5" s="58"/>
      <c r="IYD5" s="58"/>
      <c r="IYE5" s="58"/>
      <c r="IYF5" s="58"/>
      <c r="IYG5" s="58"/>
      <c r="IYH5" s="58"/>
      <c r="IYI5" s="58"/>
      <c r="IYJ5" s="58"/>
      <c r="IYK5" s="58"/>
      <c r="IYL5" s="58"/>
      <c r="IYM5" s="58"/>
      <c r="IYN5" s="58"/>
      <c r="IYO5" s="58"/>
      <c r="IYP5" s="58"/>
      <c r="IYQ5" s="58"/>
      <c r="IYR5" s="58"/>
      <c r="IYS5" s="58"/>
      <c r="IYT5" s="58"/>
      <c r="IYU5" s="58"/>
      <c r="IYV5" s="58"/>
      <c r="IYW5" s="58"/>
      <c r="IYX5" s="58"/>
      <c r="IYY5" s="58"/>
      <c r="IYZ5" s="58"/>
      <c r="IZA5" s="58"/>
      <c r="IZB5" s="58"/>
      <c r="IZC5" s="58"/>
      <c r="IZD5" s="58"/>
      <c r="IZE5" s="58"/>
      <c r="IZF5" s="58"/>
      <c r="IZG5" s="58"/>
      <c r="IZH5" s="58"/>
      <c r="IZI5" s="58"/>
      <c r="IZJ5" s="58"/>
      <c r="IZK5" s="58"/>
      <c r="IZL5" s="58"/>
      <c r="IZM5" s="58"/>
      <c r="IZN5" s="58"/>
      <c r="IZO5" s="58"/>
      <c r="IZP5" s="58"/>
      <c r="IZQ5" s="58"/>
      <c r="IZR5" s="58"/>
      <c r="IZS5" s="58"/>
      <c r="IZT5" s="58"/>
      <c r="IZU5" s="58"/>
      <c r="IZV5" s="58"/>
      <c r="IZW5" s="58"/>
      <c r="IZX5" s="58"/>
      <c r="IZY5" s="58"/>
      <c r="IZZ5" s="58"/>
      <c r="JAA5" s="58"/>
      <c r="JAB5" s="58"/>
      <c r="JAC5" s="58"/>
      <c r="JAD5" s="58"/>
      <c r="JAE5" s="58"/>
      <c r="JAF5" s="58"/>
      <c r="JAG5" s="58"/>
      <c r="JAH5" s="58"/>
      <c r="JAI5" s="58"/>
      <c r="JAJ5" s="58"/>
      <c r="JAK5" s="58"/>
      <c r="JAL5" s="58"/>
      <c r="JAM5" s="58"/>
      <c r="JAN5" s="58"/>
      <c r="JAO5" s="58"/>
      <c r="JAP5" s="58"/>
      <c r="JAQ5" s="58"/>
      <c r="JAR5" s="58"/>
      <c r="JAS5" s="58"/>
      <c r="JAT5" s="58"/>
      <c r="JAU5" s="58"/>
      <c r="JAV5" s="58"/>
      <c r="JAW5" s="58"/>
      <c r="JAX5" s="58"/>
      <c r="JAY5" s="58"/>
      <c r="JAZ5" s="58"/>
      <c r="JBA5" s="58"/>
      <c r="JBB5" s="58"/>
      <c r="JBC5" s="58"/>
      <c r="JBD5" s="58"/>
      <c r="JBE5" s="58"/>
      <c r="JBF5" s="58"/>
      <c r="JBG5" s="58"/>
      <c r="JBH5" s="58"/>
      <c r="JBI5" s="58"/>
      <c r="JBJ5" s="58"/>
      <c r="JBK5" s="58"/>
      <c r="JBL5" s="58"/>
      <c r="JBM5" s="58"/>
      <c r="JBN5" s="58"/>
      <c r="JBO5" s="58"/>
      <c r="JBP5" s="58"/>
      <c r="JBQ5" s="58"/>
      <c r="JBR5" s="58"/>
      <c r="JBS5" s="58"/>
      <c r="JBT5" s="58"/>
      <c r="JBU5" s="58"/>
      <c r="JBV5" s="58"/>
      <c r="JBW5" s="58"/>
      <c r="JBX5" s="58"/>
      <c r="JBY5" s="58"/>
      <c r="JBZ5" s="58"/>
      <c r="JCA5" s="58"/>
      <c r="JCB5" s="58"/>
      <c r="JCC5" s="58"/>
      <c r="JCD5" s="58"/>
      <c r="JCE5" s="58"/>
      <c r="JCF5" s="58"/>
      <c r="JCG5" s="58"/>
      <c r="JCH5" s="58"/>
      <c r="JCI5" s="58"/>
      <c r="JCJ5" s="58"/>
      <c r="JCK5" s="58"/>
      <c r="JCL5" s="58"/>
      <c r="JCM5" s="58"/>
      <c r="JCN5" s="58"/>
      <c r="JCO5" s="58"/>
      <c r="JCP5" s="58"/>
      <c r="JCQ5" s="58"/>
      <c r="JCR5" s="58"/>
      <c r="JCS5" s="58"/>
      <c r="JCT5" s="58"/>
      <c r="JCU5" s="58"/>
      <c r="JCV5" s="58"/>
      <c r="JCW5" s="58"/>
      <c r="JCX5" s="58"/>
      <c r="JCY5" s="58"/>
      <c r="JCZ5" s="58"/>
      <c r="JDA5" s="58"/>
      <c r="JDB5" s="58"/>
      <c r="JDC5" s="58"/>
      <c r="JDD5" s="58"/>
      <c r="JDE5" s="58"/>
      <c r="JDF5" s="58"/>
      <c r="JDG5" s="58"/>
      <c r="JDH5" s="58"/>
      <c r="JDI5" s="58"/>
      <c r="JDJ5" s="58"/>
      <c r="JDK5" s="58"/>
      <c r="JDL5" s="58"/>
      <c r="JDM5" s="58"/>
      <c r="JDN5" s="58"/>
      <c r="JDO5" s="58"/>
      <c r="JDP5" s="58"/>
      <c r="JDQ5" s="58"/>
      <c r="JDR5" s="58"/>
      <c r="JDS5" s="58"/>
      <c r="JDT5" s="58"/>
      <c r="JDU5" s="58"/>
      <c r="JDV5" s="58"/>
      <c r="JDW5" s="58"/>
      <c r="JDX5" s="58"/>
      <c r="JDY5" s="58"/>
      <c r="JDZ5" s="58"/>
      <c r="JEA5" s="58"/>
      <c r="JEB5" s="58"/>
      <c r="JEC5" s="58"/>
      <c r="JED5" s="58"/>
      <c r="JEE5" s="58"/>
      <c r="JEF5" s="58"/>
      <c r="JEG5" s="58"/>
      <c r="JEH5" s="58"/>
      <c r="JEI5" s="58"/>
      <c r="JEJ5" s="58"/>
      <c r="JEK5" s="58"/>
      <c r="JEL5" s="58"/>
      <c r="JEM5" s="58"/>
      <c r="JEN5" s="58"/>
      <c r="JEO5" s="58"/>
      <c r="JEP5" s="58"/>
      <c r="JEQ5" s="58"/>
      <c r="JER5" s="58"/>
      <c r="JES5" s="58"/>
      <c r="JET5" s="58"/>
      <c r="JEU5" s="58"/>
      <c r="JEV5" s="58"/>
      <c r="JEW5" s="58"/>
      <c r="JEX5" s="58"/>
      <c r="JEY5" s="58"/>
      <c r="JEZ5" s="58"/>
      <c r="JFA5" s="58"/>
      <c r="JFB5" s="58"/>
      <c r="JFC5" s="58"/>
      <c r="JFD5" s="58"/>
      <c r="JFE5" s="58"/>
      <c r="JFF5" s="58"/>
      <c r="JFG5" s="58"/>
      <c r="JFH5" s="58"/>
      <c r="JFI5" s="58"/>
      <c r="JFJ5" s="58"/>
      <c r="JFK5" s="58"/>
      <c r="JFL5" s="58"/>
      <c r="JFM5" s="58"/>
      <c r="JFN5" s="58"/>
      <c r="JFO5" s="58"/>
      <c r="JFP5" s="58"/>
      <c r="JFQ5" s="58"/>
      <c r="JFR5" s="58"/>
      <c r="JFS5" s="58"/>
      <c r="JFT5" s="58"/>
      <c r="JFU5" s="58"/>
      <c r="JFV5" s="58"/>
      <c r="JFW5" s="58"/>
      <c r="JFX5" s="58"/>
      <c r="JFY5" s="58"/>
      <c r="JFZ5" s="58"/>
      <c r="JGA5" s="58"/>
      <c r="JGB5" s="58"/>
      <c r="JGC5" s="58"/>
      <c r="JGD5" s="58"/>
      <c r="JGE5" s="58"/>
      <c r="JGF5" s="58"/>
      <c r="JGG5" s="58"/>
      <c r="JGH5" s="58"/>
      <c r="JGI5" s="58"/>
      <c r="JGJ5" s="58"/>
      <c r="JGK5" s="58"/>
      <c r="JGL5" s="58"/>
      <c r="JGM5" s="58"/>
      <c r="JGN5" s="58"/>
      <c r="JGO5" s="58"/>
      <c r="JGP5" s="58"/>
      <c r="JGQ5" s="58"/>
      <c r="JGR5" s="58"/>
      <c r="JGS5" s="58"/>
      <c r="JGT5" s="58"/>
      <c r="JGU5" s="58"/>
      <c r="JGV5" s="58"/>
      <c r="JGW5" s="58"/>
      <c r="JGX5" s="58"/>
      <c r="JGY5" s="58"/>
      <c r="JGZ5" s="58"/>
      <c r="JHA5" s="58"/>
      <c r="JHB5" s="58"/>
      <c r="JHC5" s="58"/>
      <c r="JHD5" s="58"/>
      <c r="JHE5" s="58"/>
      <c r="JHF5" s="58"/>
      <c r="JHG5" s="58"/>
      <c r="JHH5" s="58"/>
      <c r="JHI5" s="58"/>
      <c r="JHJ5" s="58"/>
      <c r="JHK5" s="58"/>
      <c r="JHL5" s="58"/>
      <c r="JHM5" s="58"/>
      <c r="JHN5" s="58"/>
      <c r="JHO5" s="58"/>
      <c r="JHP5" s="58"/>
      <c r="JHQ5" s="58"/>
      <c r="JHR5" s="58"/>
      <c r="JHS5" s="58"/>
      <c r="JHT5" s="58"/>
      <c r="JHU5" s="58"/>
      <c r="JHV5" s="58"/>
      <c r="JHW5" s="58"/>
      <c r="JHX5" s="58"/>
      <c r="JHY5" s="58"/>
      <c r="JHZ5" s="58"/>
      <c r="JIA5" s="58"/>
      <c r="JIB5" s="58"/>
      <c r="JIC5" s="58"/>
      <c r="JID5" s="58"/>
      <c r="JIE5" s="58"/>
      <c r="JIF5" s="58"/>
      <c r="JIG5" s="58"/>
      <c r="JIH5" s="58"/>
      <c r="JII5" s="58"/>
      <c r="JIJ5" s="58"/>
      <c r="JIK5" s="58"/>
      <c r="JIL5" s="58"/>
      <c r="JIM5" s="58"/>
      <c r="JIN5" s="58"/>
      <c r="JIO5" s="58"/>
      <c r="JIP5" s="58"/>
      <c r="JIQ5" s="58"/>
      <c r="JIR5" s="58"/>
      <c r="JIS5" s="58"/>
      <c r="JIT5" s="58"/>
      <c r="JIU5" s="58"/>
      <c r="JIV5" s="58"/>
      <c r="JIW5" s="58"/>
      <c r="JIX5" s="58"/>
      <c r="JIY5" s="58"/>
      <c r="JIZ5" s="58"/>
      <c r="JJA5" s="58"/>
      <c r="JJB5" s="58"/>
      <c r="JJC5" s="58"/>
      <c r="JJD5" s="58"/>
      <c r="JJE5" s="58"/>
      <c r="JJF5" s="58"/>
      <c r="JJG5" s="58"/>
      <c r="JJH5" s="58"/>
      <c r="JJI5" s="58"/>
      <c r="JJJ5" s="58"/>
      <c r="JJK5" s="58"/>
      <c r="JJL5" s="58"/>
      <c r="JJM5" s="58"/>
      <c r="JJN5" s="58"/>
      <c r="JJO5" s="58"/>
      <c r="JJP5" s="58"/>
      <c r="JJQ5" s="58"/>
      <c r="JJR5" s="58"/>
      <c r="JJS5" s="58"/>
      <c r="JJT5" s="58"/>
      <c r="JJU5" s="58"/>
      <c r="JJV5" s="58"/>
      <c r="JJW5" s="58"/>
      <c r="JJX5" s="58"/>
      <c r="JJY5" s="58"/>
      <c r="JJZ5" s="58"/>
      <c r="JKA5" s="58"/>
      <c r="JKB5" s="58"/>
      <c r="JKC5" s="58"/>
      <c r="JKD5" s="58"/>
      <c r="JKE5" s="58"/>
      <c r="JKF5" s="58"/>
      <c r="JKG5" s="58"/>
      <c r="JKH5" s="58"/>
      <c r="JKI5" s="58"/>
      <c r="JKJ5" s="58"/>
      <c r="JKK5" s="58"/>
      <c r="JKL5" s="58"/>
      <c r="JKM5" s="58"/>
      <c r="JKN5" s="58"/>
      <c r="JKO5" s="58"/>
      <c r="JKP5" s="58"/>
      <c r="JKQ5" s="58"/>
      <c r="JKR5" s="58"/>
      <c r="JKS5" s="58"/>
      <c r="JKT5" s="58"/>
      <c r="JKU5" s="58"/>
      <c r="JKV5" s="58"/>
      <c r="JKW5" s="58"/>
      <c r="JKX5" s="58"/>
      <c r="JKY5" s="58"/>
      <c r="JKZ5" s="58"/>
      <c r="JLA5" s="58"/>
      <c r="JLB5" s="58"/>
      <c r="JLC5" s="58"/>
      <c r="JLD5" s="58"/>
      <c r="JLE5" s="58"/>
      <c r="JLF5" s="58"/>
      <c r="JLG5" s="58"/>
      <c r="JLH5" s="58"/>
      <c r="JLI5" s="58"/>
      <c r="JLJ5" s="58"/>
      <c r="JLK5" s="58"/>
      <c r="JLL5" s="58"/>
      <c r="JLM5" s="58"/>
      <c r="JLN5" s="58"/>
      <c r="JLO5" s="58"/>
      <c r="JLP5" s="58"/>
      <c r="JLQ5" s="58"/>
      <c r="JLR5" s="58"/>
      <c r="JLS5" s="58"/>
      <c r="JLT5" s="58"/>
      <c r="JLU5" s="58"/>
      <c r="JLV5" s="58"/>
      <c r="JLW5" s="58"/>
      <c r="JLX5" s="58"/>
      <c r="JLY5" s="58"/>
      <c r="JLZ5" s="58"/>
      <c r="JMA5" s="58"/>
      <c r="JMB5" s="58"/>
      <c r="JMC5" s="58"/>
      <c r="JMD5" s="58"/>
      <c r="JME5" s="58"/>
      <c r="JMF5" s="58"/>
      <c r="JMG5" s="58"/>
      <c r="JMH5" s="58"/>
      <c r="JMI5" s="58"/>
      <c r="JMJ5" s="58"/>
      <c r="JMK5" s="58"/>
      <c r="JML5" s="58"/>
      <c r="JMM5" s="58"/>
      <c r="JMN5" s="58"/>
      <c r="JMO5" s="58"/>
      <c r="JMP5" s="58"/>
      <c r="JMQ5" s="58"/>
      <c r="JMR5" s="58"/>
      <c r="JMS5" s="58"/>
      <c r="JMT5" s="58"/>
      <c r="JMU5" s="58"/>
      <c r="JMV5" s="58"/>
      <c r="JMW5" s="58"/>
      <c r="JMX5" s="58"/>
      <c r="JMY5" s="58"/>
      <c r="JMZ5" s="58"/>
      <c r="JNA5" s="58"/>
      <c r="JNB5" s="58"/>
      <c r="JNC5" s="58"/>
      <c r="JND5" s="58"/>
      <c r="JNE5" s="58"/>
      <c r="JNF5" s="58"/>
      <c r="JNG5" s="58"/>
      <c r="JNH5" s="58"/>
      <c r="JNI5" s="58"/>
      <c r="JNJ5" s="58"/>
      <c r="JNK5" s="58"/>
      <c r="JNL5" s="58"/>
      <c r="JNM5" s="58"/>
      <c r="JNN5" s="58"/>
      <c r="JNO5" s="58"/>
      <c r="JNP5" s="58"/>
      <c r="JNQ5" s="58"/>
      <c r="JNR5" s="58"/>
      <c r="JNS5" s="58"/>
      <c r="JNT5" s="58"/>
      <c r="JNU5" s="58"/>
      <c r="JNV5" s="58"/>
      <c r="JNW5" s="58"/>
      <c r="JNX5" s="58"/>
      <c r="JNY5" s="58"/>
      <c r="JNZ5" s="58"/>
      <c r="JOA5" s="58"/>
      <c r="JOB5" s="58"/>
      <c r="JOC5" s="58"/>
      <c r="JOD5" s="58"/>
      <c r="JOE5" s="58"/>
      <c r="JOF5" s="58"/>
      <c r="JOG5" s="58"/>
      <c r="JOH5" s="58"/>
      <c r="JOI5" s="58"/>
      <c r="JOJ5" s="58"/>
      <c r="JOK5" s="58"/>
      <c r="JOL5" s="58"/>
      <c r="JOM5" s="58"/>
      <c r="JON5" s="58"/>
      <c r="JOO5" s="58"/>
      <c r="JOP5" s="58"/>
      <c r="JOQ5" s="58"/>
      <c r="JOR5" s="58"/>
      <c r="JOS5" s="58"/>
      <c r="JOT5" s="58"/>
      <c r="JOU5" s="58"/>
      <c r="JOV5" s="58"/>
      <c r="JOW5" s="58"/>
      <c r="JOX5" s="58"/>
      <c r="JOY5" s="58"/>
      <c r="JOZ5" s="58"/>
      <c r="JPA5" s="58"/>
      <c r="JPB5" s="58"/>
      <c r="JPC5" s="58"/>
      <c r="JPD5" s="58"/>
      <c r="JPE5" s="58"/>
      <c r="JPF5" s="58"/>
      <c r="JPG5" s="58"/>
      <c r="JPH5" s="58"/>
      <c r="JPI5" s="58"/>
      <c r="JPJ5" s="58"/>
      <c r="JPK5" s="58"/>
      <c r="JPL5" s="58"/>
      <c r="JPM5" s="58"/>
      <c r="JPN5" s="58"/>
      <c r="JPO5" s="58"/>
      <c r="JPP5" s="58"/>
      <c r="JPQ5" s="58"/>
      <c r="JPR5" s="58"/>
      <c r="JPS5" s="58"/>
      <c r="JPT5" s="58"/>
      <c r="JPU5" s="58"/>
      <c r="JPV5" s="58"/>
      <c r="JPW5" s="58"/>
      <c r="JPX5" s="58"/>
      <c r="JPY5" s="58"/>
      <c r="JPZ5" s="58"/>
      <c r="JQA5" s="58"/>
      <c r="JQB5" s="58"/>
      <c r="JQC5" s="58"/>
      <c r="JQD5" s="58"/>
      <c r="JQE5" s="58"/>
      <c r="JQF5" s="58"/>
      <c r="JQG5" s="58"/>
      <c r="JQH5" s="58"/>
      <c r="JQI5" s="58"/>
      <c r="JQJ5" s="58"/>
      <c r="JQK5" s="58"/>
      <c r="JQL5" s="58"/>
      <c r="JQM5" s="58"/>
      <c r="JQN5" s="58"/>
      <c r="JQO5" s="58"/>
      <c r="JQP5" s="58"/>
      <c r="JQQ5" s="58"/>
      <c r="JQR5" s="58"/>
      <c r="JQS5" s="58"/>
      <c r="JQT5" s="58"/>
      <c r="JQU5" s="58"/>
      <c r="JQV5" s="58"/>
      <c r="JQW5" s="58"/>
      <c r="JQX5" s="58"/>
      <c r="JQY5" s="58"/>
      <c r="JQZ5" s="58"/>
      <c r="JRA5" s="58"/>
      <c r="JRB5" s="58"/>
      <c r="JRC5" s="58"/>
      <c r="JRD5" s="58"/>
      <c r="JRE5" s="58"/>
      <c r="JRF5" s="58"/>
      <c r="JRG5" s="58"/>
      <c r="JRH5" s="58"/>
      <c r="JRI5" s="58"/>
      <c r="JRJ5" s="58"/>
      <c r="JRK5" s="58"/>
      <c r="JRL5" s="58"/>
      <c r="JRM5" s="58"/>
      <c r="JRN5" s="58"/>
      <c r="JRO5" s="58"/>
      <c r="JRP5" s="58"/>
      <c r="JRQ5" s="58"/>
      <c r="JRR5" s="58"/>
      <c r="JRS5" s="58"/>
      <c r="JRT5" s="58"/>
      <c r="JRU5" s="58"/>
      <c r="JRV5" s="58"/>
      <c r="JRW5" s="58"/>
      <c r="JRX5" s="58"/>
      <c r="JRY5" s="58"/>
      <c r="JRZ5" s="58"/>
      <c r="JSA5" s="58"/>
      <c r="JSB5" s="58"/>
      <c r="JSC5" s="58"/>
      <c r="JSD5" s="58"/>
      <c r="JSE5" s="58"/>
      <c r="JSF5" s="58"/>
      <c r="JSG5" s="58"/>
      <c r="JSH5" s="58"/>
      <c r="JSI5" s="58"/>
      <c r="JSJ5" s="58"/>
      <c r="JSK5" s="58"/>
      <c r="JSL5" s="58"/>
      <c r="JSM5" s="58"/>
      <c r="JSN5" s="58"/>
      <c r="JSO5" s="58"/>
      <c r="JSP5" s="58"/>
      <c r="JSQ5" s="58"/>
      <c r="JSR5" s="58"/>
      <c r="JSS5" s="58"/>
      <c r="JST5" s="58"/>
      <c r="JSU5" s="58"/>
      <c r="JSV5" s="58"/>
      <c r="JSW5" s="58"/>
      <c r="JSX5" s="58"/>
      <c r="JSY5" s="58"/>
      <c r="JSZ5" s="58"/>
      <c r="JTA5" s="58"/>
      <c r="JTB5" s="58"/>
      <c r="JTC5" s="58"/>
      <c r="JTD5" s="58"/>
      <c r="JTE5" s="58"/>
      <c r="JTF5" s="58"/>
      <c r="JTG5" s="58"/>
      <c r="JTH5" s="58"/>
      <c r="JTI5" s="58"/>
      <c r="JTJ5" s="58"/>
      <c r="JTK5" s="58"/>
      <c r="JTL5" s="58"/>
      <c r="JTM5" s="58"/>
      <c r="JTN5" s="58"/>
      <c r="JTO5" s="58"/>
      <c r="JTP5" s="58"/>
      <c r="JTQ5" s="58"/>
      <c r="JTR5" s="58"/>
      <c r="JTS5" s="58"/>
      <c r="JTT5" s="58"/>
      <c r="JTU5" s="58"/>
      <c r="JTV5" s="58"/>
      <c r="JTW5" s="58"/>
      <c r="JTX5" s="58"/>
      <c r="JTY5" s="58"/>
      <c r="JTZ5" s="58"/>
      <c r="JUA5" s="58"/>
      <c r="JUB5" s="58"/>
      <c r="JUC5" s="58"/>
      <c r="JUD5" s="58"/>
      <c r="JUE5" s="58"/>
      <c r="JUF5" s="58"/>
      <c r="JUG5" s="58"/>
      <c r="JUH5" s="58"/>
      <c r="JUI5" s="58"/>
      <c r="JUJ5" s="58"/>
      <c r="JUK5" s="58"/>
      <c r="JUL5" s="58"/>
      <c r="JUM5" s="58"/>
      <c r="JUN5" s="58"/>
      <c r="JUO5" s="58"/>
      <c r="JUP5" s="58"/>
      <c r="JUQ5" s="58"/>
      <c r="JUR5" s="58"/>
      <c r="JUS5" s="58"/>
      <c r="JUT5" s="58"/>
      <c r="JUU5" s="58"/>
      <c r="JUV5" s="58"/>
      <c r="JUW5" s="58"/>
      <c r="JUX5" s="58"/>
      <c r="JUY5" s="58"/>
      <c r="JUZ5" s="58"/>
      <c r="JVA5" s="58"/>
      <c r="JVB5" s="58"/>
      <c r="JVC5" s="58"/>
      <c r="JVD5" s="58"/>
      <c r="JVE5" s="58"/>
      <c r="JVF5" s="58"/>
      <c r="JVG5" s="58"/>
      <c r="JVH5" s="58"/>
      <c r="JVI5" s="58"/>
      <c r="JVJ5" s="58"/>
      <c r="JVK5" s="58"/>
      <c r="JVL5" s="58"/>
      <c r="JVM5" s="58"/>
      <c r="JVN5" s="58"/>
      <c r="JVO5" s="58"/>
      <c r="JVP5" s="58"/>
      <c r="JVQ5" s="58"/>
      <c r="JVR5" s="58"/>
      <c r="JVS5" s="58"/>
      <c r="JVT5" s="58"/>
      <c r="JVU5" s="58"/>
      <c r="JVV5" s="58"/>
      <c r="JVW5" s="58"/>
      <c r="JVX5" s="58"/>
      <c r="JVY5" s="58"/>
      <c r="JVZ5" s="58"/>
      <c r="JWA5" s="58"/>
      <c r="JWB5" s="58"/>
      <c r="JWC5" s="58"/>
      <c r="JWD5" s="58"/>
      <c r="JWE5" s="58"/>
      <c r="JWF5" s="58"/>
      <c r="JWG5" s="58"/>
      <c r="JWH5" s="58"/>
      <c r="JWI5" s="58"/>
      <c r="JWJ5" s="58"/>
      <c r="JWK5" s="58"/>
      <c r="JWL5" s="58"/>
      <c r="JWM5" s="58"/>
      <c r="JWN5" s="58"/>
      <c r="JWO5" s="58"/>
      <c r="JWP5" s="58"/>
      <c r="JWQ5" s="58"/>
      <c r="JWR5" s="58"/>
      <c r="JWS5" s="58"/>
      <c r="JWT5" s="58"/>
      <c r="JWU5" s="58"/>
      <c r="JWV5" s="58"/>
      <c r="JWW5" s="58"/>
      <c r="JWX5" s="58"/>
      <c r="JWY5" s="58"/>
      <c r="JWZ5" s="58"/>
      <c r="JXA5" s="58"/>
      <c r="JXB5" s="58"/>
      <c r="JXC5" s="58"/>
      <c r="JXD5" s="58"/>
      <c r="JXE5" s="58"/>
      <c r="JXF5" s="58"/>
      <c r="JXG5" s="58"/>
      <c r="JXH5" s="58"/>
      <c r="JXI5" s="58"/>
      <c r="JXJ5" s="58"/>
      <c r="JXK5" s="58"/>
      <c r="JXL5" s="58"/>
      <c r="JXM5" s="58"/>
      <c r="JXN5" s="58"/>
      <c r="JXO5" s="58"/>
      <c r="JXP5" s="58"/>
      <c r="JXQ5" s="58"/>
      <c r="JXR5" s="58"/>
      <c r="JXS5" s="58"/>
      <c r="JXT5" s="58"/>
      <c r="JXU5" s="58"/>
      <c r="JXV5" s="58"/>
      <c r="JXW5" s="58"/>
      <c r="JXX5" s="58"/>
      <c r="JXY5" s="58"/>
      <c r="JXZ5" s="58"/>
      <c r="JYA5" s="58"/>
      <c r="JYB5" s="58"/>
      <c r="JYC5" s="58"/>
      <c r="JYD5" s="58"/>
      <c r="JYE5" s="58"/>
      <c r="JYF5" s="58"/>
      <c r="JYG5" s="58"/>
      <c r="JYH5" s="58"/>
      <c r="JYI5" s="58"/>
      <c r="JYJ5" s="58"/>
      <c r="JYK5" s="58"/>
      <c r="JYL5" s="58"/>
      <c r="JYM5" s="58"/>
      <c r="JYN5" s="58"/>
      <c r="JYO5" s="58"/>
      <c r="JYP5" s="58"/>
      <c r="JYQ5" s="58"/>
      <c r="JYR5" s="58"/>
      <c r="JYS5" s="58"/>
      <c r="JYT5" s="58"/>
      <c r="JYU5" s="58"/>
      <c r="JYV5" s="58"/>
      <c r="JYW5" s="58"/>
      <c r="JYX5" s="58"/>
      <c r="JYY5" s="58"/>
      <c r="JYZ5" s="58"/>
      <c r="JZA5" s="58"/>
      <c r="JZB5" s="58"/>
      <c r="JZC5" s="58"/>
      <c r="JZD5" s="58"/>
      <c r="JZE5" s="58"/>
      <c r="JZF5" s="58"/>
      <c r="JZG5" s="58"/>
      <c r="JZH5" s="58"/>
      <c r="JZI5" s="58"/>
      <c r="JZJ5" s="58"/>
      <c r="JZK5" s="58"/>
      <c r="JZL5" s="58"/>
      <c r="JZM5" s="58"/>
      <c r="JZN5" s="58"/>
      <c r="JZO5" s="58"/>
      <c r="JZP5" s="58"/>
      <c r="JZQ5" s="58"/>
      <c r="JZR5" s="58"/>
      <c r="JZS5" s="58"/>
      <c r="JZT5" s="58"/>
      <c r="JZU5" s="58"/>
      <c r="JZV5" s="58"/>
      <c r="JZW5" s="58"/>
      <c r="JZX5" s="58"/>
      <c r="JZY5" s="58"/>
      <c r="JZZ5" s="58"/>
      <c r="KAA5" s="58"/>
      <c r="KAB5" s="58"/>
      <c r="KAC5" s="58"/>
      <c r="KAD5" s="58"/>
      <c r="KAE5" s="58"/>
      <c r="KAF5" s="58"/>
      <c r="KAG5" s="58"/>
      <c r="KAH5" s="58"/>
      <c r="KAI5" s="58"/>
      <c r="KAJ5" s="58"/>
      <c r="KAK5" s="58"/>
      <c r="KAL5" s="58"/>
      <c r="KAM5" s="58"/>
      <c r="KAN5" s="58"/>
      <c r="KAO5" s="58"/>
      <c r="KAP5" s="58"/>
      <c r="KAQ5" s="58"/>
      <c r="KAR5" s="58"/>
      <c r="KAS5" s="58"/>
      <c r="KAT5" s="58"/>
      <c r="KAU5" s="58"/>
      <c r="KAV5" s="58"/>
      <c r="KAW5" s="58"/>
      <c r="KAX5" s="58"/>
      <c r="KAY5" s="58"/>
      <c r="KAZ5" s="58"/>
      <c r="KBA5" s="58"/>
      <c r="KBB5" s="58"/>
      <c r="KBC5" s="58"/>
      <c r="KBD5" s="58"/>
      <c r="KBE5" s="58"/>
      <c r="KBF5" s="58"/>
      <c r="KBG5" s="58"/>
      <c r="KBH5" s="58"/>
      <c r="KBI5" s="58"/>
      <c r="KBJ5" s="58"/>
      <c r="KBK5" s="58"/>
      <c r="KBL5" s="58"/>
      <c r="KBM5" s="58"/>
      <c r="KBN5" s="58"/>
      <c r="KBO5" s="58"/>
      <c r="KBP5" s="58"/>
      <c r="KBQ5" s="58"/>
      <c r="KBR5" s="58"/>
      <c r="KBS5" s="58"/>
      <c r="KBT5" s="58"/>
      <c r="KBU5" s="58"/>
      <c r="KBV5" s="58"/>
      <c r="KBW5" s="58"/>
      <c r="KBX5" s="58"/>
      <c r="KBY5" s="58"/>
      <c r="KBZ5" s="58"/>
      <c r="KCA5" s="58"/>
      <c r="KCB5" s="58"/>
      <c r="KCC5" s="58"/>
      <c r="KCD5" s="58"/>
      <c r="KCE5" s="58"/>
      <c r="KCF5" s="58"/>
      <c r="KCG5" s="58"/>
      <c r="KCH5" s="58"/>
      <c r="KCI5" s="58"/>
      <c r="KCJ5" s="58"/>
      <c r="KCK5" s="58"/>
      <c r="KCL5" s="58"/>
      <c r="KCM5" s="58"/>
      <c r="KCN5" s="58"/>
      <c r="KCO5" s="58"/>
      <c r="KCP5" s="58"/>
      <c r="KCQ5" s="58"/>
      <c r="KCR5" s="58"/>
      <c r="KCS5" s="58"/>
      <c r="KCT5" s="58"/>
      <c r="KCU5" s="58"/>
      <c r="KCV5" s="58"/>
      <c r="KCW5" s="58"/>
      <c r="KCX5" s="58"/>
      <c r="KCY5" s="58"/>
      <c r="KCZ5" s="58"/>
      <c r="KDA5" s="58"/>
      <c r="KDB5" s="58"/>
      <c r="KDC5" s="58"/>
      <c r="KDD5" s="58"/>
      <c r="KDE5" s="58"/>
      <c r="KDF5" s="58"/>
      <c r="KDG5" s="58"/>
      <c r="KDH5" s="58"/>
      <c r="KDI5" s="58"/>
      <c r="KDJ5" s="58"/>
      <c r="KDK5" s="58"/>
      <c r="KDL5" s="58"/>
      <c r="KDM5" s="58"/>
      <c r="KDN5" s="58"/>
      <c r="KDO5" s="58"/>
      <c r="KDP5" s="58"/>
      <c r="KDQ5" s="58"/>
      <c r="KDR5" s="58"/>
      <c r="KDS5" s="58"/>
      <c r="KDT5" s="58"/>
      <c r="KDU5" s="58"/>
      <c r="KDV5" s="58"/>
      <c r="KDW5" s="58"/>
      <c r="KDX5" s="58"/>
      <c r="KDY5" s="58"/>
      <c r="KDZ5" s="58"/>
      <c r="KEA5" s="58"/>
      <c r="KEB5" s="58"/>
      <c r="KEC5" s="58"/>
      <c r="KED5" s="58"/>
      <c r="KEE5" s="58"/>
      <c r="KEF5" s="58"/>
      <c r="KEG5" s="58"/>
      <c r="KEH5" s="58"/>
      <c r="KEI5" s="58"/>
      <c r="KEJ5" s="58"/>
      <c r="KEK5" s="58"/>
      <c r="KEL5" s="58"/>
      <c r="KEM5" s="58"/>
      <c r="KEN5" s="58"/>
      <c r="KEO5" s="58"/>
      <c r="KEP5" s="58"/>
      <c r="KEQ5" s="58"/>
      <c r="KER5" s="58"/>
      <c r="KES5" s="58"/>
      <c r="KET5" s="58"/>
      <c r="KEU5" s="58"/>
      <c r="KEV5" s="58"/>
      <c r="KEW5" s="58"/>
      <c r="KEX5" s="58"/>
      <c r="KEY5" s="58"/>
      <c r="KEZ5" s="58"/>
      <c r="KFA5" s="58"/>
      <c r="KFB5" s="58"/>
      <c r="KFC5" s="58"/>
      <c r="KFD5" s="58"/>
      <c r="KFE5" s="58"/>
      <c r="KFF5" s="58"/>
      <c r="KFG5" s="58"/>
      <c r="KFH5" s="58"/>
      <c r="KFI5" s="58"/>
      <c r="KFJ5" s="58"/>
      <c r="KFK5" s="58"/>
      <c r="KFL5" s="58"/>
      <c r="KFM5" s="58"/>
      <c r="KFN5" s="58"/>
      <c r="KFO5" s="58"/>
      <c r="KFP5" s="58"/>
      <c r="KFQ5" s="58"/>
      <c r="KFR5" s="58"/>
      <c r="KFS5" s="58"/>
      <c r="KFT5" s="58"/>
      <c r="KFU5" s="58"/>
      <c r="KFV5" s="58"/>
      <c r="KFW5" s="58"/>
      <c r="KFX5" s="58"/>
      <c r="KFY5" s="58"/>
      <c r="KFZ5" s="58"/>
      <c r="KGA5" s="58"/>
      <c r="KGB5" s="58"/>
      <c r="KGC5" s="58"/>
      <c r="KGD5" s="58"/>
      <c r="KGE5" s="58"/>
      <c r="KGF5" s="58"/>
      <c r="KGG5" s="58"/>
      <c r="KGH5" s="58"/>
      <c r="KGI5" s="58"/>
      <c r="KGJ5" s="58"/>
      <c r="KGK5" s="58"/>
      <c r="KGL5" s="58"/>
      <c r="KGM5" s="58"/>
      <c r="KGN5" s="58"/>
      <c r="KGO5" s="58"/>
      <c r="KGP5" s="58"/>
      <c r="KGQ5" s="58"/>
      <c r="KGR5" s="58"/>
      <c r="KGS5" s="58"/>
      <c r="KGT5" s="58"/>
      <c r="KGU5" s="58"/>
      <c r="KGV5" s="58"/>
      <c r="KGW5" s="58"/>
      <c r="KGX5" s="58"/>
      <c r="KGY5" s="58"/>
      <c r="KGZ5" s="58"/>
      <c r="KHA5" s="58"/>
      <c r="KHB5" s="58"/>
      <c r="KHC5" s="58"/>
      <c r="KHD5" s="58"/>
      <c r="KHE5" s="58"/>
      <c r="KHF5" s="58"/>
      <c r="KHG5" s="58"/>
      <c r="KHH5" s="58"/>
      <c r="KHI5" s="58"/>
      <c r="KHJ5" s="58"/>
      <c r="KHK5" s="58"/>
      <c r="KHL5" s="58"/>
      <c r="KHM5" s="58"/>
      <c r="KHN5" s="58"/>
      <c r="KHO5" s="58"/>
      <c r="KHP5" s="58"/>
      <c r="KHQ5" s="58"/>
      <c r="KHR5" s="58"/>
      <c r="KHS5" s="58"/>
      <c r="KHT5" s="58"/>
      <c r="KHU5" s="58"/>
      <c r="KHV5" s="58"/>
      <c r="KHW5" s="58"/>
      <c r="KHX5" s="58"/>
      <c r="KHY5" s="58"/>
      <c r="KHZ5" s="58"/>
      <c r="KIA5" s="58"/>
      <c r="KIB5" s="58"/>
      <c r="KIC5" s="58"/>
      <c r="KID5" s="58"/>
      <c r="KIE5" s="58"/>
      <c r="KIF5" s="58"/>
      <c r="KIG5" s="58"/>
      <c r="KIH5" s="58"/>
      <c r="KII5" s="58"/>
      <c r="KIJ5" s="58"/>
      <c r="KIK5" s="58"/>
      <c r="KIL5" s="58"/>
      <c r="KIM5" s="58"/>
      <c r="KIN5" s="58"/>
      <c r="KIO5" s="58"/>
      <c r="KIP5" s="58"/>
      <c r="KIQ5" s="58"/>
      <c r="KIR5" s="58"/>
      <c r="KIS5" s="58"/>
      <c r="KIT5" s="58"/>
      <c r="KIU5" s="58"/>
      <c r="KIV5" s="58"/>
      <c r="KIW5" s="58"/>
      <c r="KIX5" s="58"/>
      <c r="KIY5" s="58"/>
      <c r="KIZ5" s="58"/>
      <c r="KJA5" s="58"/>
      <c r="KJB5" s="58"/>
      <c r="KJC5" s="58"/>
      <c r="KJD5" s="58"/>
      <c r="KJE5" s="58"/>
      <c r="KJF5" s="58"/>
      <c r="KJG5" s="58"/>
      <c r="KJH5" s="58"/>
      <c r="KJI5" s="58"/>
      <c r="KJJ5" s="58"/>
      <c r="KJK5" s="58"/>
      <c r="KJL5" s="58"/>
      <c r="KJM5" s="58"/>
      <c r="KJN5" s="58"/>
      <c r="KJO5" s="58"/>
      <c r="KJP5" s="58"/>
      <c r="KJQ5" s="58"/>
      <c r="KJR5" s="58"/>
      <c r="KJS5" s="58"/>
      <c r="KJT5" s="58"/>
      <c r="KJU5" s="58"/>
      <c r="KJV5" s="58"/>
      <c r="KJW5" s="58"/>
      <c r="KJX5" s="58"/>
      <c r="KJY5" s="58"/>
      <c r="KJZ5" s="58"/>
      <c r="KKA5" s="58"/>
      <c r="KKB5" s="58"/>
      <c r="KKC5" s="58"/>
      <c r="KKD5" s="58"/>
      <c r="KKE5" s="58"/>
      <c r="KKF5" s="58"/>
      <c r="KKG5" s="58"/>
      <c r="KKH5" s="58"/>
      <c r="KKI5" s="58"/>
      <c r="KKJ5" s="58"/>
      <c r="KKK5" s="58"/>
      <c r="KKL5" s="58"/>
      <c r="KKM5" s="58"/>
      <c r="KKN5" s="58"/>
      <c r="KKO5" s="58"/>
      <c r="KKP5" s="58"/>
      <c r="KKQ5" s="58"/>
      <c r="KKR5" s="58"/>
      <c r="KKS5" s="58"/>
      <c r="KKT5" s="58"/>
      <c r="KKU5" s="58"/>
      <c r="KKV5" s="58"/>
      <c r="KKW5" s="58"/>
      <c r="KKX5" s="58"/>
      <c r="KKY5" s="58"/>
      <c r="KKZ5" s="58"/>
      <c r="KLA5" s="58"/>
      <c r="KLB5" s="58"/>
      <c r="KLC5" s="58"/>
      <c r="KLD5" s="58"/>
      <c r="KLE5" s="58"/>
      <c r="KLF5" s="58"/>
      <c r="KLG5" s="58"/>
      <c r="KLH5" s="58"/>
      <c r="KLI5" s="58"/>
      <c r="KLJ5" s="58"/>
      <c r="KLK5" s="58"/>
      <c r="KLL5" s="58"/>
      <c r="KLM5" s="58"/>
      <c r="KLN5" s="58"/>
      <c r="KLO5" s="58"/>
      <c r="KLP5" s="58"/>
      <c r="KLQ5" s="58"/>
      <c r="KLR5" s="58"/>
      <c r="KLS5" s="58"/>
      <c r="KLT5" s="58"/>
      <c r="KLU5" s="58"/>
      <c r="KLV5" s="58"/>
      <c r="KLW5" s="58"/>
      <c r="KLX5" s="58"/>
      <c r="KLY5" s="58"/>
      <c r="KLZ5" s="58"/>
      <c r="KMA5" s="58"/>
      <c r="KMB5" s="58"/>
      <c r="KMC5" s="58"/>
      <c r="KMD5" s="58"/>
      <c r="KME5" s="58"/>
      <c r="KMF5" s="58"/>
      <c r="KMG5" s="58"/>
      <c r="KMH5" s="58"/>
      <c r="KMI5" s="58"/>
      <c r="KMJ5" s="58"/>
      <c r="KMK5" s="58"/>
      <c r="KML5" s="58"/>
      <c r="KMM5" s="58"/>
      <c r="KMN5" s="58"/>
      <c r="KMO5" s="58"/>
      <c r="KMP5" s="58"/>
      <c r="KMQ5" s="58"/>
      <c r="KMR5" s="58"/>
      <c r="KMS5" s="58"/>
      <c r="KMT5" s="58"/>
      <c r="KMU5" s="58"/>
      <c r="KMV5" s="58"/>
      <c r="KMW5" s="58"/>
      <c r="KMX5" s="58"/>
      <c r="KMY5" s="58"/>
      <c r="KMZ5" s="58"/>
      <c r="KNA5" s="58"/>
      <c r="KNB5" s="58"/>
      <c r="KNC5" s="58"/>
      <c r="KND5" s="58"/>
      <c r="KNE5" s="58"/>
      <c r="KNF5" s="58"/>
      <c r="KNG5" s="58"/>
      <c r="KNH5" s="58"/>
      <c r="KNI5" s="58"/>
      <c r="KNJ5" s="58"/>
      <c r="KNK5" s="58"/>
      <c r="KNL5" s="58"/>
      <c r="KNM5" s="58"/>
      <c r="KNN5" s="58"/>
      <c r="KNO5" s="58"/>
      <c r="KNP5" s="58"/>
      <c r="KNQ5" s="58"/>
      <c r="KNR5" s="58"/>
      <c r="KNS5" s="58"/>
      <c r="KNT5" s="58"/>
      <c r="KNU5" s="58"/>
      <c r="KNV5" s="58"/>
      <c r="KNW5" s="58"/>
      <c r="KNX5" s="58"/>
      <c r="KNY5" s="58"/>
      <c r="KNZ5" s="58"/>
      <c r="KOA5" s="58"/>
      <c r="KOB5" s="58"/>
      <c r="KOC5" s="58"/>
      <c r="KOD5" s="58"/>
      <c r="KOE5" s="58"/>
      <c r="KOF5" s="58"/>
      <c r="KOG5" s="58"/>
      <c r="KOH5" s="58"/>
      <c r="KOI5" s="58"/>
      <c r="KOJ5" s="58"/>
      <c r="KOK5" s="58"/>
      <c r="KOL5" s="58"/>
      <c r="KOM5" s="58"/>
      <c r="KON5" s="58"/>
      <c r="KOO5" s="58"/>
      <c r="KOP5" s="58"/>
      <c r="KOQ5" s="58"/>
      <c r="KOR5" s="58"/>
      <c r="KOS5" s="58"/>
      <c r="KOT5" s="58"/>
      <c r="KOU5" s="58"/>
      <c r="KOV5" s="58"/>
      <c r="KOW5" s="58"/>
      <c r="KOX5" s="58"/>
      <c r="KOY5" s="58"/>
      <c r="KOZ5" s="58"/>
      <c r="KPA5" s="58"/>
      <c r="KPB5" s="58"/>
      <c r="KPC5" s="58"/>
      <c r="KPD5" s="58"/>
      <c r="KPE5" s="58"/>
      <c r="KPF5" s="58"/>
      <c r="KPG5" s="58"/>
      <c r="KPH5" s="58"/>
      <c r="KPI5" s="58"/>
      <c r="KPJ5" s="58"/>
      <c r="KPK5" s="58"/>
      <c r="KPL5" s="58"/>
      <c r="KPM5" s="58"/>
      <c r="KPN5" s="58"/>
      <c r="KPO5" s="58"/>
      <c r="KPP5" s="58"/>
      <c r="KPQ5" s="58"/>
      <c r="KPR5" s="58"/>
      <c r="KPS5" s="58"/>
      <c r="KPT5" s="58"/>
      <c r="KPU5" s="58"/>
      <c r="KPV5" s="58"/>
      <c r="KPW5" s="58"/>
      <c r="KPX5" s="58"/>
      <c r="KPY5" s="58"/>
      <c r="KPZ5" s="58"/>
      <c r="KQA5" s="58"/>
      <c r="KQB5" s="58"/>
      <c r="KQC5" s="58"/>
      <c r="KQD5" s="58"/>
      <c r="KQE5" s="58"/>
      <c r="KQF5" s="58"/>
      <c r="KQG5" s="58"/>
      <c r="KQH5" s="58"/>
      <c r="KQI5" s="58"/>
      <c r="KQJ5" s="58"/>
      <c r="KQK5" s="58"/>
      <c r="KQL5" s="58"/>
      <c r="KQM5" s="58"/>
      <c r="KQN5" s="58"/>
      <c r="KQO5" s="58"/>
      <c r="KQP5" s="58"/>
      <c r="KQQ5" s="58"/>
      <c r="KQR5" s="58"/>
      <c r="KQS5" s="58"/>
      <c r="KQT5" s="58"/>
      <c r="KQU5" s="58"/>
      <c r="KQV5" s="58"/>
      <c r="KQW5" s="58"/>
      <c r="KQX5" s="58"/>
      <c r="KQY5" s="58"/>
      <c r="KQZ5" s="58"/>
      <c r="KRA5" s="58"/>
      <c r="KRB5" s="58"/>
      <c r="KRC5" s="58"/>
      <c r="KRD5" s="58"/>
      <c r="KRE5" s="58"/>
      <c r="KRF5" s="58"/>
      <c r="KRG5" s="58"/>
      <c r="KRH5" s="58"/>
      <c r="KRI5" s="58"/>
      <c r="KRJ5" s="58"/>
      <c r="KRK5" s="58"/>
      <c r="KRL5" s="58"/>
      <c r="KRM5" s="58"/>
      <c r="KRN5" s="58"/>
      <c r="KRO5" s="58"/>
      <c r="KRP5" s="58"/>
      <c r="KRQ5" s="58"/>
      <c r="KRR5" s="58"/>
      <c r="KRS5" s="58"/>
      <c r="KRT5" s="58"/>
      <c r="KRU5" s="58"/>
      <c r="KRV5" s="58"/>
      <c r="KRW5" s="58"/>
      <c r="KRX5" s="58"/>
      <c r="KRY5" s="58"/>
      <c r="KRZ5" s="58"/>
      <c r="KSA5" s="58"/>
      <c r="KSB5" s="58"/>
      <c r="KSC5" s="58"/>
      <c r="KSD5" s="58"/>
      <c r="KSE5" s="58"/>
      <c r="KSF5" s="58"/>
      <c r="KSG5" s="58"/>
      <c r="KSH5" s="58"/>
      <c r="KSI5" s="58"/>
      <c r="KSJ5" s="58"/>
      <c r="KSK5" s="58"/>
      <c r="KSL5" s="58"/>
      <c r="KSM5" s="58"/>
      <c r="KSN5" s="58"/>
      <c r="KSO5" s="58"/>
      <c r="KSP5" s="58"/>
      <c r="KSQ5" s="58"/>
      <c r="KSR5" s="58"/>
      <c r="KSS5" s="58"/>
      <c r="KST5" s="58"/>
      <c r="KSU5" s="58"/>
      <c r="KSV5" s="58"/>
      <c r="KSW5" s="58"/>
      <c r="KSX5" s="58"/>
      <c r="KSY5" s="58"/>
      <c r="KSZ5" s="58"/>
      <c r="KTA5" s="58"/>
      <c r="KTB5" s="58"/>
      <c r="KTC5" s="58"/>
      <c r="KTD5" s="58"/>
      <c r="KTE5" s="58"/>
      <c r="KTF5" s="58"/>
      <c r="KTG5" s="58"/>
      <c r="KTH5" s="58"/>
      <c r="KTI5" s="58"/>
      <c r="KTJ5" s="58"/>
      <c r="KTK5" s="58"/>
      <c r="KTL5" s="58"/>
      <c r="KTM5" s="58"/>
      <c r="KTN5" s="58"/>
      <c r="KTO5" s="58"/>
      <c r="KTP5" s="58"/>
      <c r="KTQ5" s="58"/>
      <c r="KTR5" s="58"/>
      <c r="KTS5" s="58"/>
      <c r="KTT5" s="58"/>
      <c r="KTU5" s="58"/>
      <c r="KTV5" s="58"/>
      <c r="KTW5" s="58"/>
      <c r="KTX5" s="58"/>
      <c r="KTY5" s="58"/>
      <c r="KTZ5" s="58"/>
      <c r="KUA5" s="58"/>
      <c r="KUB5" s="58"/>
      <c r="KUC5" s="58"/>
      <c r="KUD5" s="58"/>
      <c r="KUE5" s="58"/>
      <c r="KUF5" s="58"/>
      <c r="KUG5" s="58"/>
      <c r="KUH5" s="58"/>
      <c r="KUI5" s="58"/>
      <c r="KUJ5" s="58"/>
      <c r="KUK5" s="58"/>
      <c r="KUL5" s="58"/>
      <c r="KUM5" s="58"/>
      <c r="KUN5" s="58"/>
      <c r="KUO5" s="58"/>
      <c r="KUP5" s="58"/>
      <c r="KUQ5" s="58"/>
      <c r="KUR5" s="58"/>
      <c r="KUS5" s="58"/>
      <c r="KUT5" s="58"/>
      <c r="KUU5" s="58"/>
      <c r="KUV5" s="58"/>
      <c r="KUW5" s="58"/>
      <c r="KUX5" s="58"/>
      <c r="KUY5" s="58"/>
      <c r="KUZ5" s="58"/>
      <c r="KVA5" s="58"/>
      <c r="KVB5" s="58"/>
      <c r="KVC5" s="58"/>
      <c r="KVD5" s="58"/>
      <c r="KVE5" s="58"/>
      <c r="KVF5" s="58"/>
      <c r="KVG5" s="58"/>
      <c r="KVH5" s="58"/>
      <c r="KVI5" s="58"/>
      <c r="KVJ5" s="58"/>
      <c r="KVK5" s="58"/>
      <c r="KVL5" s="58"/>
      <c r="KVM5" s="58"/>
      <c r="KVN5" s="58"/>
      <c r="KVO5" s="58"/>
      <c r="KVP5" s="58"/>
      <c r="KVQ5" s="58"/>
      <c r="KVR5" s="58"/>
      <c r="KVS5" s="58"/>
      <c r="KVT5" s="58"/>
      <c r="KVU5" s="58"/>
      <c r="KVV5" s="58"/>
      <c r="KVW5" s="58"/>
      <c r="KVX5" s="58"/>
      <c r="KVY5" s="58"/>
      <c r="KVZ5" s="58"/>
      <c r="KWA5" s="58"/>
      <c r="KWB5" s="58"/>
      <c r="KWC5" s="58"/>
      <c r="KWD5" s="58"/>
      <c r="KWE5" s="58"/>
      <c r="KWF5" s="58"/>
      <c r="KWG5" s="58"/>
      <c r="KWH5" s="58"/>
      <c r="KWI5" s="58"/>
      <c r="KWJ5" s="58"/>
      <c r="KWK5" s="58"/>
      <c r="KWL5" s="58"/>
      <c r="KWM5" s="58"/>
      <c r="KWN5" s="58"/>
      <c r="KWO5" s="58"/>
      <c r="KWP5" s="58"/>
      <c r="KWQ5" s="58"/>
      <c r="KWR5" s="58"/>
      <c r="KWS5" s="58"/>
      <c r="KWT5" s="58"/>
      <c r="KWU5" s="58"/>
      <c r="KWV5" s="58"/>
      <c r="KWW5" s="58"/>
      <c r="KWX5" s="58"/>
      <c r="KWY5" s="58"/>
      <c r="KWZ5" s="58"/>
      <c r="KXA5" s="58"/>
      <c r="KXB5" s="58"/>
      <c r="KXC5" s="58"/>
      <c r="KXD5" s="58"/>
      <c r="KXE5" s="58"/>
      <c r="KXF5" s="58"/>
      <c r="KXG5" s="58"/>
      <c r="KXH5" s="58"/>
      <c r="KXI5" s="58"/>
      <c r="KXJ5" s="58"/>
      <c r="KXK5" s="58"/>
      <c r="KXL5" s="58"/>
      <c r="KXM5" s="58"/>
      <c r="KXN5" s="58"/>
      <c r="KXO5" s="58"/>
      <c r="KXP5" s="58"/>
      <c r="KXQ5" s="58"/>
      <c r="KXR5" s="58"/>
      <c r="KXS5" s="58"/>
      <c r="KXT5" s="58"/>
      <c r="KXU5" s="58"/>
      <c r="KXV5" s="58"/>
      <c r="KXW5" s="58"/>
      <c r="KXX5" s="58"/>
      <c r="KXY5" s="58"/>
      <c r="KXZ5" s="58"/>
      <c r="KYA5" s="58"/>
      <c r="KYB5" s="58"/>
      <c r="KYC5" s="58"/>
      <c r="KYD5" s="58"/>
      <c r="KYE5" s="58"/>
      <c r="KYF5" s="58"/>
      <c r="KYG5" s="58"/>
      <c r="KYH5" s="58"/>
      <c r="KYI5" s="58"/>
      <c r="KYJ5" s="58"/>
      <c r="KYK5" s="58"/>
      <c r="KYL5" s="58"/>
      <c r="KYM5" s="58"/>
      <c r="KYN5" s="58"/>
      <c r="KYO5" s="58"/>
      <c r="KYP5" s="58"/>
      <c r="KYQ5" s="58"/>
      <c r="KYR5" s="58"/>
      <c r="KYS5" s="58"/>
      <c r="KYT5" s="58"/>
      <c r="KYU5" s="58"/>
      <c r="KYV5" s="58"/>
      <c r="KYW5" s="58"/>
      <c r="KYX5" s="58"/>
      <c r="KYY5" s="58"/>
      <c r="KYZ5" s="58"/>
      <c r="KZA5" s="58"/>
      <c r="KZB5" s="58"/>
      <c r="KZC5" s="58"/>
      <c r="KZD5" s="58"/>
      <c r="KZE5" s="58"/>
      <c r="KZF5" s="58"/>
      <c r="KZG5" s="58"/>
      <c r="KZH5" s="58"/>
      <c r="KZI5" s="58"/>
      <c r="KZJ5" s="58"/>
      <c r="KZK5" s="58"/>
      <c r="KZL5" s="58"/>
      <c r="KZM5" s="58"/>
      <c r="KZN5" s="58"/>
      <c r="KZO5" s="58"/>
      <c r="KZP5" s="58"/>
      <c r="KZQ5" s="58"/>
      <c r="KZR5" s="58"/>
      <c r="KZS5" s="58"/>
      <c r="KZT5" s="58"/>
      <c r="KZU5" s="58"/>
      <c r="KZV5" s="58"/>
      <c r="KZW5" s="58"/>
      <c r="KZX5" s="58"/>
      <c r="KZY5" s="58"/>
      <c r="KZZ5" s="58"/>
      <c r="LAA5" s="58"/>
      <c r="LAB5" s="58"/>
      <c r="LAC5" s="58"/>
      <c r="LAD5" s="58"/>
      <c r="LAE5" s="58"/>
      <c r="LAF5" s="58"/>
      <c r="LAG5" s="58"/>
      <c r="LAH5" s="58"/>
      <c r="LAI5" s="58"/>
      <c r="LAJ5" s="58"/>
      <c r="LAK5" s="58"/>
      <c r="LAL5" s="58"/>
      <c r="LAM5" s="58"/>
      <c r="LAN5" s="58"/>
      <c r="LAO5" s="58"/>
      <c r="LAP5" s="58"/>
      <c r="LAQ5" s="58"/>
      <c r="LAR5" s="58"/>
      <c r="LAS5" s="58"/>
      <c r="LAT5" s="58"/>
      <c r="LAU5" s="58"/>
      <c r="LAV5" s="58"/>
      <c r="LAW5" s="58"/>
      <c r="LAX5" s="58"/>
      <c r="LAY5" s="58"/>
      <c r="LAZ5" s="58"/>
      <c r="LBA5" s="58"/>
      <c r="LBB5" s="58"/>
      <c r="LBC5" s="58"/>
      <c r="LBD5" s="58"/>
      <c r="LBE5" s="58"/>
      <c r="LBF5" s="58"/>
      <c r="LBG5" s="58"/>
      <c r="LBH5" s="58"/>
      <c r="LBI5" s="58"/>
      <c r="LBJ5" s="58"/>
      <c r="LBK5" s="58"/>
      <c r="LBL5" s="58"/>
      <c r="LBM5" s="58"/>
      <c r="LBN5" s="58"/>
      <c r="LBO5" s="58"/>
      <c r="LBP5" s="58"/>
      <c r="LBQ5" s="58"/>
      <c r="LBR5" s="58"/>
      <c r="LBS5" s="58"/>
      <c r="LBT5" s="58"/>
      <c r="LBU5" s="58"/>
      <c r="LBV5" s="58"/>
      <c r="LBW5" s="58"/>
      <c r="LBX5" s="58"/>
      <c r="LBY5" s="58"/>
      <c r="LBZ5" s="58"/>
      <c r="LCA5" s="58"/>
      <c r="LCB5" s="58"/>
      <c r="LCC5" s="58"/>
      <c r="LCD5" s="58"/>
      <c r="LCE5" s="58"/>
      <c r="LCF5" s="58"/>
      <c r="LCG5" s="58"/>
      <c r="LCH5" s="58"/>
      <c r="LCI5" s="58"/>
      <c r="LCJ5" s="58"/>
      <c r="LCK5" s="58"/>
      <c r="LCL5" s="58"/>
      <c r="LCM5" s="58"/>
      <c r="LCN5" s="58"/>
      <c r="LCO5" s="58"/>
      <c r="LCP5" s="58"/>
      <c r="LCQ5" s="58"/>
      <c r="LCR5" s="58"/>
      <c r="LCS5" s="58"/>
      <c r="LCT5" s="58"/>
      <c r="LCU5" s="58"/>
      <c r="LCV5" s="58"/>
      <c r="LCW5" s="58"/>
      <c r="LCX5" s="58"/>
      <c r="LCY5" s="58"/>
      <c r="LCZ5" s="58"/>
      <c r="LDA5" s="58"/>
      <c r="LDB5" s="58"/>
      <c r="LDC5" s="58"/>
      <c r="LDD5" s="58"/>
      <c r="LDE5" s="58"/>
      <c r="LDF5" s="58"/>
      <c r="LDG5" s="58"/>
      <c r="LDH5" s="58"/>
      <c r="LDI5" s="58"/>
      <c r="LDJ5" s="58"/>
      <c r="LDK5" s="58"/>
      <c r="LDL5" s="58"/>
      <c r="LDM5" s="58"/>
      <c r="LDN5" s="58"/>
      <c r="LDO5" s="58"/>
      <c r="LDP5" s="58"/>
      <c r="LDQ5" s="58"/>
      <c r="LDR5" s="58"/>
      <c r="LDS5" s="58"/>
      <c r="LDT5" s="58"/>
      <c r="LDU5" s="58"/>
      <c r="LDV5" s="58"/>
      <c r="LDW5" s="58"/>
      <c r="LDX5" s="58"/>
      <c r="LDY5" s="58"/>
      <c r="LDZ5" s="58"/>
      <c r="LEA5" s="58"/>
      <c r="LEB5" s="58"/>
      <c r="LEC5" s="58"/>
      <c r="LED5" s="58"/>
      <c r="LEE5" s="58"/>
      <c r="LEF5" s="58"/>
      <c r="LEG5" s="58"/>
      <c r="LEH5" s="58"/>
      <c r="LEI5" s="58"/>
      <c r="LEJ5" s="58"/>
      <c r="LEK5" s="58"/>
      <c r="LEL5" s="58"/>
      <c r="LEM5" s="58"/>
      <c r="LEN5" s="58"/>
      <c r="LEO5" s="58"/>
      <c r="LEP5" s="58"/>
      <c r="LEQ5" s="58"/>
      <c r="LER5" s="58"/>
      <c r="LES5" s="58"/>
      <c r="LET5" s="58"/>
      <c r="LEU5" s="58"/>
      <c r="LEV5" s="58"/>
      <c r="LEW5" s="58"/>
      <c r="LEX5" s="58"/>
      <c r="LEY5" s="58"/>
      <c r="LEZ5" s="58"/>
      <c r="LFA5" s="58"/>
      <c r="LFB5" s="58"/>
      <c r="LFC5" s="58"/>
      <c r="LFD5" s="58"/>
      <c r="LFE5" s="58"/>
      <c r="LFF5" s="58"/>
      <c r="LFG5" s="58"/>
      <c r="LFH5" s="58"/>
      <c r="LFI5" s="58"/>
      <c r="LFJ5" s="58"/>
      <c r="LFK5" s="58"/>
      <c r="LFL5" s="58"/>
      <c r="LFM5" s="58"/>
      <c r="LFN5" s="58"/>
      <c r="LFO5" s="58"/>
      <c r="LFP5" s="58"/>
      <c r="LFQ5" s="58"/>
      <c r="LFR5" s="58"/>
      <c r="LFS5" s="58"/>
      <c r="LFT5" s="58"/>
      <c r="LFU5" s="58"/>
      <c r="LFV5" s="58"/>
      <c r="LFW5" s="58"/>
      <c r="LFX5" s="58"/>
      <c r="LFY5" s="58"/>
      <c r="LFZ5" s="58"/>
      <c r="LGA5" s="58"/>
      <c r="LGB5" s="58"/>
      <c r="LGC5" s="58"/>
      <c r="LGD5" s="58"/>
      <c r="LGE5" s="58"/>
      <c r="LGF5" s="58"/>
      <c r="LGG5" s="58"/>
      <c r="LGH5" s="58"/>
      <c r="LGI5" s="58"/>
      <c r="LGJ5" s="58"/>
      <c r="LGK5" s="58"/>
      <c r="LGL5" s="58"/>
      <c r="LGM5" s="58"/>
      <c r="LGN5" s="58"/>
      <c r="LGO5" s="58"/>
      <c r="LGP5" s="58"/>
      <c r="LGQ5" s="58"/>
      <c r="LGR5" s="58"/>
      <c r="LGS5" s="58"/>
      <c r="LGT5" s="58"/>
      <c r="LGU5" s="58"/>
      <c r="LGV5" s="58"/>
      <c r="LGW5" s="58"/>
      <c r="LGX5" s="58"/>
      <c r="LGY5" s="58"/>
      <c r="LGZ5" s="58"/>
      <c r="LHA5" s="58"/>
      <c r="LHB5" s="58"/>
      <c r="LHC5" s="58"/>
      <c r="LHD5" s="58"/>
      <c r="LHE5" s="58"/>
      <c r="LHF5" s="58"/>
      <c r="LHG5" s="58"/>
      <c r="LHH5" s="58"/>
      <c r="LHI5" s="58"/>
      <c r="LHJ5" s="58"/>
      <c r="LHK5" s="58"/>
      <c r="LHL5" s="58"/>
      <c r="LHM5" s="58"/>
      <c r="LHN5" s="58"/>
      <c r="LHO5" s="58"/>
      <c r="LHP5" s="58"/>
      <c r="LHQ5" s="58"/>
      <c r="LHR5" s="58"/>
      <c r="LHS5" s="58"/>
      <c r="LHT5" s="58"/>
      <c r="LHU5" s="58"/>
      <c r="LHV5" s="58"/>
      <c r="LHW5" s="58"/>
      <c r="LHX5" s="58"/>
      <c r="LHY5" s="58"/>
      <c r="LHZ5" s="58"/>
      <c r="LIA5" s="58"/>
      <c r="LIB5" s="58"/>
      <c r="LIC5" s="58"/>
      <c r="LID5" s="58"/>
      <c r="LIE5" s="58"/>
      <c r="LIF5" s="58"/>
      <c r="LIG5" s="58"/>
      <c r="LIH5" s="58"/>
      <c r="LII5" s="58"/>
      <c r="LIJ5" s="58"/>
      <c r="LIK5" s="58"/>
      <c r="LIL5" s="58"/>
      <c r="LIM5" s="58"/>
      <c r="LIN5" s="58"/>
      <c r="LIO5" s="58"/>
      <c r="LIP5" s="58"/>
      <c r="LIQ5" s="58"/>
      <c r="LIR5" s="58"/>
      <c r="LIS5" s="58"/>
      <c r="LIT5" s="58"/>
      <c r="LIU5" s="58"/>
      <c r="LIV5" s="58"/>
      <c r="LIW5" s="58"/>
      <c r="LIX5" s="58"/>
      <c r="LIY5" s="58"/>
      <c r="LIZ5" s="58"/>
      <c r="LJA5" s="58"/>
      <c r="LJB5" s="58"/>
      <c r="LJC5" s="58"/>
      <c r="LJD5" s="58"/>
      <c r="LJE5" s="58"/>
      <c r="LJF5" s="58"/>
      <c r="LJG5" s="58"/>
      <c r="LJH5" s="58"/>
      <c r="LJI5" s="58"/>
      <c r="LJJ5" s="58"/>
      <c r="LJK5" s="58"/>
      <c r="LJL5" s="58"/>
      <c r="LJM5" s="58"/>
      <c r="LJN5" s="58"/>
      <c r="LJO5" s="58"/>
      <c r="LJP5" s="58"/>
      <c r="LJQ5" s="58"/>
      <c r="LJR5" s="58"/>
      <c r="LJS5" s="58"/>
      <c r="LJT5" s="58"/>
      <c r="LJU5" s="58"/>
      <c r="LJV5" s="58"/>
      <c r="LJW5" s="58"/>
      <c r="LJX5" s="58"/>
      <c r="LJY5" s="58"/>
      <c r="LJZ5" s="58"/>
      <c r="LKA5" s="58"/>
      <c r="LKB5" s="58"/>
      <c r="LKC5" s="58"/>
      <c r="LKD5" s="58"/>
      <c r="LKE5" s="58"/>
      <c r="LKF5" s="58"/>
      <c r="LKG5" s="58"/>
      <c r="LKH5" s="58"/>
      <c r="LKI5" s="58"/>
      <c r="LKJ5" s="58"/>
      <c r="LKK5" s="58"/>
      <c r="LKL5" s="58"/>
      <c r="LKM5" s="58"/>
      <c r="LKN5" s="58"/>
      <c r="LKO5" s="58"/>
      <c r="LKP5" s="58"/>
      <c r="LKQ5" s="58"/>
      <c r="LKR5" s="58"/>
      <c r="LKS5" s="58"/>
      <c r="LKT5" s="58"/>
      <c r="LKU5" s="58"/>
      <c r="LKV5" s="58"/>
      <c r="LKW5" s="58"/>
      <c r="LKX5" s="58"/>
      <c r="LKY5" s="58"/>
      <c r="LKZ5" s="58"/>
      <c r="LLA5" s="58"/>
      <c r="LLB5" s="58"/>
      <c r="LLC5" s="58"/>
      <c r="LLD5" s="58"/>
      <c r="LLE5" s="58"/>
      <c r="LLF5" s="58"/>
      <c r="LLG5" s="58"/>
      <c r="LLH5" s="58"/>
      <c r="LLI5" s="58"/>
      <c r="LLJ5" s="58"/>
      <c r="LLK5" s="58"/>
      <c r="LLL5" s="58"/>
      <c r="LLM5" s="58"/>
      <c r="LLN5" s="58"/>
      <c r="LLO5" s="58"/>
      <c r="LLP5" s="58"/>
      <c r="LLQ5" s="58"/>
      <c r="LLR5" s="58"/>
      <c r="LLS5" s="58"/>
      <c r="LLT5" s="58"/>
      <c r="LLU5" s="58"/>
      <c r="LLV5" s="58"/>
      <c r="LLW5" s="58"/>
      <c r="LLX5" s="58"/>
      <c r="LLY5" s="58"/>
      <c r="LLZ5" s="58"/>
      <c r="LMA5" s="58"/>
      <c r="LMB5" s="58"/>
      <c r="LMC5" s="58"/>
      <c r="LMD5" s="58"/>
      <c r="LME5" s="58"/>
      <c r="LMF5" s="58"/>
      <c r="LMG5" s="58"/>
      <c r="LMH5" s="58"/>
      <c r="LMI5" s="58"/>
      <c r="LMJ5" s="58"/>
      <c r="LMK5" s="58"/>
      <c r="LML5" s="58"/>
      <c r="LMM5" s="58"/>
      <c r="LMN5" s="58"/>
      <c r="LMO5" s="58"/>
      <c r="LMP5" s="58"/>
      <c r="LMQ5" s="58"/>
      <c r="LMR5" s="58"/>
      <c r="LMS5" s="58"/>
      <c r="LMT5" s="58"/>
      <c r="LMU5" s="58"/>
      <c r="LMV5" s="58"/>
      <c r="LMW5" s="58"/>
      <c r="LMX5" s="58"/>
      <c r="LMY5" s="58"/>
      <c r="LMZ5" s="58"/>
      <c r="LNA5" s="58"/>
      <c r="LNB5" s="58"/>
      <c r="LNC5" s="58"/>
      <c r="LND5" s="58"/>
      <c r="LNE5" s="58"/>
      <c r="LNF5" s="58"/>
      <c r="LNG5" s="58"/>
      <c r="LNH5" s="58"/>
      <c r="LNI5" s="58"/>
      <c r="LNJ5" s="58"/>
      <c r="LNK5" s="58"/>
      <c r="LNL5" s="58"/>
      <c r="LNM5" s="58"/>
      <c r="LNN5" s="58"/>
      <c r="LNO5" s="58"/>
      <c r="LNP5" s="58"/>
      <c r="LNQ5" s="58"/>
      <c r="LNR5" s="58"/>
      <c r="LNS5" s="58"/>
      <c r="LNT5" s="58"/>
      <c r="LNU5" s="58"/>
      <c r="LNV5" s="58"/>
      <c r="LNW5" s="58"/>
      <c r="LNX5" s="58"/>
      <c r="LNY5" s="58"/>
      <c r="LNZ5" s="58"/>
      <c r="LOA5" s="58"/>
      <c r="LOB5" s="58"/>
      <c r="LOC5" s="58"/>
      <c r="LOD5" s="58"/>
      <c r="LOE5" s="58"/>
      <c r="LOF5" s="58"/>
      <c r="LOG5" s="58"/>
      <c r="LOH5" s="58"/>
      <c r="LOI5" s="58"/>
      <c r="LOJ5" s="58"/>
      <c r="LOK5" s="58"/>
      <c r="LOL5" s="58"/>
      <c r="LOM5" s="58"/>
      <c r="LON5" s="58"/>
      <c r="LOO5" s="58"/>
      <c r="LOP5" s="58"/>
      <c r="LOQ5" s="58"/>
      <c r="LOR5" s="58"/>
      <c r="LOS5" s="58"/>
      <c r="LOT5" s="58"/>
      <c r="LOU5" s="58"/>
      <c r="LOV5" s="58"/>
      <c r="LOW5" s="58"/>
      <c r="LOX5" s="58"/>
      <c r="LOY5" s="58"/>
      <c r="LOZ5" s="58"/>
      <c r="LPA5" s="58"/>
      <c r="LPB5" s="58"/>
      <c r="LPC5" s="58"/>
      <c r="LPD5" s="58"/>
      <c r="LPE5" s="58"/>
      <c r="LPF5" s="58"/>
      <c r="LPG5" s="58"/>
      <c r="LPH5" s="58"/>
      <c r="LPI5" s="58"/>
      <c r="LPJ5" s="58"/>
      <c r="LPK5" s="58"/>
      <c r="LPL5" s="58"/>
      <c r="LPM5" s="58"/>
      <c r="LPN5" s="58"/>
      <c r="LPO5" s="58"/>
      <c r="LPP5" s="58"/>
      <c r="LPQ5" s="58"/>
      <c r="LPR5" s="58"/>
      <c r="LPS5" s="58"/>
      <c r="LPT5" s="58"/>
      <c r="LPU5" s="58"/>
      <c r="LPV5" s="58"/>
      <c r="LPW5" s="58"/>
      <c r="LPX5" s="58"/>
      <c r="LPY5" s="58"/>
      <c r="LPZ5" s="58"/>
      <c r="LQA5" s="58"/>
      <c r="LQB5" s="58"/>
      <c r="LQC5" s="58"/>
      <c r="LQD5" s="58"/>
      <c r="LQE5" s="58"/>
      <c r="LQF5" s="58"/>
      <c r="LQG5" s="58"/>
      <c r="LQH5" s="58"/>
      <c r="LQI5" s="58"/>
      <c r="LQJ5" s="58"/>
      <c r="LQK5" s="58"/>
      <c r="LQL5" s="58"/>
      <c r="LQM5" s="58"/>
      <c r="LQN5" s="58"/>
      <c r="LQO5" s="58"/>
      <c r="LQP5" s="58"/>
      <c r="LQQ5" s="58"/>
      <c r="LQR5" s="58"/>
      <c r="LQS5" s="58"/>
      <c r="LQT5" s="58"/>
      <c r="LQU5" s="58"/>
      <c r="LQV5" s="58"/>
      <c r="LQW5" s="58"/>
      <c r="LQX5" s="58"/>
      <c r="LQY5" s="58"/>
      <c r="LQZ5" s="58"/>
      <c r="LRA5" s="58"/>
      <c r="LRB5" s="58"/>
      <c r="LRC5" s="58"/>
      <c r="LRD5" s="58"/>
      <c r="LRE5" s="58"/>
      <c r="LRF5" s="58"/>
      <c r="LRG5" s="58"/>
      <c r="LRH5" s="58"/>
      <c r="LRI5" s="58"/>
      <c r="LRJ5" s="58"/>
      <c r="LRK5" s="58"/>
      <c r="LRL5" s="58"/>
      <c r="LRM5" s="58"/>
      <c r="LRN5" s="58"/>
      <c r="LRO5" s="58"/>
      <c r="LRP5" s="58"/>
      <c r="LRQ5" s="58"/>
      <c r="LRR5" s="58"/>
      <c r="LRS5" s="58"/>
      <c r="LRT5" s="58"/>
      <c r="LRU5" s="58"/>
      <c r="LRV5" s="58"/>
      <c r="LRW5" s="58"/>
      <c r="LRX5" s="58"/>
      <c r="LRY5" s="58"/>
      <c r="LRZ5" s="58"/>
      <c r="LSA5" s="58"/>
      <c r="LSB5" s="58"/>
      <c r="LSC5" s="58"/>
      <c r="LSD5" s="58"/>
      <c r="LSE5" s="58"/>
      <c r="LSF5" s="58"/>
      <c r="LSG5" s="58"/>
      <c r="LSH5" s="58"/>
      <c r="LSI5" s="58"/>
      <c r="LSJ5" s="58"/>
      <c r="LSK5" s="58"/>
      <c r="LSL5" s="58"/>
      <c r="LSM5" s="58"/>
      <c r="LSN5" s="58"/>
      <c r="LSO5" s="58"/>
      <c r="LSP5" s="58"/>
      <c r="LSQ5" s="58"/>
      <c r="LSR5" s="58"/>
      <c r="LSS5" s="58"/>
      <c r="LST5" s="58"/>
      <c r="LSU5" s="58"/>
      <c r="LSV5" s="58"/>
      <c r="LSW5" s="58"/>
      <c r="LSX5" s="58"/>
      <c r="LSY5" s="58"/>
      <c r="LSZ5" s="58"/>
      <c r="LTA5" s="58"/>
      <c r="LTB5" s="58"/>
      <c r="LTC5" s="58"/>
      <c r="LTD5" s="58"/>
      <c r="LTE5" s="58"/>
      <c r="LTF5" s="58"/>
      <c r="LTG5" s="58"/>
      <c r="LTH5" s="58"/>
      <c r="LTI5" s="58"/>
      <c r="LTJ5" s="58"/>
      <c r="LTK5" s="58"/>
      <c r="LTL5" s="58"/>
      <c r="LTM5" s="58"/>
      <c r="LTN5" s="58"/>
      <c r="LTO5" s="58"/>
      <c r="LTP5" s="58"/>
      <c r="LTQ5" s="58"/>
      <c r="LTR5" s="58"/>
      <c r="LTS5" s="58"/>
      <c r="LTT5" s="58"/>
      <c r="LTU5" s="58"/>
      <c r="LTV5" s="58"/>
      <c r="LTW5" s="58"/>
      <c r="LTX5" s="58"/>
      <c r="LTY5" s="58"/>
      <c r="LTZ5" s="58"/>
      <c r="LUA5" s="58"/>
      <c r="LUB5" s="58"/>
      <c r="LUC5" s="58"/>
      <c r="LUD5" s="58"/>
      <c r="LUE5" s="58"/>
      <c r="LUF5" s="58"/>
      <c r="LUG5" s="58"/>
      <c r="LUH5" s="58"/>
      <c r="LUI5" s="58"/>
      <c r="LUJ5" s="58"/>
      <c r="LUK5" s="58"/>
      <c r="LUL5" s="58"/>
      <c r="LUM5" s="58"/>
      <c r="LUN5" s="58"/>
      <c r="LUO5" s="58"/>
      <c r="LUP5" s="58"/>
      <c r="LUQ5" s="58"/>
      <c r="LUR5" s="58"/>
      <c r="LUS5" s="58"/>
      <c r="LUT5" s="58"/>
      <c r="LUU5" s="58"/>
      <c r="LUV5" s="58"/>
      <c r="LUW5" s="58"/>
      <c r="LUX5" s="58"/>
      <c r="LUY5" s="58"/>
      <c r="LUZ5" s="58"/>
      <c r="LVA5" s="58"/>
      <c r="LVB5" s="58"/>
      <c r="LVC5" s="58"/>
      <c r="LVD5" s="58"/>
      <c r="LVE5" s="58"/>
      <c r="LVF5" s="58"/>
      <c r="LVG5" s="58"/>
      <c r="LVH5" s="58"/>
      <c r="LVI5" s="58"/>
      <c r="LVJ5" s="58"/>
      <c r="LVK5" s="58"/>
      <c r="LVL5" s="58"/>
      <c r="LVM5" s="58"/>
      <c r="LVN5" s="58"/>
      <c r="LVO5" s="58"/>
      <c r="LVP5" s="58"/>
      <c r="LVQ5" s="58"/>
      <c r="LVR5" s="58"/>
      <c r="LVS5" s="58"/>
      <c r="LVT5" s="58"/>
      <c r="LVU5" s="58"/>
      <c r="LVV5" s="58"/>
      <c r="LVW5" s="58"/>
      <c r="LVX5" s="58"/>
      <c r="LVY5" s="58"/>
      <c r="LVZ5" s="58"/>
      <c r="LWA5" s="58"/>
      <c r="LWB5" s="58"/>
      <c r="LWC5" s="58"/>
      <c r="LWD5" s="58"/>
      <c r="LWE5" s="58"/>
      <c r="LWF5" s="58"/>
      <c r="LWG5" s="58"/>
      <c r="LWH5" s="58"/>
      <c r="LWI5" s="58"/>
      <c r="LWJ5" s="58"/>
      <c r="LWK5" s="58"/>
      <c r="LWL5" s="58"/>
      <c r="LWM5" s="58"/>
      <c r="LWN5" s="58"/>
      <c r="LWO5" s="58"/>
      <c r="LWP5" s="58"/>
      <c r="LWQ5" s="58"/>
      <c r="LWR5" s="58"/>
      <c r="LWS5" s="58"/>
      <c r="LWT5" s="58"/>
      <c r="LWU5" s="58"/>
      <c r="LWV5" s="58"/>
      <c r="LWW5" s="58"/>
      <c r="LWX5" s="58"/>
      <c r="LWY5" s="58"/>
      <c r="LWZ5" s="58"/>
      <c r="LXA5" s="58"/>
      <c r="LXB5" s="58"/>
      <c r="LXC5" s="58"/>
      <c r="LXD5" s="58"/>
      <c r="LXE5" s="58"/>
      <c r="LXF5" s="58"/>
      <c r="LXG5" s="58"/>
      <c r="LXH5" s="58"/>
      <c r="LXI5" s="58"/>
      <c r="LXJ5" s="58"/>
      <c r="LXK5" s="58"/>
      <c r="LXL5" s="58"/>
      <c r="LXM5" s="58"/>
      <c r="LXN5" s="58"/>
      <c r="LXO5" s="58"/>
      <c r="LXP5" s="58"/>
      <c r="LXQ5" s="58"/>
      <c r="LXR5" s="58"/>
      <c r="LXS5" s="58"/>
      <c r="LXT5" s="58"/>
      <c r="LXU5" s="58"/>
      <c r="LXV5" s="58"/>
      <c r="LXW5" s="58"/>
      <c r="LXX5" s="58"/>
      <c r="LXY5" s="58"/>
      <c r="LXZ5" s="58"/>
      <c r="LYA5" s="58"/>
      <c r="LYB5" s="58"/>
      <c r="LYC5" s="58"/>
      <c r="LYD5" s="58"/>
      <c r="LYE5" s="58"/>
      <c r="LYF5" s="58"/>
      <c r="LYG5" s="58"/>
      <c r="LYH5" s="58"/>
      <c r="LYI5" s="58"/>
      <c r="LYJ5" s="58"/>
      <c r="LYK5" s="58"/>
      <c r="LYL5" s="58"/>
      <c r="LYM5" s="58"/>
      <c r="LYN5" s="58"/>
      <c r="LYO5" s="58"/>
      <c r="LYP5" s="58"/>
      <c r="LYQ5" s="58"/>
      <c r="LYR5" s="58"/>
      <c r="LYS5" s="58"/>
      <c r="LYT5" s="58"/>
      <c r="LYU5" s="58"/>
      <c r="LYV5" s="58"/>
      <c r="LYW5" s="58"/>
      <c r="LYX5" s="58"/>
      <c r="LYY5" s="58"/>
      <c r="LYZ5" s="58"/>
      <c r="LZA5" s="58"/>
      <c r="LZB5" s="58"/>
      <c r="LZC5" s="58"/>
      <c r="LZD5" s="58"/>
      <c r="LZE5" s="58"/>
      <c r="LZF5" s="58"/>
      <c r="LZG5" s="58"/>
      <c r="LZH5" s="58"/>
      <c r="LZI5" s="58"/>
      <c r="LZJ5" s="58"/>
      <c r="LZK5" s="58"/>
      <c r="LZL5" s="58"/>
      <c r="LZM5" s="58"/>
      <c r="LZN5" s="58"/>
      <c r="LZO5" s="58"/>
      <c r="LZP5" s="58"/>
      <c r="LZQ5" s="58"/>
      <c r="LZR5" s="58"/>
      <c r="LZS5" s="58"/>
      <c r="LZT5" s="58"/>
      <c r="LZU5" s="58"/>
      <c r="LZV5" s="58"/>
      <c r="LZW5" s="58"/>
      <c r="LZX5" s="58"/>
      <c r="LZY5" s="58"/>
      <c r="LZZ5" s="58"/>
      <c r="MAA5" s="58"/>
      <c r="MAB5" s="58"/>
      <c r="MAC5" s="58"/>
      <c r="MAD5" s="58"/>
      <c r="MAE5" s="58"/>
      <c r="MAF5" s="58"/>
      <c r="MAG5" s="58"/>
      <c r="MAH5" s="58"/>
      <c r="MAI5" s="58"/>
      <c r="MAJ5" s="58"/>
      <c r="MAK5" s="58"/>
      <c r="MAL5" s="58"/>
      <c r="MAM5" s="58"/>
      <c r="MAN5" s="58"/>
      <c r="MAO5" s="58"/>
      <c r="MAP5" s="58"/>
      <c r="MAQ5" s="58"/>
      <c r="MAR5" s="58"/>
      <c r="MAS5" s="58"/>
      <c r="MAT5" s="58"/>
      <c r="MAU5" s="58"/>
      <c r="MAV5" s="58"/>
      <c r="MAW5" s="58"/>
      <c r="MAX5" s="58"/>
      <c r="MAY5" s="58"/>
      <c r="MAZ5" s="58"/>
      <c r="MBA5" s="58"/>
      <c r="MBB5" s="58"/>
      <c r="MBC5" s="58"/>
      <c r="MBD5" s="58"/>
      <c r="MBE5" s="58"/>
      <c r="MBF5" s="58"/>
      <c r="MBG5" s="58"/>
      <c r="MBH5" s="58"/>
      <c r="MBI5" s="58"/>
      <c r="MBJ5" s="58"/>
      <c r="MBK5" s="58"/>
      <c r="MBL5" s="58"/>
      <c r="MBM5" s="58"/>
      <c r="MBN5" s="58"/>
      <c r="MBO5" s="58"/>
      <c r="MBP5" s="58"/>
      <c r="MBQ5" s="58"/>
      <c r="MBR5" s="58"/>
      <c r="MBS5" s="58"/>
      <c r="MBT5" s="58"/>
      <c r="MBU5" s="58"/>
      <c r="MBV5" s="58"/>
      <c r="MBW5" s="58"/>
      <c r="MBX5" s="58"/>
      <c r="MBY5" s="58"/>
      <c r="MBZ5" s="58"/>
      <c r="MCA5" s="58"/>
      <c r="MCB5" s="58"/>
      <c r="MCC5" s="58"/>
      <c r="MCD5" s="58"/>
      <c r="MCE5" s="58"/>
      <c r="MCF5" s="58"/>
      <c r="MCG5" s="58"/>
      <c r="MCH5" s="58"/>
      <c r="MCI5" s="58"/>
      <c r="MCJ5" s="58"/>
      <c r="MCK5" s="58"/>
      <c r="MCL5" s="58"/>
      <c r="MCM5" s="58"/>
      <c r="MCN5" s="58"/>
      <c r="MCO5" s="58"/>
      <c r="MCP5" s="58"/>
      <c r="MCQ5" s="58"/>
      <c r="MCR5" s="58"/>
      <c r="MCS5" s="58"/>
      <c r="MCT5" s="58"/>
      <c r="MCU5" s="58"/>
      <c r="MCV5" s="58"/>
      <c r="MCW5" s="58"/>
      <c r="MCX5" s="58"/>
      <c r="MCY5" s="58"/>
      <c r="MCZ5" s="58"/>
      <c r="MDA5" s="58"/>
      <c r="MDB5" s="58"/>
      <c r="MDC5" s="58"/>
      <c r="MDD5" s="58"/>
      <c r="MDE5" s="58"/>
      <c r="MDF5" s="58"/>
      <c r="MDG5" s="58"/>
      <c r="MDH5" s="58"/>
      <c r="MDI5" s="58"/>
      <c r="MDJ5" s="58"/>
      <c r="MDK5" s="58"/>
      <c r="MDL5" s="58"/>
      <c r="MDM5" s="58"/>
      <c r="MDN5" s="58"/>
      <c r="MDO5" s="58"/>
      <c r="MDP5" s="58"/>
      <c r="MDQ5" s="58"/>
      <c r="MDR5" s="58"/>
      <c r="MDS5" s="58"/>
      <c r="MDT5" s="58"/>
      <c r="MDU5" s="58"/>
      <c r="MDV5" s="58"/>
      <c r="MDW5" s="58"/>
      <c r="MDX5" s="58"/>
      <c r="MDY5" s="58"/>
      <c r="MDZ5" s="58"/>
      <c r="MEA5" s="58"/>
      <c r="MEB5" s="58"/>
      <c r="MEC5" s="58"/>
      <c r="MED5" s="58"/>
      <c r="MEE5" s="58"/>
      <c r="MEF5" s="58"/>
      <c r="MEG5" s="58"/>
      <c r="MEH5" s="58"/>
      <c r="MEI5" s="58"/>
      <c r="MEJ5" s="58"/>
      <c r="MEK5" s="58"/>
      <c r="MEL5" s="58"/>
      <c r="MEM5" s="58"/>
      <c r="MEN5" s="58"/>
      <c r="MEO5" s="58"/>
      <c r="MEP5" s="58"/>
      <c r="MEQ5" s="58"/>
      <c r="MER5" s="58"/>
      <c r="MES5" s="58"/>
      <c r="MET5" s="58"/>
      <c r="MEU5" s="58"/>
      <c r="MEV5" s="58"/>
      <c r="MEW5" s="58"/>
      <c r="MEX5" s="58"/>
      <c r="MEY5" s="58"/>
      <c r="MEZ5" s="58"/>
      <c r="MFA5" s="58"/>
      <c r="MFB5" s="58"/>
      <c r="MFC5" s="58"/>
      <c r="MFD5" s="58"/>
      <c r="MFE5" s="58"/>
      <c r="MFF5" s="58"/>
      <c r="MFG5" s="58"/>
      <c r="MFH5" s="58"/>
      <c r="MFI5" s="58"/>
      <c r="MFJ5" s="58"/>
      <c r="MFK5" s="58"/>
      <c r="MFL5" s="58"/>
      <c r="MFM5" s="58"/>
      <c r="MFN5" s="58"/>
      <c r="MFO5" s="58"/>
      <c r="MFP5" s="58"/>
      <c r="MFQ5" s="58"/>
      <c r="MFR5" s="58"/>
      <c r="MFS5" s="58"/>
      <c r="MFT5" s="58"/>
      <c r="MFU5" s="58"/>
      <c r="MFV5" s="58"/>
      <c r="MFW5" s="58"/>
      <c r="MFX5" s="58"/>
      <c r="MFY5" s="58"/>
      <c r="MFZ5" s="58"/>
      <c r="MGA5" s="58"/>
      <c r="MGB5" s="58"/>
      <c r="MGC5" s="58"/>
      <c r="MGD5" s="58"/>
      <c r="MGE5" s="58"/>
      <c r="MGF5" s="58"/>
      <c r="MGG5" s="58"/>
      <c r="MGH5" s="58"/>
      <c r="MGI5" s="58"/>
      <c r="MGJ5" s="58"/>
      <c r="MGK5" s="58"/>
      <c r="MGL5" s="58"/>
      <c r="MGM5" s="58"/>
      <c r="MGN5" s="58"/>
      <c r="MGO5" s="58"/>
      <c r="MGP5" s="58"/>
      <c r="MGQ5" s="58"/>
      <c r="MGR5" s="58"/>
      <c r="MGS5" s="58"/>
      <c r="MGT5" s="58"/>
      <c r="MGU5" s="58"/>
      <c r="MGV5" s="58"/>
      <c r="MGW5" s="58"/>
      <c r="MGX5" s="58"/>
      <c r="MGY5" s="58"/>
      <c r="MGZ5" s="58"/>
      <c r="MHA5" s="58"/>
      <c r="MHB5" s="58"/>
      <c r="MHC5" s="58"/>
      <c r="MHD5" s="58"/>
      <c r="MHE5" s="58"/>
      <c r="MHF5" s="58"/>
      <c r="MHG5" s="58"/>
      <c r="MHH5" s="58"/>
      <c r="MHI5" s="58"/>
      <c r="MHJ5" s="58"/>
      <c r="MHK5" s="58"/>
      <c r="MHL5" s="58"/>
      <c r="MHM5" s="58"/>
      <c r="MHN5" s="58"/>
      <c r="MHO5" s="58"/>
      <c r="MHP5" s="58"/>
      <c r="MHQ5" s="58"/>
      <c r="MHR5" s="58"/>
      <c r="MHS5" s="58"/>
      <c r="MHT5" s="58"/>
      <c r="MHU5" s="58"/>
      <c r="MHV5" s="58"/>
      <c r="MHW5" s="58"/>
      <c r="MHX5" s="58"/>
      <c r="MHY5" s="58"/>
      <c r="MHZ5" s="58"/>
      <c r="MIA5" s="58"/>
      <c r="MIB5" s="58"/>
      <c r="MIC5" s="58"/>
      <c r="MID5" s="58"/>
      <c r="MIE5" s="58"/>
      <c r="MIF5" s="58"/>
      <c r="MIG5" s="58"/>
      <c r="MIH5" s="58"/>
      <c r="MII5" s="58"/>
      <c r="MIJ5" s="58"/>
      <c r="MIK5" s="58"/>
      <c r="MIL5" s="58"/>
      <c r="MIM5" s="58"/>
      <c r="MIN5" s="58"/>
      <c r="MIO5" s="58"/>
      <c r="MIP5" s="58"/>
      <c r="MIQ5" s="58"/>
      <c r="MIR5" s="58"/>
      <c r="MIS5" s="58"/>
      <c r="MIT5" s="58"/>
      <c r="MIU5" s="58"/>
      <c r="MIV5" s="58"/>
      <c r="MIW5" s="58"/>
      <c r="MIX5" s="58"/>
      <c r="MIY5" s="58"/>
      <c r="MIZ5" s="58"/>
      <c r="MJA5" s="58"/>
      <c r="MJB5" s="58"/>
      <c r="MJC5" s="58"/>
      <c r="MJD5" s="58"/>
      <c r="MJE5" s="58"/>
      <c r="MJF5" s="58"/>
      <c r="MJG5" s="58"/>
      <c r="MJH5" s="58"/>
      <c r="MJI5" s="58"/>
      <c r="MJJ5" s="58"/>
      <c r="MJK5" s="58"/>
      <c r="MJL5" s="58"/>
      <c r="MJM5" s="58"/>
      <c r="MJN5" s="58"/>
      <c r="MJO5" s="58"/>
      <c r="MJP5" s="58"/>
      <c r="MJQ5" s="58"/>
      <c r="MJR5" s="58"/>
      <c r="MJS5" s="58"/>
      <c r="MJT5" s="58"/>
      <c r="MJU5" s="58"/>
      <c r="MJV5" s="58"/>
      <c r="MJW5" s="58"/>
      <c r="MJX5" s="58"/>
      <c r="MJY5" s="58"/>
      <c r="MJZ5" s="58"/>
      <c r="MKA5" s="58"/>
      <c r="MKB5" s="58"/>
      <c r="MKC5" s="58"/>
      <c r="MKD5" s="58"/>
      <c r="MKE5" s="58"/>
      <c r="MKF5" s="58"/>
      <c r="MKG5" s="58"/>
      <c r="MKH5" s="58"/>
      <c r="MKI5" s="58"/>
      <c r="MKJ5" s="58"/>
      <c r="MKK5" s="58"/>
      <c r="MKL5" s="58"/>
      <c r="MKM5" s="58"/>
      <c r="MKN5" s="58"/>
      <c r="MKO5" s="58"/>
      <c r="MKP5" s="58"/>
      <c r="MKQ5" s="58"/>
      <c r="MKR5" s="58"/>
      <c r="MKS5" s="58"/>
      <c r="MKT5" s="58"/>
      <c r="MKU5" s="58"/>
      <c r="MKV5" s="58"/>
      <c r="MKW5" s="58"/>
      <c r="MKX5" s="58"/>
      <c r="MKY5" s="58"/>
      <c r="MKZ5" s="58"/>
      <c r="MLA5" s="58"/>
      <c r="MLB5" s="58"/>
      <c r="MLC5" s="58"/>
      <c r="MLD5" s="58"/>
      <c r="MLE5" s="58"/>
      <c r="MLF5" s="58"/>
      <c r="MLG5" s="58"/>
      <c r="MLH5" s="58"/>
      <c r="MLI5" s="58"/>
      <c r="MLJ5" s="58"/>
      <c r="MLK5" s="58"/>
      <c r="MLL5" s="58"/>
      <c r="MLM5" s="58"/>
      <c r="MLN5" s="58"/>
      <c r="MLO5" s="58"/>
      <c r="MLP5" s="58"/>
      <c r="MLQ5" s="58"/>
      <c r="MLR5" s="58"/>
      <c r="MLS5" s="58"/>
      <c r="MLT5" s="58"/>
      <c r="MLU5" s="58"/>
      <c r="MLV5" s="58"/>
      <c r="MLW5" s="58"/>
      <c r="MLX5" s="58"/>
      <c r="MLY5" s="58"/>
      <c r="MLZ5" s="58"/>
      <c r="MMA5" s="58"/>
      <c r="MMB5" s="58"/>
      <c r="MMC5" s="58"/>
      <c r="MMD5" s="58"/>
      <c r="MME5" s="58"/>
      <c r="MMF5" s="58"/>
      <c r="MMG5" s="58"/>
      <c r="MMH5" s="58"/>
      <c r="MMI5" s="58"/>
      <c r="MMJ5" s="58"/>
      <c r="MMK5" s="58"/>
      <c r="MML5" s="58"/>
      <c r="MMM5" s="58"/>
      <c r="MMN5" s="58"/>
      <c r="MMO5" s="58"/>
      <c r="MMP5" s="58"/>
      <c r="MMQ5" s="58"/>
      <c r="MMR5" s="58"/>
      <c r="MMS5" s="58"/>
      <c r="MMT5" s="58"/>
      <c r="MMU5" s="58"/>
      <c r="MMV5" s="58"/>
      <c r="MMW5" s="58"/>
      <c r="MMX5" s="58"/>
      <c r="MMY5" s="58"/>
      <c r="MMZ5" s="58"/>
      <c r="MNA5" s="58"/>
      <c r="MNB5" s="58"/>
      <c r="MNC5" s="58"/>
      <c r="MND5" s="58"/>
      <c r="MNE5" s="58"/>
      <c r="MNF5" s="58"/>
      <c r="MNG5" s="58"/>
      <c r="MNH5" s="58"/>
      <c r="MNI5" s="58"/>
      <c r="MNJ5" s="58"/>
      <c r="MNK5" s="58"/>
      <c r="MNL5" s="58"/>
      <c r="MNM5" s="58"/>
      <c r="MNN5" s="58"/>
      <c r="MNO5" s="58"/>
      <c r="MNP5" s="58"/>
      <c r="MNQ5" s="58"/>
      <c r="MNR5" s="58"/>
      <c r="MNS5" s="58"/>
      <c r="MNT5" s="58"/>
      <c r="MNU5" s="58"/>
      <c r="MNV5" s="58"/>
      <c r="MNW5" s="58"/>
      <c r="MNX5" s="58"/>
      <c r="MNY5" s="58"/>
      <c r="MNZ5" s="58"/>
      <c r="MOA5" s="58"/>
      <c r="MOB5" s="58"/>
      <c r="MOC5" s="58"/>
      <c r="MOD5" s="58"/>
      <c r="MOE5" s="58"/>
      <c r="MOF5" s="58"/>
      <c r="MOG5" s="58"/>
      <c r="MOH5" s="58"/>
      <c r="MOI5" s="58"/>
      <c r="MOJ5" s="58"/>
      <c r="MOK5" s="58"/>
      <c r="MOL5" s="58"/>
      <c r="MOM5" s="58"/>
      <c r="MON5" s="58"/>
      <c r="MOO5" s="58"/>
      <c r="MOP5" s="58"/>
      <c r="MOQ5" s="58"/>
      <c r="MOR5" s="58"/>
      <c r="MOS5" s="58"/>
      <c r="MOT5" s="58"/>
      <c r="MOU5" s="58"/>
      <c r="MOV5" s="58"/>
      <c r="MOW5" s="58"/>
      <c r="MOX5" s="58"/>
      <c r="MOY5" s="58"/>
      <c r="MOZ5" s="58"/>
      <c r="MPA5" s="58"/>
      <c r="MPB5" s="58"/>
      <c r="MPC5" s="58"/>
      <c r="MPD5" s="58"/>
      <c r="MPE5" s="58"/>
      <c r="MPF5" s="58"/>
      <c r="MPG5" s="58"/>
      <c r="MPH5" s="58"/>
      <c r="MPI5" s="58"/>
      <c r="MPJ5" s="58"/>
      <c r="MPK5" s="58"/>
      <c r="MPL5" s="58"/>
      <c r="MPM5" s="58"/>
      <c r="MPN5" s="58"/>
      <c r="MPO5" s="58"/>
      <c r="MPP5" s="58"/>
      <c r="MPQ5" s="58"/>
      <c r="MPR5" s="58"/>
      <c r="MPS5" s="58"/>
      <c r="MPT5" s="58"/>
      <c r="MPU5" s="58"/>
      <c r="MPV5" s="58"/>
      <c r="MPW5" s="58"/>
      <c r="MPX5" s="58"/>
      <c r="MPY5" s="58"/>
      <c r="MPZ5" s="58"/>
      <c r="MQA5" s="58"/>
      <c r="MQB5" s="58"/>
      <c r="MQC5" s="58"/>
      <c r="MQD5" s="58"/>
      <c r="MQE5" s="58"/>
      <c r="MQF5" s="58"/>
      <c r="MQG5" s="58"/>
      <c r="MQH5" s="58"/>
      <c r="MQI5" s="58"/>
      <c r="MQJ5" s="58"/>
      <c r="MQK5" s="58"/>
      <c r="MQL5" s="58"/>
      <c r="MQM5" s="58"/>
      <c r="MQN5" s="58"/>
      <c r="MQO5" s="58"/>
      <c r="MQP5" s="58"/>
      <c r="MQQ5" s="58"/>
      <c r="MQR5" s="58"/>
      <c r="MQS5" s="58"/>
      <c r="MQT5" s="58"/>
      <c r="MQU5" s="58"/>
      <c r="MQV5" s="58"/>
      <c r="MQW5" s="58"/>
      <c r="MQX5" s="58"/>
      <c r="MQY5" s="58"/>
      <c r="MQZ5" s="58"/>
      <c r="MRA5" s="58"/>
      <c r="MRB5" s="58"/>
      <c r="MRC5" s="58"/>
      <c r="MRD5" s="58"/>
      <c r="MRE5" s="58"/>
      <c r="MRF5" s="58"/>
      <c r="MRG5" s="58"/>
      <c r="MRH5" s="58"/>
      <c r="MRI5" s="58"/>
      <c r="MRJ5" s="58"/>
      <c r="MRK5" s="58"/>
      <c r="MRL5" s="58"/>
      <c r="MRM5" s="58"/>
      <c r="MRN5" s="58"/>
      <c r="MRO5" s="58"/>
      <c r="MRP5" s="58"/>
      <c r="MRQ5" s="58"/>
      <c r="MRR5" s="58"/>
      <c r="MRS5" s="58"/>
      <c r="MRT5" s="58"/>
      <c r="MRU5" s="58"/>
      <c r="MRV5" s="58"/>
      <c r="MRW5" s="58"/>
      <c r="MRX5" s="58"/>
      <c r="MRY5" s="58"/>
      <c r="MRZ5" s="58"/>
      <c r="MSA5" s="58"/>
      <c r="MSB5" s="58"/>
      <c r="MSC5" s="58"/>
      <c r="MSD5" s="58"/>
      <c r="MSE5" s="58"/>
      <c r="MSF5" s="58"/>
      <c r="MSG5" s="58"/>
      <c r="MSH5" s="58"/>
      <c r="MSI5" s="58"/>
      <c r="MSJ5" s="58"/>
      <c r="MSK5" s="58"/>
      <c r="MSL5" s="58"/>
      <c r="MSM5" s="58"/>
      <c r="MSN5" s="58"/>
      <c r="MSO5" s="58"/>
      <c r="MSP5" s="58"/>
      <c r="MSQ5" s="58"/>
      <c r="MSR5" s="58"/>
      <c r="MSS5" s="58"/>
      <c r="MST5" s="58"/>
      <c r="MSU5" s="58"/>
      <c r="MSV5" s="58"/>
      <c r="MSW5" s="58"/>
      <c r="MSX5" s="58"/>
      <c r="MSY5" s="58"/>
      <c r="MSZ5" s="58"/>
      <c r="MTA5" s="58"/>
      <c r="MTB5" s="58"/>
      <c r="MTC5" s="58"/>
      <c r="MTD5" s="58"/>
      <c r="MTE5" s="58"/>
      <c r="MTF5" s="58"/>
      <c r="MTG5" s="58"/>
      <c r="MTH5" s="58"/>
      <c r="MTI5" s="58"/>
      <c r="MTJ5" s="58"/>
      <c r="MTK5" s="58"/>
      <c r="MTL5" s="58"/>
      <c r="MTM5" s="58"/>
      <c r="MTN5" s="58"/>
      <c r="MTO5" s="58"/>
      <c r="MTP5" s="58"/>
      <c r="MTQ5" s="58"/>
      <c r="MTR5" s="58"/>
      <c r="MTS5" s="58"/>
      <c r="MTT5" s="58"/>
      <c r="MTU5" s="58"/>
      <c r="MTV5" s="58"/>
      <c r="MTW5" s="58"/>
      <c r="MTX5" s="58"/>
      <c r="MTY5" s="58"/>
      <c r="MTZ5" s="58"/>
      <c r="MUA5" s="58"/>
      <c r="MUB5" s="58"/>
      <c r="MUC5" s="58"/>
      <c r="MUD5" s="58"/>
      <c r="MUE5" s="58"/>
      <c r="MUF5" s="58"/>
      <c r="MUG5" s="58"/>
      <c r="MUH5" s="58"/>
      <c r="MUI5" s="58"/>
      <c r="MUJ5" s="58"/>
      <c r="MUK5" s="58"/>
      <c r="MUL5" s="58"/>
      <c r="MUM5" s="58"/>
      <c r="MUN5" s="58"/>
      <c r="MUO5" s="58"/>
      <c r="MUP5" s="58"/>
      <c r="MUQ5" s="58"/>
      <c r="MUR5" s="58"/>
      <c r="MUS5" s="58"/>
      <c r="MUT5" s="58"/>
      <c r="MUU5" s="58"/>
      <c r="MUV5" s="58"/>
      <c r="MUW5" s="58"/>
      <c r="MUX5" s="58"/>
      <c r="MUY5" s="58"/>
      <c r="MUZ5" s="58"/>
      <c r="MVA5" s="58"/>
      <c r="MVB5" s="58"/>
      <c r="MVC5" s="58"/>
      <c r="MVD5" s="58"/>
      <c r="MVE5" s="58"/>
      <c r="MVF5" s="58"/>
      <c r="MVG5" s="58"/>
      <c r="MVH5" s="58"/>
      <c r="MVI5" s="58"/>
      <c r="MVJ5" s="58"/>
      <c r="MVK5" s="58"/>
      <c r="MVL5" s="58"/>
      <c r="MVM5" s="58"/>
      <c r="MVN5" s="58"/>
      <c r="MVO5" s="58"/>
      <c r="MVP5" s="58"/>
      <c r="MVQ5" s="58"/>
      <c r="MVR5" s="58"/>
      <c r="MVS5" s="58"/>
      <c r="MVT5" s="58"/>
      <c r="MVU5" s="58"/>
      <c r="MVV5" s="58"/>
      <c r="MVW5" s="58"/>
      <c r="MVX5" s="58"/>
      <c r="MVY5" s="58"/>
      <c r="MVZ5" s="58"/>
      <c r="MWA5" s="58"/>
      <c r="MWB5" s="58"/>
      <c r="MWC5" s="58"/>
      <c r="MWD5" s="58"/>
      <c r="MWE5" s="58"/>
      <c r="MWF5" s="58"/>
      <c r="MWG5" s="58"/>
      <c r="MWH5" s="58"/>
      <c r="MWI5" s="58"/>
      <c r="MWJ5" s="58"/>
      <c r="MWK5" s="58"/>
      <c r="MWL5" s="58"/>
      <c r="MWM5" s="58"/>
      <c r="MWN5" s="58"/>
      <c r="MWO5" s="58"/>
      <c r="MWP5" s="58"/>
      <c r="MWQ5" s="58"/>
      <c r="MWR5" s="58"/>
      <c r="MWS5" s="58"/>
      <c r="MWT5" s="58"/>
      <c r="MWU5" s="58"/>
      <c r="MWV5" s="58"/>
      <c r="MWW5" s="58"/>
      <c r="MWX5" s="58"/>
      <c r="MWY5" s="58"/>
      <c r="MWZ5" s="58"/>
      <c r="MXA5" s="58"/>
      <c r="MXB5" s="58"/>
      <c r="MXC5" s="58"/>
      <c r="MXD5" s="58"/>
      <c r="MXE5" s="58"/>
      <c r="MXF5" s="58"/>
      <c r="MXG5" s="58"/>
      <c r="MXH5" s="58"/>
      <c r="MXI5" s="58"/>
      <c r="MXJ5" s="58"/>
      <c r="MXK5" s="58"/>
      <c r="MXL5" s="58"/>
      <c r="MXM5" s="58"/>
      <c r="MXN5" s="58"/>
      <c r="MXO5" s="58"/>
      <c r="MXP5" s="58"/>
      <c r="MXQ5" s="58"/>
      <c r="MXR5" s="58"/>
      <c r="MXS5" s="58"/>
      <c r="MXT5" s="58"/>
      <c r="MXU5" s="58"/>
      <c r="MXV5" s="58"/>
      <c r="MXW5" s="58"/>
      <c r="MXX5" s="58"/>
      <c r="MXY5" s="58"/>
      <c r="MXZ5" s="58"/>
      <c r="MYA5" s="58"/>
      <c r="MYB5" s="58"/>
      <c r="MYC5" s="58"/>
      <c r="MYD5" s="58"/>
      <c r="MYE5" s="58"/>
      <c r="MYF5" s="58"/>
      <c r="MYG5" s="58"/>
      <c r="MYH5" s="58"/>
      <c r="MYI5" s="58"/>
      <c r="MYJ5" s="58"/>
      <c r="MYK5" s="58"/>
      <c r="MYL5" s="58"/>
      <c r="MYM5" s="58"/>
      <c r="MYN5" s="58"/>
      <c r="MYO5" s="58"/>
      <c r="MYP5" s="58"/>
      <c r="MYQ5" s="58"/>
      <c r="MYR5" s="58"/>
      <c r="MYS5" s="58"/>
      <c r="MYT5" s="58"/>
      <c r="MYU5" s="58"/>
      <c r="MYV5" s="58"/>
      <c r="MYW5" s="58"/>
      <c r="MYX5" s="58"/>
      <c r="MYY5" s="58"/>
      <c r="MYZ5" s="58"/>
      <c r="MZA5" s="58"/>
      <c r="MZB5" s="58"/>
      <c r="MZC5" s="58"/>
      <c r="MZD5" s="58"/>
      <c r="MZE5" s="58"/>
      <c r="MZF5" s="58"/>
      <c r="MZG5" s="58"/>
      <c r="MZH5" s="58"/>
      <c r="MZI5" s="58"/>
      <c r="MZJ5" s="58"/>
      <c r="MZK5" s="58"/>
      <c r="MZL5" s="58"/>
      <c r="MZM5" s="58"/>
      <c r="MZN5" s="58"/>
      <c r="MZO5" s="58"/>
      <c r="MZP5" s="58"/>
      <c r="MZQ5" s="58"/>
      <c r="MZR5" s="58"/>
      <c r="MZS5" s="58"/>
      <c r="MZT5" s="58"/>
      <c r="MZU5" s="58"/>
      <c r="MZV5" s="58"/>
      <c r="MZW5" s="58"/>
      <c r="MZX5" s="58"/>
      <c r="MZY5" s="58"/>
      <c r="MZZ5" s="58"/>
      <c r="NAA5" s="58"/>
      <c r="NAB5" s="58"/>
      <c r="NAC5" s="58"/>
      <c r="NAD5" s="58"/>
      <c r="NAE5" s="58"/>
      <c r="NAF5" s="58"/>
      <c r="NAG5" s="58"/>
      <c r="NAH5" s="58"/>
      <c r="NAI5" s="58"/>
      <c r="NAJ5" s="58"/>
      <c r="NAK5" s="58"/>
      <c r="NAL5" s="58"/>
      <c r="NAM5" s="58"/>
      <c r="NAN5" s="58"/>
      <c r="NAO5" s="58"/>
      <c r="NAP5" s="58"/>
      <c r="NAQ5" s="58"/>
      <c r="NAR5" s="58"/>
      <c r="NAS5" s="58"/>
      <c r="NAT5" s="58"/>
      <c r="NAU5" s="58"/>
      <c r="NAV5" s="58"/>
      <c r="NAW5" s="58"/>
      <c r="NAX5" s="58"/>
      <c r="NAY5" s="58"/>
      <c r="NAZ5" s="58"/>
      <c r="NBA5" s="58"/>
      <c r="NBB5" s="58"/>
      <c r="NBC5" s="58"/>
      <c r="NBD5" s="58"/>
      <c r="NBE5" s="58"/>
      <c r="NBF5" s="58"/>
      <c r="NBG5" s="58"/>
      <c r="NBH5" s="58"/>
      <c r="NBI5" s="58"/>
      <c r="NBJ5" s="58"/>
      <c r="NBK5" s="58"/>
      <c r="NBL5" s="58"/>
      <c r="NBM5" s="58"/>
      <c r="NBN5" s="58"/>
      <c r="NBO5" s="58"/>
      <c r="NBP5" s="58"/>
      <c r="NBQ5" s="58"/>
      <c r="NBR5" s="58"/>
      <c r="NBS5" s="58"/>
      <c r="NBT5" s="58"/>
      <c r="NBU5" s="58"/>
      <c r="NBV5" s="58"/>
      <c r="NBW5" s="58"/>
      <c r="NBX5" s="58"/>
      <c r="NBY5" s="58"/>
      <c r="NBZ5" s="58"/>
      <c r="NCA5" s="58"/>
      <c r="NCB5" s="58"/>
      <c r="NCC5" s="58"/>
      <c r="NCD5" s="58"/>
      <c r="NCE5" s="58"/>
      <c r="NCF5" s="58"/>
      <c r="NCG5" s="58"/>
      <c r="NCH5" s="58"/>
      <c r="NCI5" s="58"/>
      <c r="NCJ5" s="58"/>
      <c r="NCK5" s="58"/>
      <c r="NCL5" s="58"/>
      <c r="NCM5" s="58"/>
      <c r="NCN5" s="58"/>
      <c r="NCO5" s="58"/>
      <c r="NCP5" s="58"/>
      <c r="NCQ5" s="58"/>
      <c r="NCR5" s="58"/>
      <c r="NCS5" s="58"/>
      <c r="NCT5" s="58"/>
      <c r="NCU5" s="58"/>
      <c r="NCV5" s="58"/>
      <c r="NCW5" s="58"/>
      <c r="NCX5" s="58"/>
      <c r="NCY5" s="58"/>
      <c r="NCZ5" s="58"/>
      <c r="NDA5" s="58"/>
      <c r="NDB5" s="58"/>
      <c r="NDC5" s="58"/>
      <c r="NDD5" s="58"/>
      <c r="NDE5" s="58"/>
      <c r="NDF5" s="58"/>
      <c r="NDG5" s="58"/>
      <c r="NDH5" s="58"/>
      <c r="NDI5" s="58"/>
      <c r="NDJ5" s="58"/>
      <c r="NDK5" s="58"/>
      <c r="NDL5" s="58"/>
      <c r="NDM5" s="58"/>
      <c r="NDN5" s="58"/>
      <c r="NDO5" s="58"/>
      <c r="NDP5" s="58"/>
      <c r="NDQ5" s="58"/>
      <c r="NDR5" s="58"/>
      <c r="NDS5" s="58"/>
      <c r="NDT5" s="58"/>
      <c r="NDU5" s="58"/>
      <c r="NDV5" s="58"/>
      <c r="NDW5" s="58"/>
      <c r="NDX5" s="58"/>
      <c r="NDY5" s="58"/>
      <c r="NDZ5" s="58"/>
      <c r="NEA5" s="58"/>
      <c r="NEB5" s="58"/>
      <c r="NEC5" s="58"/>
      <c r="NED5" s="58"/>
      <c r="NEE5" s="58"/>
      <c r="NEF5" s="58"/>
      <c r="NEG5" s="58"/>
      <c r="NEH5" s="58"/>
      <c r="NEI5" s="58"/>
      <c r="NEJ5" s="58"/>
      <c r="NEK5" s="58"/>
      <c r="NEL5" s="58"/>
      <c r="NEM5" s="58"/>
      <c r="NEN5" s="58"/>
      <c r="NEO5" s="58"/>
      <c r="NEP5" s="58"/>
      <c r="NEQ5" s="58"/>
      <c r="NER5" s="58"/>
      <c r="NES5" s="58"/>
      <c r="NET5" s="58"/>
      <c r="NEU5" s="58"/>
      <c r="NEV5" s="58"/>
      <c r="NEW5" s="58"/>
      <c r="NEX5" s="58"/>
      <c r="NEY5" s="58"/>
      <c r="NEZ5" s="58"/>
      <c r="NFA5" s="58"/>
      <c r="NFB5" s="58"/>
      <c r="NFC5" s="58"/>
      <c r="NFD5" s="58"/>
      <c r="NFE5" s="58"/>
      <c r="NFF5" s="58"/>
      <c r="NFG5" s="58"/>
      <c r="NFH5" s="58"/>
      <c r="NFI5" s="58"/>
      <c r="NFJ5" s="58"/>
      <c r="NFK5" s="58"/>
      <c r="NFL5" s="58"/>
      <c r="NFM5" s="58"/>
      <c r="NFN5" s="58"/>
      <c r="NFO5" s="58"/>
      <c r="NFP5" s="58"/>
      <c r="NFQ5" s="58"/>
      <c r="NFR5" s="58"/>
      <c r="NFS5" s="58"/>
      <c r="NFT5" s="58"/>
      <c r="NFU5" s="58"/>
      <c r="NFV5" s="58"/>
      <c r="NFW5" s="58"/>
      <c r="NFX5" s="58"/>
      <c r="NFY5" s="58"/>
      <c r="NFZ5" s="58"/>
      <c r="NGA5" s="58"/>
      <c r="NGB5" s="58"/>
      <c r="NGC5" s="58"/>
      <c r="NGD5" s="58"/>
      <c r="NGE5" s="58"/>
      <c r="NGF5" s="58"/>
      <c r="NGG5" s="58"/>
      <c r="NGH5" s="58"/>
      <c r="NGI5" s="58"/>
      <c r="NGJ5" s="58"/>
      <c r="NGK5" s="58"/>
      <c r="NGL5" s="58"/>
      <c r="NGM5" s="58"/>
      <c r="NGN5" s="58"/>
      <c r="NGO5" s="58"/>
      <c r="NGP5" s="58"/>
      <c r="NGQ5" s="58"/>
      <c r="NGR5" s="58"/>
      <c r="NGS5" s="58"/>
      <c r="NGT5" s="58"/>
      <c r="NGU5" s="58"/>
      <c r="NGV5" s="58"/>
      <c r="NGW5" s="58"/>
      <c r="NGX5" s="58"/>
      <c r="NGY5" s="58"/>
      <c r="NGZ5" s="58"/>
      <c r="NHA5" s="58"/>
      <c r="NHB5" s="58"/>
      <c r="NHC5" s="58"/>
      <c r="NHD5" s="58"/>
      <c r="NHE5" s="58"/>
      <c r="NHF5" s="58"/>
      <c r="NHG5" s="58"/>
      <c r="NHH5" s="58"/>
      <c r="NHI5" s="58"/>
      <c r="NHJ5" s="58"/>
      <c r="NHK5" s="58"/>
      <c r="NHL5" s="58"/>
      <c r="NHM5" s="58"/>
      <c r="NHN5" s="58"/>
      <c r="NHO5" s="58"/>
      <c r="NHP5" s="58"/>
      <c r="NHQ5" s="58"/>
      <c r="NHR5" s="58"/>
      <c r="NHS5" s="58"/>
      <c r="NHT5" s="58"/>
      <c r="NHU5" s="58"/>
      <c r="NHV5" s="58"/>
      <c r="NHW5" s="58"/>
      <c r="NHX5" s="58"/>
      <c r="NHY5" s="58"/>
      <c r="NHZ5" s="58"/>
      <c r="NIA5" s="58"/>
      <c r="NIB5" s="58"/>
      <c r="NIC5" s="58"/>
      <c r="NID5" s="58"/>
      <c r="NIE5" s="58"/>
      <c r="NIF5" s="58"/>
      <c r="NIG5" s="58"/>
      <c r="NIH5" s="58"/>
      <c r="NII5" s="58"/>
      <c r="NIJ5" s="58"/>
      <c r="NIK5" s="58"/>
      <c r="NIL5" s="58"/>
      <c r="NIM5" s="58"/>
      <c r="NIN5" s="58"/>
      <c r="NIO5" s="58"/>
      <c r="NIP5" s="58"/>
      <c r="NIQ5" s="58"/>
      <c r="NIR5" s="58"/>
      <c r="NIS5" s="58"/>
      <c r="NIT5" s="58"/>
      <c r="NIU5" s="58"/>
      <c r="NIV5" s="58"/>
      <c r="NIW5" s="58"/>
      <c r="NIX5" s="58"/>
      <c r="NIY5" s="58"/>
      <c r="NIZ5" s="58"/>
      <c r="NJA5" s="58"/>
      <c r="NJB5" s="58"/>
      <c r="NJC5" s="58"/>
      <c r="NJD5" s="58"/>
      <c r="NJE5" s="58"/>
      <c r="NJF5" s="58"/>
      <c r="NJG5" s="58"/>
      <c r="NJH5" s="58"/>
      <c r="NJI5" s="58"/>
      <c r="NJJ5" s="58"/>
      <c r="NJK5" s="58"/>
      <c r="NJL5" s="58"/>
      <c r="NJM5" s="58"/>
      <c r="NJN5" s="58"/>
      <c r="NJO5" s="58"/>
      <c r="NJP5" s="58"/>
      <c r="NJQ5" s="58"/>
      <c r="NJR5" s="58"/>
      <c r="NJS5" s="58"/>
      <c r="NJT5" s="58"/>
      <c r="NJU5" s="58"/>
      <c r="NJV5" s="58"/>
      <c r="NJW5" s="58"/>
      <c r="NJX5" s="58"/>
      <c r="NJY5" s="58"/>
      <c r="NJZ5" s="58"/>
      <c r="NKA5" s="58"/>
      <c r="NKB5" s="58"/>
      <c r="NKC5" s="58"/>
      <c r="NKD5" s="58"/>
      <c r="NKE5" s="58"/>
      <c r="NKF5" s="58"/>
      <c r="NKG5" s="58"/>
      <c r="NKH5" s="58"/>
      <c r="NKI5" s="58"/>
      <c r="NKJ5" s="58"/>
      <c r="NKK5" s="58"/>
      <c r="NKL5" s="58"/>
      <c r="NKM5" s="58"/>
      <c r="NKN5" s="58"/>
      <c r="NKO5" s="58"/>
      <c r="NKP5" s="58"/>
      <c r="NKQ5" s="58"/>
      <c r="NKR5" s="58"/>
      <c r="NKS5" s="58"/>
      <c r="NKT5" s="58"/>
      <c r="NKU5" s="58"/>
      <c r="NKV5" s="58"/>
      <c r="NKW5" s="58"/>
      <c r="NKX5" s="58"/>
      <c r="NKY5" s="58"/>
      <c r="NKZ5" s="58"/>
      <c r="NLA5" s="58"/>
      <c r="NLB5" s="58"/>
      <c r="NLC5" s="58"/>
      <c r="NLD5" s="58"/>
      <c r="NLE5" s="58"/>
      <c r="NLF5" s="58"/>
      <c r="NLG5" s="58"/>
      <c r="NLH5" s="58"/>
      <c r="NLI5" s="58"/>
      <c r="NLJ5" s="58"/>
      <c r="NLK5" s="58"/>
      <c r="NLL5" s="58"/>
      <c r="NLM5" s="58"/>
      <c r="NLN5" s="58"/>
      <c r="NLO5" s="58"/>
      <c r="NLP5" s="58"/>
      <c r="NLQ5" s="58"/>
      <c r="NLR5" s="58"/>
      <c r="NLS5" s="58"/>
      <c r="NLT5" s="58"/>
      <c r="NLU5" s="58"/>
      <c r="NLV5" s="58"/>
      <c r="NLW5" s="58"/>
      <c r="NLX5" s="58"/>
      <c r="NLY5" s="58"/>
      <c r="NLZ5" s="58"/>
      <c r="NMA5" s="58"/>
      <c r="NMB5" s="58"/>
      <c r="NMC5" s="58"/>
      <c r="NMD5" s="58"/>
      <c r="NME5" s="58"/>
      <c r="NMF5" s="58"/>
      <c r="NMG5" s="58"/>
      <c r="NMH5" s="58"/>
      <c r="NMI5" s="58"/>
      <c r="NMJ5" s="58"/>
      <c r="NMK5" s="58"/>
      <c r="NML5" s="58"/>
      <c r="NMM5" s="58"/>
      <c r="NMN5" s="58"/>
      <c r="NMO5" s="58"/>
      <c r="NMP5" s="58"/>
      <c r="NMQ5" s="58"/>
      <c r="NMR5" s="58"/>
      <c r="NMS5" s="58"/>
      <c r="NMT5" s="58"/>
      <c r="NMU5" s="58"/>
      <c r="NMV5" s="58"/>
      <c r="NMW5" s="58"/>
      <c r="NMX5" s="58"/>
      <c r="NMY5" s="58"/>
      <c r="NMZ5" s="58"/>
      <c r="NNA5" s="58"/>
      <c r="NNB5" s="58"/>
      <c r="NNC5" s="58"/>
      <c r="NND5" s="58"/>
      <c r="NNE5" s="58"/>
      <c r="NNF5" s="58"/>
      <c r="NNG5" s="58"/>
      <c r="NNH5" s="58"/>
      <c r="NNI5" s="58"/>
      <c r="NNJ5" s="58"/>
      <c r="NNK5" s="58"/>
      <c r="NNL5" s="58"/>
      <c r="NNM5" s="58"/>
      <c r="NNN5" s="58"/>
      <c r="NNO5" s="58"/>
      <c r="NNP5" s="58"/>
      <c r="NNQ5" s="58"/>
      <c r="NNR5" s="58"/>
      <c r="NNS5" s="58"/>
      <c r="NNT5" s="58"/>
      <c r="NNU5" s="58"/>
      <c r="NNV5" s="58"/>
      <c r="NNW5" s="58"/>
      <c r="NNX5" s="58"/>
      <c r="NNY5" s="58"/>
      <c r="NNZ5" s="58"/>
      <c r="NOA5" s="58"/>
      <c r="NOB5" s="58"/>
      <c r="NOC5" s="58"/>
      <c r="NOD5" s="58"/>
      <c r="NOE5" s="58"/>
      <c r="NOF5" s="58"/>
      <c r="NOG5" s="58"/>
      <c r="NOH5" s="58"/>
      <c r="NOI5" s="58"/>
      <c r="NOJ5" s="58"/>
      <c r="NOK5" s="58"/>
      <c r="NOL5" s="58"/>
      <c r="NOM5" s="58"/>
      <c r="NON5" s="58"/>
      <c r="NOO5" s="58"/>
      <c r="NOP5" s="58"/>
      <c r="NOQ5" s="58"/>
      <c r="NOR5" s="58"/>
      <c r="NOS5" s="58"/>
      <c r="NOT5" s="58"/>
      <c r="NOU5" s="58"/>
      <c r="NOV5" s="58"/>
      <c r="NOW5" s="58"/>
      <c r="NOX5" s="58"/>
      <c r="NOY5" s="58"/>
      <c r="NOZ5" s="58"/>
      <c r="NPA5" s="58"/>
      <c r="NPB5" s="58"/>
      <c r="NPC5" s="58"/>
      <c r="NPD5" s="58"/>
      <c r="NPE5" s="58"/>
      <c r="NPF5" s="58"/>
      <c r="NPG5" s="58"/>
      <c r="NPH5" s="58"/>
      <c r="NPI5" s="58"/>
      <c r="NPJ5" s="58"/>
      <c r="NPK5" s="58"/>
      <c r="NPL5" s="58"/>
      <c r="NPM5" s="58"/>
      <c r="NPN5" s="58"/>
      <c r="NPO5" s="58"/>
      <c r="NPP5" s="58"/>
      <c r="NPQ5" s="58"/>
      <c r="NPR5" s="58"/>
      <c r="NPS5" s="58"/>
      <c r="NPT5" s="58"/>
      <c r="NPU5" s="58"/>
      <c r="NPV5" s="58"/>
      <c r="NPW5" s="58"/>
      <c r="NPX5" s="58"/>
      <c r="NPY5" s="58"/>
      <c r="NPZ5" s="58"/>
      <c r="NQA5" s="58"/>
      <c r="NQB5" s="58"/>
      <c r="NQC5" s="58"/>
      <c r="NQD5" s="58"/>
      <c r="NQE5" s="58"/>
      <c r="NQF5" s="58"/>
      <c r="NQG5" s="58"/>
      <c r="NQH5" s="58"/>
      <c r="NQI5" s="58"/>
      <c r="NQJ5" s="58"/>
      <c r="NQK5" s="58"/>
      <c r="NQL5" s="58"/>
      <c r="NQM5" s="58"/>
      <c r="NQN5" s="58"/>
      <c r="NQO5" s="58"/>
      <c r="NQP5" s="58"/>
      <c r="NQQ5" s="58"/>
      <c r="NQR5" s="58"/>
      <c r="NQS5" s="58"/>
      <c r="NQT5" s="58"/>
      <c r="NQU5" s="58"/>
      <c r="NQV5" s="58"/>
      <c r="NQW5" s="58"/>
      <c r="NQX5" s="58"/>
      <c r="NQY5" s="58"/>
      <c r="NQZ5" s="58"/>
      <c r="NRA5" s="58"/>
      <c r="NRB5" s="58"/>
      <c r="NRC5" s="58"/>
      <c r="NRD5" s="58"/>
      <c r="NRE5" s="58"/>
      <c r="NRF5" s="58"/>
      <c r="NRG5" s="58"/>
      <c r="NRH5" s="58"/>
      <c r="NRI5" s="58"/>
      <c r="NRJ5" s="58"/>
      <c r="NRK5" s="58"/>
      <c r="NRL5" s="58"/>
      <c r="NRM5" s="58"/>
      <c r="NRN5" s="58"/>
      <c r="NRO5" s="58"/>
      <c r="NRP5" s="58"/>
      <c r="NRQ5" s="58"/>
      <c r="NRR5" s="58"/>
      <c r="NRS5" s="58"/>
      <c r="NRT5" s="58"/>
      <c r="NRU5" s="58"/>
      <c r="NRV5" s="58"/>
      <c r="NRW5" s="58"/>
      <c r="NRX5" s="58"/>
      <c r="NRY5" s="58"/>
      <c r="NRZ5" s="58"/>
      <c r="NSA5" s="58"/>
      <c r="NSB5" s="58"/>
      <c r="NSC5" s="58"/>
      <c r="NSD5" s="58"/>
      <c r="NSE5" s="58"/>
      <c r="NSF5" s="58"/>
      <c r="NSG5" s="58"/>
      <c r="NSH5" s="58"/>
      <c r="NSI5" s="58"/>
      <c r="NSJ5" s="58"/>
      <c r="NSK5" s="58"/>
      <c r="NSL5" s="58"/>
      <c r="NSM5" s="58"/>
      <c r="NSN5" s="58"/>
      <c r="NSO5" s="58"/>
      <c r="NSP5" s="58"/>
      <c r="NSQ5" s="58"/>
      <c r="NSR5" s="58"/>
      <c r="NSS5" s="58"/>
      <c r="NST5" s="58"/>
      <c r="NSU5" s="58"/>
      <c r="NSV5" s="58"/>
      <c r="NSW5" s="58"/>
      <c r="NSX5" s="58"/>
      <c r="NSY5" s="58"/>
      <c r="NSZ5" s="58"/>
      <c r="NTA5" s="58"/>
      <c r="NTB5" s="58"/>
      <c r="NTC5" s="58"/>
      <c r="NTD5" s="58"/>
      <c r="NTE5" s="58"/>
      <c r="NTF5" s="58"/>
      <c r="NTG5" s="58"/>
      <c r="NTH5" s="58"/>
      <c r="NTI5" s="58"/>
      <c r="NTJ5" s="58"/>
      <c r="NTK5" s="58"/>
      <c r="NTL5" s="58"/>
      <c r="NTM5" s="58"/>
      <c r="NTN5" s="58"/>
      <c r="NTO5" s="58"/>
      <c r="NTP5" s="58"/>
      <c r="NTQ5" s="58"/>
      <c r="NTR5" s="58"/>
      <c r="NTS5" s="58"/>
      <c r="NTT5" s="58"/>
      <c r="NTU5" s="58"/>
      <c r="NTV5" s="58"/>
      <c r="NTW5" s="58"/>
      <c r="NTX5" s="58"/>
      <c r="NTY5" s="58"/>
      <c r="NTZ5" s="58"/>
      <c r="NUA5" s="58"/>
      <c r="NUB5" s="58"/>
      <c r="NUC5" s="58"/>
      <c r="NUD5" s="58"/>
      <c r="NUE5" s="58"/>
      <c r="NUF5" s="58"/>
      <c r="NUG5" s="58"/>
      <c r="NUH5" s="58"/>
      <c r="NUI5" s="58"/>
      <c r="NUJ5" s="58"/>
      <c r="NUK5" s="58"/>
      <c r="NUL5" s="58"/>
      <c r="NUM5" s="58"/>
      <c r="NUN5" s="58"/>
      <c r="NUO5" s="58"/>
      <c r="NUP5" s="58"/>
      <c r="NUQ5" s="58"/>
      <c r="NUR5" s="58"/>
      <c r="NUS5" s="58"/>
      <c r="NUT5" s="58"/>
      <c r="NUU5" s="58"/>
      <c r="NUV5" s="58"/>
      <c r="NUW5" s="58"/>
      <c r="NUX5" s="58"/>
      <c r="NUY5" s="58"/>
      <c r="NUZ5" s="58"/>
      <c r="NVA5" s="58"/>
      <c r="NVB5" s="58"/>
      <c r="NVC5" s="58"/>
      <c r="NVD5" s="58"/>
      <c r="NVE5" s="58"/>
      <c r="NVF5" s="58"/>
      <c r="NVG5" s="58"/>
      <c r="NVH5" s="58"/>
      <c r="NVI5" s="58"/>
      <c r="NVJ5" s="58"/>
      <c r="NVK5" s="58"/>
      <c r="NVL5" s="58"/>
      <c r="NVM5" s="58"/>
      <c r="NVN5" s="58"/>
      <c r="NVO5" s="58"/>
      <c r="NVP5" s="58"/>
      <c r="NVQ5" s="58"/>
      <c r="NVR5" s="58"/>
      <c r="NVS5" s="58"/>
      <c r="NVT5" s="58"/>
      <c r="NVU5" s="58"/>
      <c r="NVV5" s="58"/>
      <c r="NVW5" s="58"/>
      <c r="NVX5" s="58"/>
      <c r="NVY5" s="58"/>
      <c r="NVZ5" s="58"/>
      <c r="NWA5" s="58"/>
      <c r="NWB5" s="58"/>
      <c r="NWC5" s="58"/>
      <c r="NWD5" s="58"/>
      <c r="NWE5" s="58"/>
      <c r="NWF5" s="58"/>
      <c r="NWG5" s="58"/>
      <c r="NWH5" s="58"/>
      <c r="NWI5" s="58"/>
      <c r="NWJ5" s="58"/>
      <c r="NWK5" s="58"/>
      <c r="NWL5" s="58"/>
      <c r="NWM5" s="58"/>
      <c r="NWN5" s="58"/>
      <c r="NWO5" s="58"/>
      <c r="NWP5" s="58"/>
      <c r="NWQ5" s="58"/>
      <c r="NWR5" s="58"/>
      <c r="NWS5" s="58"/>
      <c r="NWT5" s="58"/>
      <c r="NWU5" s="58"/>
      <c r="NWV5" s="58"/>
      <c r="NWW5" s="58"/>
      <c r="NWX5" s="58"/>
      <c r="NWY5" s="58"/>
      <c r="NWZ5" s="58"/>
      <c r="NXA5" s="58"/>
      <c r="NXB5" s="58"/>
      <c r="NXC5" s="58"/>
      <c r="NXD5" s="58"/>
      <c r="NXE5" s="58"/>
      <c r="NXF5" s="58"/>
      <c r="NXG5" s="58"/>
      <c r="NXH5" s="58"/>
      <c r="NXI5" s="58"/>
      <c r="NXJ5" s="58"/>
      <c r="NXK5" s="58"/>
      <c r="NXL5" s="58"/>
      <c r="NXM5" s="58"/>
      <c r="NXN5" s="58"/>
      <c r="NXO5" s="58"/>
      <c r="NXP5" s="58"/>
      <c r="NXQ5" s="58"/>
      <c r="NXR5" s="58"/>
      <c r="NXS5" s="58"/>
      <c r="NXT5" s="58"/>
      <c r="NXU5" s="58"/>
      <c r="NXV5" s="58"/>
      <c r="NXW5" s="58"/>
      <c r="NXX5" s="58"/>
      <c r="NXY5" s="58"/>
      <c r="NXZ5" s="58"/>
      <c r="NYA5" s="58"/>
      <c r="NYB5" s="58"/>
      <c r="NYC5" s="58"/>
      <c r="NYD5" s="58"/>
      <c r="NYE5" s="58"/>
      <c r="NYF5" s="58"/>
      <c r="NYG5" s="58"/>
      <c r="NYH5" s="58"/>
      <c r="NYI5" s="58"/>
      <c r="NYJ5" s="58"/>
      <c r="NYK5" s="58"/>
      <c r="NYL5" s="58"/>
      <c r="NYM5" s="58"/>
      <c r="NYN5" s="58"/>
      <c r="NYO5" s="58"/>
      <c r="NYP5" s="58"/>
      <c r="NYQ5" s="58"/>
      <c r="NYR5" s="58"/>
      <c r="NYS5" s="58"/>
      <c r="NYT5" s="58"/>
      <c r="NYU5" s="58"/>
      <c r="NYV5" s="58"/>
      <c r="NYW5" s="58"/>
      <c r="NYX5" s="58"/>
      <c r="NYY5" s="58"/>
      <c r="NYZ5" s="58"/>
      <c r="NZA5" s="58"/>
      <c r="NZB5" s="58"/>
      <c r="NZC5" s="58"/>
      <c r="NZD5" s="58"/>
      <c r="NZE5" s="58"/>
      <c r="NZF5" s="58"/>
      <c r="NZG5" s="58"/>
      <c r="NZH5" s="58"/>
      <c r="NZI5" s="58"/>
      <c r="NZJ5" s="58"/>
      <c r="NZK5" s="58"/>
      <c r="NZL5" s="58"/>
      <c r="NZM5" s="58"/>
      <c r="NZN5" s="58"/>
      <c r="NZO5" s="58"/>
      <c r="NZP5" s="58"/>
      <c r="NZQ5" s="58"/>
      <c r="NZR5" s="58"/>
      <c r="NZS5" s="58"/>
      <c r="NZT5" s="58"/>
      <c r="NZU5" s="58"/>
      <c r="NZV5" s="58"/>
      <c r="NZW5" s="58"/>
      <c r="NZX5" s="58"/>
      <c r="NZY5" s="58"/>
      <c r="NZZ5" s="58"/>
      <c r="OAA5" s="58"/>
      <c r="OAB5" s="58"/>
      <c r="OAC5" s="58"/>
      <c r="OAD5" s="58"/>
      <c r="OAE5" s="58"/>
      <c r="OAF5" s="58"/>
      <c r="OAG5" s="58"/>
      <c r="OAH5" s="58"/>
      <c r="OAI5" s="58"/>
      <c r="OAJ5" s="58"/>
      <c r="OAK5" s="58"/>
      <c r="OAL5" s="58"/>
      <c r="OAM5" s="58"/>
      <c r="OAN5" s="58"/>
      <c r="OAO5" s="58"/>
      <c r="OAP5" s="58"/>
      <c r="OAQ5" s="58"/>
      <c r="OAR5" s="58"/>
      <c r="OAS5" s="58"/>
      <c r="OAT5" s="58"/>
      <c r="OAU5" s="58"/>
      <c r="OAV5" s="58"/>
      <c r="OAW5" s="58"/>
      <c r="OAX5" s="58"/>
      <c r="OAY5" s="58"/>
      <c r="OAZ5" s="58"/>
      <c r="OBA5" s="58"/>
      <c r="OBB5" s="58"/>
      <c r="OBC5" s="58"/>
      <c r="OBD5" s="58"/>
      <c r="OBE5" s="58"/>
      <c r="OBF5" s="58"/>
      <c r="OBG5" s="58"/>
      <c r="OBH5" s="58"/>
      <c r="OBI5" s="58"/>
      <c r="OBJ5" s="58"/>
      <c r="OBK5" s="58"/>
      <c r="OBL5" s="58"/>
      <c r="OBM5" s="58"/>
      <c r="OBN5" s="58"/>
      <c r="OBO5" s="58"/>
      <c r="OBP5" s="58"/>
      <c r="OBQ5" s="58"/>
      <c r="OBR5" s="58"/>
      <c r="OBS5" s="58"/>
      <c r="OBT5" s="58"/>
      <c r="OBU5" s="58"/>
      <c r="OBV5" s="58"/>
      <c r="OBW5" s="58"/>
      <c r="OBX5" s="58"/>
      <c r="OBY5" s="58"/>
      <c r="OBZ5" s="58"/>
      <c r="OCA5" s="58"/>
      <c r="OCB5" s="58"/>
      <c r="OCC5" s="58"/>
      <c r="OCD5" s="58"/>
      <c r="OCE5" s="58"/>
      <c r="OCF5" s="58"/>
      <c r="OCG5" s="58"/>
      <c r="OCH5" s="58"/>
      <c r="OCI5" s="58"/>
      <c r="OCJ5" s="58"/>
      <c r="OCK5" s="58"/>
      <c r="OCL5" s="58"/>
      <c r="OCM5" s="58"/>
      <c r="OCN5" s="58"/>
      <c r="OCO5" s="58"/>
      <c r="OCP5" s="58"/>
      <c r="OCQ5" s="58"/>
      <c r="OCR5" s="58"/>
      <c r="OCS5" s="58"/>
      <c r="OCT5" s="58"/>
      <c r="OCU5" s="58"/>
      <c r="OCV5" s="58"/>
      <c r="OCW5" s="58"/>
      <c r="OCX5" s="58"/>
      <c r="OCY5" s="58"/>
      <c r="OCZ5" s="58"/>
      <c r="ODA5" s="58"/>
      <c r="ODB5" s="58"/>
      <c r="ODC5" s="58"/>
      <c r="ODD5" s="58"/>
      <c r="ODE5" s="58"/>
      <c r="ODF5" s="58"/>
      <c r="ODG5" s="58"/>
      <c r="ODH5" s="58"/>
      <c r="ODI5" s="58"/>
      <c r="ODJ5" s="58"/>
      <c r="ODK5" s="58"/>
      <c r="ODL5" s="58"/>
      <c r="ODM5" s="58"/>
      <c r="ODN5" s="58"/>
      <c r="ODO5" s="58"/>
      <c r="ODP5" s="58"/>
      <c r="ODQ5" s="58"/>
      <c r="ODR5" s="58"/>
      <c r="ODS5" s="58"/>
      <c r="ODT5" s="58"/>
      <c r="ODU5" s="58"/>
      <c r="ODV5" s="58"/>
      <c r="ODW5" s="58"/>
      <c r="ODX5" s="58"/>
      <c r="ODY5" s="58"/>
      <c r="ODZ5" s="58"/>
      <c r="OEA5" s="58"/>
      <c r="OEB5" s="58"/>
      <c r="OEC5" s="58"/>
      <c r="OED5" s="58"/>
      <c r="OEE5" s="58"/>
      <c r="OEF5" s="58"/>
      <c r="OEG5" s="58"/>
      <c r="OEH5" s="58"/>
      <c r="OEI5" s="58"/>
      <c r="OEJ5" s="58"/>
      <c r="OEK5" s="58"/>
      <c r="OEL5" s="58"/>
      <c r="OEM5" s="58"/>
      <c r="OEN5" s="58"/>
      <c r="OEO5" s="58"/>
      <c r="OEP5" s="58"/>
      <c r="OEQ5" s="58"/>
      <c r="OER5" s="58"/>
      <c r="OES5" s="58"/>
      <c r="OET5" s="58"/>
      <c r="OEU5" s="58"/>
      <c r="OEV5" s="58"/>
      <c r="OEW5" s="58"/>
      <c r="OEX5" s="58"/>
      <c r="OEY5" s="58"/>
      <c r="OEZ5" s="58"/>
      <c r="OFA5" s="58"/>
      <c r="OFB5" s="58"/>
      <c r="OFC5" s="58"/>
      <c r="OFD5" s="58"/>
      <c r="OFE5" s="58"/>
      <c r="OFF5" s="58"/>
      <c r="OFG5" s="58"/>
      <c r="OFH5" s="58"/>
      <c r="OFI5" s="58"/>
      <c r="OFJ5" s="58"/>
      <c r="OFK5" s="58"/>
      <c r="OFL5" s="58"/>
      <c r="OFM5" s="58"/>
      <c r="OFN5" s="58"/>
      <c r="OFO5" s="58"/>
      <c r="OFP5" s="58"/>
      <c r="OFQ5" s="58"/>
      <c r="OFR5" s="58"/>
      <c r="OFS5" s="58"/>
      <c r="OFT5" s="58"/>
      <c r="OFU5" s="58"/>
      <c r="OFV5" s="58"/>
      <c r="OFW5" s="58"/>
      <c r="OFX5" s="58"/>
      <c r="OFY5" s="58"/>
      <c r="OFZ5" s="58"/>
      <c r="OGA5" s="58"/>
      <c r="OGB5" s="58"/>
      <c r="OGC5" s="58"/>
      <c r="OGD5" s="58"/>
      <c r="OGE5" s="58"/>
      <c r="OGF5" s="58"/>
      <c r="OGG5" s="58"/>
      <c r="OGH5" s="58"/>
      <c r="OGI5" s="58"/>
      <c r="OGJ5" s="58"/>
      <c r="OGK5" s="58"/>
      <c r="OGL5" s="58"/>
      <c r="OGM5" s="58"/>
      <c r="OGN5" s="58"/>
      <c r="OGO5" s="58"/>
      <c r="OGP5" s="58"/>
      <c r="OGQ5" s="58"/>
      <c r="OGR5" s="58"/>
      <c r="OGS5" s="58"/>
      <c r="OGT5" s="58"/>
      <c r="OGU5" s="58"/>
      <c r="OGV5" s="58"/>
      <c r="OGW5" s="58"/>
      <c r="OGX5" s="58"/>
      <c r="OGY5" s="58"/>
      <c r="OGZ5" s="58"/>
      <c r="OHA5" s="58"/>
      <c r="OHB5" s="58"/>
      <c r="OHC5" s="58"/>
      <c r="OHD5" s="58"/>
      <c r="OHE5" s="58"/>
      <c r="OHF5" s="58"/>
      <c r="OHG5" s="58"/>
      <c r="OHH5" s="58"/>
      <c r="OHI5" s="58"/>
      <c r="OHJ5" s="58"/>
      <c r="OHK5" s="58"/>
      <c r="OHL5" s="58"/>
      <c r="OHM5" s="58"/>
      <c r="OHN5" s="58"/>
      <c r="OHO5" s="58"/>
      <c r="OHP5" s="58"/>
      <c r="OHQ5" s="58"/>
      <c r="OHR5" s="58"/>
      <c r="OHS5" s="58"/>
      <c r="OHT5" s="58"/>
      <c r="OHU5" s="58"/>
      <c r="OHV5" s="58"/>
      <c r="OHW5" s="58"/>
      <c r="OHX5" s="58"/>
      <c r="OHY5" s="58"/>
      <c r="OHZ5" s="58"/>
      <c r="OIA5" s="58"/>
      <c r="OIB5" s="58"/>
      <c r="OIC5" s="58"/>
      <c r="OID5" s="58"/>
      <c r="OIE5" s="58"/>
      <c r="OIF5" s="58"/>
      <c r="OIG5" s="58"/>
      <c r="OIH5" s="58"/>
      <c r="OII5" s="58"/>
      <c r="OIJ5" s="58"/>
      <c r="OIK5" s="58"/>
      <c r="OIL5" s="58"/>
      <c r="OIM5" s="58"/>
      <c r="OIN5" s="58"/>
      <c r="OIO5" s="58"/>
      <c r="OIP5" s="58"/>
      <c r="OIQ5" s="58"/>
      <c r="OIR5" s="58"/>
      <c r="OIS5" s="58"/>
      <c r="OIT5" s="58"/>
      <c r="OIU5" s="58"/>
      <c r="OIV5" s="58"/>
      <c r="OIW5" s="58"/>
      <c r="OIX5" s="58"/>
      <c r="OIY5" s="58"/>
      <c r="OIZ5" s="58"/>
      <c r="OJA5" s="58"/>
      <c r="OJB5" s="58"/>
      <c r="OJC5" s="58"/>
      <c r="OJD5" s="58"/>
      <c r="OJE5" s="58"/>
      <c r="OJF5" s="58"/>
      <c r="OJG5" s="58"/>
      <c r="OJH5" s="58"/>
      <c r="OJI5" s="58"/>
      <c r="OJJ5" s="58"/>
      <c r="OJK5" s="58"/>
      <c r="OJL5" s="58"/>
      <c r="OJM5" s="58"/>
      <c r="OJN5" s="58"/>
      <c r="OJO5" s="58"/>
      <c r="OJP5" s="58"/>
      <c r="OJQ5" s="58"/>
      <c r="OJR5" s="58"/>
      <c r="OJS5" s="58"/>
      <c r="OJT5" s="58"/>
      <c r="OJU5" s="58"/>
      <c r="OJV5" s="58"/>
      <c r="OJW5" s="58"/>
      <c r="OJX5" s="58"/>
      <c r="OJY5" s="58"/>
      <c r="OJZ5" s="58"/>
      <c r="OKA5" s="58"/>
      <c r="OKB5" s="58"/>
      <c r="OKC5" s="58"/>
      <c r="OKD5" s="58"/>
      <c r="OKE5" s="58"/>
      <c r="OKF5" s="58"/>
      <c r="OKG5" s="58"/>
      <c r="OKH5" s="58"/>
      <c r="OKI5" s="58"/>
      <c r="OKJ5" s="58"/>
      <c r="OKK5" s="58"/>
      <c r="OKL5" s="58"/>
      <c r="OKM5" s="58"/>
      <c r="OKN5" s="58"/>
      <c r="OKO5" s="58"/>
      <c r="OKP5" s="58"/>
      <c r="OKQ5" s="58"/>
      <c r="OKR5" s="58"/>
      <c r="OKS5" s="58"/>
      <c r="OKT5" s="58"/>
      <c r="OKU5" s="58"/>
      <c r="OKV5" s="58"/>
      <c r="OKW5" s="58"/>
      <c r="OKX5" s="58"/>
      <c r="OKY5" s="58"/>
      <c r="OKZ5" s="58"/>
      <c r="OLA5" s="58"/>
      <c r="OLB5" s="58"/>
      <c r="OLC5" s="58"/>
      <c r="OLD5" s="58"/>
      <c r="OLE5" s="58"/>
      <c r="OLF5" s="58"/>
      <c r="OLG5" s="58"/>
      <c r="OLH5" s="58"/>
      <c r="OLI5" s="58"/>
      <c r="OLJ5" s="58"/>
      <c r="OLK5" s="58"/>
      <c r="OLL5" s="58"/>
      <c r="OLM5" s="58"/>
      <c r="OLN5" s="58"/>
      <c r="OLO5" s="58"/>
      <c r="OLP5" s="58"/>
      <c r="OLQ5" s="58"/>
      <c r="OLR5" s="58"/>
      <c r="OLS5" s="58"/>
      <c r="OLT5" s="58"/>
      <c r="OLU5" s="58"/>
      <c r="OLV5" s="58"/>
      <c r="OLW5" s="58"/>
      <c r="OLX5" s="58"/>
      <c r="OLY5" s="58"/>
      <c r="OLZ5" s="58"/>
      <c r="OMA5" s="58"/>
      <c r="OMB5" s="58"/>
      <c r="OMC5" s="58"/>
      <c r="OMD5" s="58"/>
      <c r="OME5" s="58"/>
      <c r="OMF5" s="58"/>
      <c r="OMG5" s="58"/>
      <c r="OMH5" s="58"/>
      <c r="OMI5" s="58"/>
      <c r="OMJ5" s="58"/>
      <c r="OMK5" s="58"/>
      <c r="OML5" s="58"/>
      <c r="OMM5" s="58"/>
      <c r="OMN5" s="58"/>
      <c r="OMO5" s="58"/>
      <c r="OMP5" s="58"/>
      <c r="OMQ5" s="58"/>
      <c r="OMR5" s="58"/>
      <c r="OMS5" s="58"/>
      <c r="OMT5" s="58"/>
      <c r="OMU5" s="58"/>
      <c r="OMV5" s="58"/>
      <c r="OMW5" s="58"/>
      <c r="OMX5" s="58"/>
      <c r="OMY5" s="58"/>
      <c r="OMZ5" s="58"/>
      <c r="ONA5" s="58"/>
      <c r="ONB5" s="58"/>
      <c r="ONC5" s="58"/>
      <c r="OND5" s="58"/>
      <c r="ONE5" s="58"/>
      <c r="ONF5" s="58"/>
      <c r="ONG5" s="58"/>
      <c r="ONH5" s="58"/>
      <c r="ONI5" s="58"/>
      <c r="ONJ5" s="58"/>
      <c r="ONK5" s="58"/>
      <c r="ONL5" s="58"/>
      <c r="ONM5" s="58"/>
      <c r="ONN5" s="58"/>
      <c r="ONO5" s="58"/>
      <c r="ONP5" s="58"/>
      <c r="ONQ5" s="58"/>
      <c r="ONR5" s="58"/>
      <c r="ONS5" s="58"/>
      <c r="ONT5" s="58"/>
      <c r="ONU5" s="58"/>
      <c r="ONV5" s="58"/>
      <c r="ONW5" s="58"/>
      <c r="ONX5" s="58"/>
      <c r="ONY5" s="58"/>
      <c r="ONZ5" s="58"/>
      <c r="OOA5" s="58"/>
      <c r="OOB5" s="58"/>
      <c r="OOC5" s="58"/>
      <c r="OOD5" s="58"/>
      <c r="OOE5" s="58"/>
      <c r="OOF5" s="58"/>
      <c r="OOG5" s="58"/>
      <c r="OOH5" s="58"/>
      <c r="OOI5" s="58"/>
      <c r="OOJ5" s="58"/>
      <c r="OOK5" s="58"/>
      <c r="OOL5" s="58"/>
      <c r="OOM5" s="58"/>
      <c r="OON5" s="58"/>
      <c r="OOO5" s="58"/>
      <c r="OOP5" s="58"/>
      <c r="OOQ5" s="58"/>
      <c r="OOR5" s="58"/>
      <c r="OOS5" s="58"/>
      <c r="OOT5" s="58"/>
      <c r="OOU5" s="58"/>
      <c r="OOV5" s="58"/>
      <c r="OOW5" s="58"/>
      <c r="OOX5" s="58"/>
      <c r="OOY5" s="58"/>
      <c r="OOZ5" s="58"/>
      <c r="OPA5" s="58"/>
      <c r="OPB5" s="58"/>
      <c r="OPC5" s="58"/>
      <c r="OPD5" s="58"/>
      <c r="OPE5" s="58"/>
      <c r="OPF5" s="58"/>
      <c r="OPG5" s="58"/>
      <c r="OPH5" s="58"/>
      <c r="OPI5" s="58"/>
      <c r="OPJ5" s="58"/>
      <c r="OPK5" s="58"/>
      <c r="OPL5" s="58"/>
      <c r="OPM5" s="58"/>
      <c r="OPN5" s="58"/>
      <c r="OPO5" s="58"/>
      <c r="OPP5" s="58"/>
      <c r="OPQ5" s="58"/>
      <c r="OPR5" s="58"/>
      <c r="OPS5" s="58"/>
      <c r="OPT5" s="58"/>
      <c r="OPU5" s="58"/>
      <c r="OPV5" s="58"/>
      <c r="OPW5" s="58"/>
      <c r="OPX5" s="58"/>
      <c r="OPY5" s="58"/>
      <c r="OPZ5" s="58"/>
      <c r="OQA5" s="58"/>
      <c r="OQB5" s="58"/>
      <c r="OQC5" s="58"/>
      <c r="OQD5" s="58"/>
      <c r="OQE5" s="58"/>
      <c r="OQF5" s="58"/>
      <c r="OQG5" s="58"/>
      <c r="OQH5" s="58"/>
      <c r="OQI5" s="58"/>
      <c r="OQJ5" s="58"/>
      <c r="OQK5" s="58"/>
      <c r="OQL5" s="58"/>
      <c r="OQM5" s="58"/>
      <c r="OQN5" s="58"/>
      <c r="OQO5" s="58"/>
      <c r="OQP5" s="58"/>
      <c r="OQQ5" s="58"/>
      <c r="OQR5" s="58"/>
      <c r="OQS5" s="58"/>
      <c r="OQT5" s="58"/>
      <c r="OQU5" s="58"/>
      <c r="OQV5" s="58"/>
      <c r="OQW5" s="58"/>
      <c r="OQX5" s="58"/>
      <c r="OQY5" s="58"/>
      <c r="OQZ5" s="58"/>
      <c r="ORA5" s="58"/>
      <c r="ORB5" s="58"/>
      <c r="ORC5" s="58"/>
      <c r="ORD5" s="58"/>
      <c r="ORE5" s="58"/>
      <c r="ORF5" s="58"/>
      <c r="ORG5" s="58"/>
      <c r="ORH5" s="58"/>
      <c r="ORI5" s="58"/>
      <c r="ORJ5" s="58"/>
      <c r="ORK5" s="58"/>
      <c r="ORL5" s="58"/>
      <c r="ORM5" s="58"/>
      <c r="ORN5" s="58"/>
      <c r="ORO5" s="58"/>
      <c r="ORP5" s="58"/>
      <c r="ORQ5" s="58"/>
      <c r="ORR5" s="58"/>
      <c r="ORS5" s="58"/>
      <c r="ORT5" s="58"/>
      <c r="ORU5" s="58"/>
      <c r="ORV5" s="58"/>
      <c r="ORW5" s="58"/>
      <c r="ORX5" s="58"/>
      <c r="ORY5" s="58"/>
      <c r="ORZ5" s="58"/>
      <c r="OSA5" s="58"/>
      <c r="OSB5" s="58"/>
      <c r="OSC5" s="58"/>
      <c r="OSD5" s="58"/>
      <c r="OSE5" s="58"/>
      <c r="OSF5" s="58"/>
      <c r="OSG5" s="58"/>
      <c r="OSH5" s="58"/>
      <c r="OSI5" s="58"/>
      <c r="OSJ5" s="58"/>
      <c r="OSK5" s="58"/>
      <c r="OSL5" s="58"/>
      <c r="OSM5" s="58"/>
      <c r="OSN5" s="58"/>
      <c r="OSO5" s="58"/>
      <c r="OSP5" s="58"/>
      <c r="OSQ5" s="58"/>
      <c r="OSR5" s="58"/>
      <c r="OSS5" s="58"/>
      <c r="OST5" s="58"/>
      <c r="OSU5" s="58"/>
      <c r="OSV5" s="58"/>
      <c r="OSW5" s="58"/>
      <c r="OSX5" s="58"/>
      <c r="OSY5" s="58"/>
      <c r="OSZ5" s="58"/>
      <c r="OTA5" s="58"/>
      <c r="OTB5" s="58"/>
      <c r="OTC5" s="58"/>
      <c r="OTD5" s="58"/>
      <c r="OTE5" s="58"/>
      <c r="OTF5" s="58"/>
      <c r="OTG5" s="58"/>
      <c r="OTH5" s="58"/>
      <c r="OTI5" s="58"/>
      <c r="OTJ5" s="58"/>
      <c r="OTK5" s="58"/>
      <c r="OTL5" s="58"/>
      <c r="OTM5" s="58"/>
      <c r="OTN5" s="58"/>
      <c r="OTO5" s="58"/>
      <c r="OTP5" s="58"/>
      <c r="OTQ5" s="58"/>
      <c r="OTR5" s="58"/>
      <c r="OTS5" s="58"/>
      <c r="OTT5" s="58"/>
      <c r="OTU5" s="58"/>
      <c r="OTV5" s="58"/>
      <c r="OTW5" s="58"/>
      <c r="OTX5" s="58"/>
      <c r="OTY5" s="58"/>
      <c r="OTZ5" s="58"/>
      <c r="OUA5" s="58"/>
      <c r="OUB5" s="58"/>
      <c r="OUC5" s="58"/>
      <c r="OUD5" s="58"/>
      <c r="OUE5" s="58"/>
      <c r="OUF5" s="58"/>
      <c r="OUG5" s="58"/>
      <c r="OUH5" s="58"/>
      <c r="OUI5" s="58"/>
      <c r="OUJ5" s="58"/>
      <c r="OUK5" s="58"/>
      <c r="OUL5" s="58"/>
      <c r="OUM5" s="58"/>
      <c r="OUN5" s="58"/>
      <c r="OUO5" s="58"/>
      <c r="OUP5" s="58"/>
      <c r="OUQ5" s="58"/>
      <c r="OUR5" s="58"/>
      <c r="OUS5" s="58"/>
      <c r="OUT5" s="58"/>
      <c r="OUU5" s="58"/>
      <c r="OUV5" s="58"/>
      <c r="OUW5" s="58"/>
      <c r="OUX5" s="58"/>
      <c r="OUY5" s="58"/>
      <c r="OUZ5" s="58"/>
      <c r="OVA5" s="58"/>
      <c r="OVB5" s="58"/>
      <c r="OVC5" s="58"/>
      <c r="OVD5" s="58"/>
      <c r="OVE5" s="58"/>
      <c r="OVF5" s="58"/>
      <c r="OVG5" s="58"/>
      <c r="OVH5" s="58"/>
      <c r="OVI5" s="58"/>
      <c r="OVJ5" s="58"/>
      <c r="OVK5" s="58"/>
      <c r="OVL5" s="58"/>
      <c r="OVM5" s="58"/>
      <c r="OVN5" s="58"/>
      <c r="OVO5" s="58"/>
      <c r="OVP5" s="58"/>
      <c r="OVQ5" s="58"/>
      <c r="OVR5" s="58"/>
      <c r="OVS5" s="58"/>
      <c r="OVT5" s="58"/>
      <c r="OVU5" s="58"/>
      <c r="OVV5" s="58"/>
      <c r="OVW5" s="58"/>
      <c r="OVX5" s="58"/>
      <c r="OVY5" s="58"/>
      <c r="OVZ5" s="58"/>
      <c r="OWA5" s="58"/>
      <c r="OWB5" s="58"/>
      <c r="OWC5" s="58"/>
      <c r="OWD5" s="58"/>
      <c r="OWE5" s="58"/>
      <c r="OWF5" s="58"/>
      <c r="OWG5" s="58"/>
      <c r="OWH5" s="58"/>
      <c r="OWI5" s="58"/>
      <c r="OWJ5" s="58"/>
      <c r="OWK5" s="58"/>
      <c r="OWL5" s="58"/>
      <c r="OWM5" s="58"/>
      <c r="OWN5" s="58"/>
      <c r="OWO5" s="58"/>
      <c r="OWP5" s="58"/>
      <c r="OWQ5" s="58"/>
      <c r="OWR5" s="58"/>
      <c r="OWS5" s="58"/>
      <c r="OWT5" s="58"/>
      <c r="OWU5" s="58"/>
      <c r="OWV5" s="58"/>
      <c r="OWW5" s="58"/>
      <c r="OWX5" s="58"/>
      <c r="OWY5" s="58"/>
      <c r="OWZ5" s="58"/>
      <c r="OXA5" s="58"/>
      <c r="OXB5" s="58"/>
      <c r="OXC5" s="58"/>
      <c r="OXD5" s="58"/>
      <c r="OXE5" s="58"/>
      <c r="OXF5" s="58"/>
      <c r="OXG5" s="58"/>
      <c r="OXH5" s="58"/>
      <c r="OXI5" s="58"/>
      <c r="OXJ5" s="58"/>
      <c r="OXK5" s="58"/>
      <c r="OXL5" s="58"/>
      <c r="OXM5" s="58"/>
      <c r="OXN5" s="58"/>
      <c r="OXO5" s="58"/>
      <c r="OXP5" s="58"/>
      <c r="OXQ5" s="58"/>
      <c r="OXR5" s="58"/>
      <c r="OXS5" s="58"/>
      <c r="OXT5" s="58"/>
      <c r="OXU5" s="58"/>
      <c r="OXV5" s="58"/>
      <c r="OXW5" s="58"/>
      <c r="OXX5" s="58"/>
      <c r="OXY5" s="58"/>
      <c r="OXZ5" s="58"/>
      <c r="OYA5" s="58"/>
      <c r="OYB5" s="58"/>
      <c r="OYC5" s="58"/>
      <c r="OYD5" s="58"/>
      <c r="OYE5" s="58"/>
      <c r="OYF5" s="58"/>
      <c r="OYG5" s="58"/>
      <c r="OYH5" s="58"/>
      <c r="OYI5" s="58"/>
      <c r="OYJ5" s="58"/>
      <c r="OYK5" s="58"/>
      <c r="OYL5" s="58"/>
      <c r="OYM5" s="58"/>
      <c r="OYN5" s="58"/>
      <c r="OYO5" s="58"/>
      <c r="OYP5" s="58"/>
      <c r="OYQ5" s="58"/>
      <c r="OYR5" s="58"/>
      <c r="OYS5" s="58"/>
      <c r="OYT5" s="58"/>
      <c r="OYU5" s="58"/>
      <c r="OYV5" s="58"/>
      <c r="OYW5" s="58"/>
      <c r="OYX5" s="58"/>
      <c r="OYY5" s="58"/>
      <c r="OYZ5" s="58"/>
      <c r="OZA5" s="58"/>
      <c r="OZB5" s="58"/>
      <c r="OZC5" s="58"/>
      <c r="OZD5" s="58"/>
      <c r="OZE5" s="58"/>
      <c r="OZF5" s="58"/>
      <c r="OZG5" s="58"/>
      <c r="OZH5" s="58"/>
      <c r="OZI5" s="58"/>
      <c r="OZJ5" s="58"/>
      <c r="OZK5" s="58"/>
      <c r="OZL5" s="58"/>
      <c r="OZM5" s="58"/>
      <c r="OZN5" s="58"/>
      <c r="OZO5" s="58"/>
      <c r="OZP5" s="58"/>
      <c r="OZQ5" s="58"/>
      <c r="OZR5" s="58"/>
      <c r="OZS5" s="58"/>
      <c r="OZT5" s="58"/>
      <c r="OZU5" s="58"/>
      <c r="OZV5" s="58"/>
      <c r="OZW5" s="58"/>
      <c r="OZX5" s="58"/>
      <c r="OZY5" s="58"/>
      <c r="OZZ5" s="58"/>
      <c r="PAA5" s="58"/>
      <c r="PAB5" s="58"/>
      <c r="PAC5" s="58"/>
      <c r="PAD5" s="58"/>
      <c r="PAE5" s="58"/>
      <c r="PAF5" s="58"/>
      <c r="PAG5" s="58"/>
      <c r="PAH5" s="58"/>
      <c r="PAI5" s="58"/>
      <c r="PAJ5" s="58"/>
      <c r="PAK5" s="58"/>
      <c r="PAL5" s="58"/>
      <c r="PAM5" s="58"/>
      <c r="PAN5" s="58"/>
      <c r="PAO5" s="58"/>
      <c r="PAP5" s="58"/>
      <c r="PAQ5" s="58"/>
      <c r="PAR5" s="58"/>
      <c r="PAS5" s="58"/>
      <c r="PAT5" s="58"/>
      <c r="PAU5" s="58"/>
      <c r="PAV5" s="58"/>
      <c r="PAW5" s="58"/>
      <c r="PAX5" s="58"/>
      <c r="PAY5" s="58"/>
      <c r="PAZ5" s="58"/>
      <c r="PBA5" s="58"/>
      <c r="PBB5" s="58"/>
      <c r="PBC5" s="58"/>
      <c r="PBD5" s="58"/>
      <c r="PBE5" s="58"/>
      <c r="PBF5" s="58"/>
      <c r="PBG5" s="58"/>
      <c r="PBH5" s="58"/>
      <c r="PBI5" s="58"/>
      <c r="PBJ5" s="58"/>
      <c r="PBK5" s="58"/>
      <c r="PBL5" s="58"/>
      <c r="PBM5" s="58"/>
      <c r="PBN5" s="58"/>
      <c r="PBO5" s="58"/>
      <c r="PBP5" s="58"/>
      <c r="PBQ5" s="58"/>
      <c r="PBR5" s="58"/>
      <c r="PBS5" s="58"/>
      <c r="PBT5" s="58"/>
      <c r="PBU5" s="58"/>
      <c r="PBV5" s="58"/>
      <c r="PBW5" s="58"/>
      <c r="PBX5" s="58"/>
      <c r="PBY5" s="58"/>
      <c r="PBZ5" s="58"/>
      <c r="PCA5" s="58"/>
      <c r="PCB5" s="58"/>
      <c r="PCC5" s="58"/>
      <c r="PCD5" s="58"/>
      <c r="PCE5" s="58"/>
      <c r="PCF5" s="58"/>
      <c r="PCG5" s="58"/>
      <c r="PCH5" s="58"/>
      <c r="PCI5" s="58"/>
      <c r="PCJ5" s="58"/>
      <c r="PCK5" s="58"/>
      <c r="PCL5" s="58"/>
      <c r="PCM5" s="58"/>
      <c r="PCN5" s="58"/>
      <c r="PCO5" s="58"/>
      <c r="PCP5" s="58"/>
      <c r="PCQ5" s="58"/>
      <c r="PCR5" s="58"/>
      <c r="PCS5" s="58"/>
      <c r="PCT5" s="58"/>
      <c r="PCU5" s="58"/>
      <c r="PCV5" s="58"/>
      <c r="PCW5" s="58"/>
      <c r="PCX5" s="58"/>
      <c r="PCY5" s="58"/>
      <c r="PCZ5" s="58"/>
      <c r="PDA5" s="58"/>
      <c r="PDB5" s="58"/>
      <c r="PDC5" s="58"/>
      <c r="PDD5" s="58"/>
      <c r="PDE5" s="58"/>
      <c r="PDF5" s="58"/>
      <c r="PDG5" s="58"/>
      <c r="PDH5" s="58"/>
      <c r="PDI5" s="58"/>
      <c r="PDJ5" s="58"/>
      <c r="PDK5" s="58"/>
      <c r="PDL5" s="58"/>
      <c r="PDM5" s="58"/>
      <c r="PDN5" s="58"/>
      <c r="PDO5" s="58"/>
      <c r="PDP5" s="58"/>
      <c r="PDQ5" s="58"/>
      <c r="PDR5" s="58"/>
      <c r="PDS5" s="58"/>
      <c r="PDT5" s="58"/>
      <c r="PDU5" s="58"/>
      <c r="PDV5" s="58"/>
      <c r="PDW5" s="58"/>
      <c r="PDX5" s="58"/>
      <c r="PDY5" s="58"/>
      <c r="PDZ5" s="58"/>
      <c r="PEA5" s="58"/>
      <c r="PEB5" s="58"/>
      <c r="PEC5" s="58"/>
      <c r="PED5" s="58"/>
      <c r="PEE5" s="58"/>
      <c r="PEF5" s="58"/>
      <c r="PEG5" s="58"/>
      <c r="PEH5" s="58"/>
      <c r="PEI5" s="58"/>
      <c r="PEJ5" s="58"/>
      <c r="PEK5" s="58"/>
      <c r="PEL5" s="58"/>
      <c r="PEM5" s="58"/>
      <c r="PEN5" s="58"/>
      <c r="PEO5" s="58"/>
      <c r="PEP5" s="58"/>
      <c r="PEQ5" s="58"/>
      <c r="PER5" s="58"/>
      <c r="PES5" s="58"/>
      <c r="PET5" s="58"/>
      <c r="PEU5" s="58"/>
      <c r="PEV5" s="58"/>
      <c r="PEW5" s="58"/>
      <c r="PEX5" s="58"/>
      <c r="PEY5" s="58"/>
      <c r="PEZ5" s="58"/>
      <c r="PFA5" s="58"/>
      <c r="PFB5" s="58"/>
      <c r="PFC5" s="58"/>
      <c r="PFD5" s="58"/>
      <c r="PFE5" s="58"/>
      <c r="PFF5" s="58"/>
      <c r="PFG5" s="58"/>
      <c r="PFH5" s="58"/>
      <c r="PFI5" s="58"/>
      <c r="PFJ5" s="58"/>
      <c r="PFK5" s="58"/>
      <c r="PFL5" s="58"/>
      <c r="PFM5" s="58"/>
      <c r="PFN5" s="58"/>
      <c r="PFO5" s="58"/>
      <c r="PFP5" s="58"/>
      <c r="PFQ5" s="58"/>
      <c r="PFR5" s="58"/>
      <c r="PFS5" s="58"/>
      <c r="PFT5" s="58"/>
      <c r="PFU5" s="58"/>
      <c r="PFV5" s="58"/>
      <c r="PFW5" s="58"/>
      <c r="PFX5" s="58"/>
      <c r="PFY5" s="58"/>
      <c r="PFZ5" s="58"/>
      <c r="PGA5" s="58"/>
      <c r="PGB5" s="58"/>
      <c r="PGC5" s="58"/>
      <c r="PGD5" s="58"/>
      <c r="PGE5" s="58"/>
      <c r="PGF5" s="58"/>
      <c r="PGG5" s="58"/>
      <c r="PGH5" s="58"/>
      <c r="PGI5" s="58"/>
      <c r="PGJ5" s="58"/>
      <c r="PGK5" s="58"/>
      <c r="PGL5" s="58"/>
      <c r="PGM5" s="58"/>
      <c r="PGN5" s="58"/>
      <c r="PGO5" s="58"/>
      <c r="PGP5" s="58"/>
      <c r="PGQ5" s="58"/>
      <c r="PGR5" s="58"/>
      <c r="PGS5" s="58"/>
      <c r="PGT5" s="58"/>
      <c r="PGU5" s="58"/>
      <c r="PGV5" s="58"/>
      <c r="PGW5" s="58"/>
      <c r="PGX5" s="58"/>
      <c r="PGY5" s="58"/>
      <c r="PGZ5" s="58"/>
      <c r="PHA5" s="58"/>
      <c r="PHB5" s="58"/>
      <c r="PHC5" s="58"/>
      <c r="PHD5" s="58"/>
      <c r="PHE5" s="58"/>
      <c r="PHF5" s="58"/>
      <c r="PHG5" s="58"/>
      <c r="PHH5" s="58"/>
      <c r="PHI5" s="58"/>
      <c r="PHJ5" s="58"/>
      <c r="PHK5" s="58"/>
      <c r="PHL5" s="58"/>
      <c r="PHM5" s="58"/>
      <c r="PHN5" s="58"/>
      <c r="PHO5" s="58"/>
      <c r="PHP5" s="58"/>
      <c r="PHQ5" s="58"/>
      <c r="PHR5" s="58"/>
      <c r="PHS5" s="58"/>
      <c r="PHT5" s="58"/>
      <c r="PHU5" s="58"/>
      <c r="PHV5" s="58"/>
      <c r="PHW5" s="58"/>
      <c r="PHX5" s="58"/>
      <c r="PHY5" s="58"/>
      <c r="PHZ5" s="58"/>
      <c r="PIA5" s="58"/>
      <c r="PIB5" s="58"/>
      <c r="PIC5" s="58"/>
      <c r="PID5" s="58"/>
      <c r="PIE5" s="58"/>
      <c r="PIF5" s="58"/>
      <c r="PIG5" s="58"/>
      <c r="PIH5" s="58"/>
      <c r="PII5" s="58"/>
      <c r="PIJ5" s="58"/>
      <c r="PIK5" s="58"/>
      <c r="PIL5" s="58"/>
      <c r="PIM5" s="58"/>
      <c r="PIN5" s="58"/>
      <c r="PIO5" s="58"/>
      <c r="PIP5" s="58"/>
      <c r="PIQ5" s="58"/>
      <c r="PIR5" s="58"/>
      <c r="PIS5" s="58"/>
      <c r="PIT5" s="58"/>
      <c r="PIU5" s="58"/>
      <c r="PIV5" s="58"/>
      <c r="PIW5" s="58"/>
      <c r="PIX5" s="58"/>
      <c r="PIY5" s="58"/>
      <c r="PIZ5" s="58"/>
      <c r="PJA5" s="58"/>
      <c r="PJB5" s="58"/>
      <c r="PJC5" s="58"/>
      <c r="PJD5" s="58"/>
      <c r="PJE5" s="58"/>
      <c r="PJF5" s="58"/>
      <c r="PJG5" s="58"/>
      <c r="PJH5" s="58"/>
      <c r="PJI5" s="58"/>
      <c r="PJJ5" s="58"/>
      <c r="PJK5" s="58"/>
      <c r="PJL5" s="58"/>
      <c r="PJM5" s="58"/>
      <c r="PJN5" s="58"/>
      <c r="PJO5" s="58"/>
      <c r="PJP5" s="58"/>
      <c r="PJQ5" s="58"/>
      <c r="PJR5" s="58"/>
      <c r="PJS5" s="58"/>
      <c r="PJT5" s="58"/>
      <c r="PJU5" s="58"/>
      <c r="PJV5" s="58"/>
      <c r="PJW5" s="58"/>
      <c r="PJX5" s="58"/>
      <c r="PJY5" s="58"/>
      <c r="PJZ5" s="58"/>
      <c r="PKA5" s="58"/>
      <c r="PKB5" s="58"/>
      <c r="PKC5" s="58"/>
      <c r="PKD5" s="58"/>
      <c r="PKE5" s="58"/>
      <c r="PKF5" s="58"/>
      <c r="PKG5" s="58"/>
      <c r="PKH5" s="58"/>
      <c r="PKI5" s="58"/>
      <c r="PKJ5" s="58"/>
      <c r="PKK5" s="58"/>
      <c r="PKL5" s="58"/>
      <c r="PKM5" s="58"/>
      <c r="PKN5" s="58"/>
      <c r="PKO5" s="58"/>
      <c r="PKP5" s="58"/>
      <c r="PKQ5" s="58"/>
      <c r="PKR5" s="58"/>
      <c r="PKS5" s="58"/>
      <c r="PKT5" s="58"/>
      <c r="PKU5" s="58"/>
      <c r="PKV5" s="58"/>
      <c r="PKW5" s="58"/>
      <c r="PKX5" s="58"/>
      <c r="PKY5" s="58"/>
      <c r="PKZ5" s="58"/>
      <c r="PLA5" s="58"/>
      <c r="PLB5" s="58"/>
      <c r="PLC5" s="58"/>
      <c r="PLD5" s="58"/>
      <c r="PLE5" s="58"/>
      <c r="PLF5" s="58"/>
      <c r="PLG5" s="58"/>
      <c r="PLH5" s="58"/>
      <c r="PLI5" s="58"/>
      <c r="PLJ5" s="58"/>
      <c r="PLK5" s="58"/>
      <c r="PLL5" s="58"/>
      <c r="PLM5" s="58"/>
      <c r="PLN5" s="58"/>
      <c r="PLO5" s="58"/>
      <c r="PLP5" s="58"/>
      <c r="PLQ5" s="58"/>
      <c r="PLR5" s="58"/>
      <c r="PLS5" s="58"/>
      <c r="PLT5" s="58"/>
      <c r="PLU5" s="58"/>
      <c r="PLV5" s="58"/>
      <c r="PLW5" s="58"/>
      <c r="PLX5" s="58"/>
      <c r="PLY5" s="58"/>
      <c r="PLZ5" s="58"/>
      <c r="PMA5" s="58"/>
      <c r="PMB5" s="58"/>
      <c r="PMC5" s="58"/>
      <c r="PMD5" s="58"/>
      <c r="PME5" s="58"/>
      <c r="PMF5" s="58"/>
      <c r="PMG5" s="58"/>
      <c r="PMH5" s="58"/>
      <c r="PMI5" s="58"/>
      <c r="PMJ5" s="58"/>
      <c r="PMK5" s="58"/>
      <c r="PML5" s="58"/>
      <c r="PMM5" s="58"/>
      <c r="PMN5" s="58"/>
      <c r="PMO5" s="58"/>
      <c r="PMP5" s="58"/>
      <c r="PMQ5" s="58"/>
      <c r="PMR5" s="58"/>
      <c r="PMS5" s="58"/>
      <c r="PMT5" s="58"/>
      <c r="PMU5" s="58"/>
      <c r="PMV5" s="58"/>
      <c r="PMW5" s="58"/>
      <c r="PMX5" s="58"/>
      <c r="PMY5" s="58"/>
      <c r="PMZ5" s="58"/>
      <c r="PNA5" s="58"/>
      <c r="PNB5" s="58"/>
      <c r="PNC5" s="58"/>
      <c r="PND5" s="58"/>
      <c r="PNE5" s="58"/>
      <c r="PNF5" s="58"/>
      <c r="PNG5" s="58"/>
      <c r="PNH5" s="58"/>
      <c r="PNI5" s="58"/>
      <c r="PNJ5" s="58"/>
      <c r="PNK5" s="58"/>
      <c r="PNL5" s="58"/>
      <c r="PNM5" s="58"/>
      <c r="PNN5" s="58"/>
      <c r="PNO5" s="58"/>
      <c r="PNP5" s="58"/>
      <c r="PNQ5" s="58"/>
      <c r="PNR5" s="58"/>
      <c r="PNS5" s="58"/>
      <c r="PNT5" s="58"/>
      <c r="PNU5" s="58"/>
      <c r="PNV5" s="58"/>
      <c r="PNW5" s="58"/>
      <c r="PNX5" s="58"/>
      <c r="PNY5" s="58"/>
      <c r="PNZ5" s="58"/>
      <c r="POA5" s="58"/>
      <c r="POB5" s="58"/>
      <c r="POC5" s="58"/>
      <c r="POD5" s="58"/>
      <c r="POE5" s="58"/>
      <c r="POF5" s="58"/>
      <c r="POG5" s="58"/>
      <c r="POH5" s="58"/>
      <c r="POI5" s="58"/>
      <c r="POJ5" s="58"/>
      <c r="POK5" s="58"/>
      <c r="POL5" s="58"/>
      <c r="POM5" s="58"/>
      <c r="PON5" s="58"/>
      <c r="POO5" s="58"/>
      <c r="POP5" s="58"/>
      <c r="POQ5" s="58"/>
      <c r="POR5" s="58"/>
      <c r="POS5" s="58"/>
      <c r="POT5" s="58"/>
      <c r="POU5" s="58"/>
      <c r="POV5" s="58"/>
      <c r="POW5" s="58"/>
      <c r="POX5" s="58"/>
      <c r="POY5" s="58"/>
      <c r="POZ5" s="58"/>
      <c r="PPA5" s="58"/>
      <c r="PPB5" s="58"/>
      <c r="PPC5" s="58"/>
      <c r="PPD5" s="58"/>
      <c r="PPE5" s="58"/>
      <c r="PPF5" s="58"/>
      <c r="PPG5" s="58"/>
      <c r="PPH5" s="58"/>
      <c r="PPI5" s="58"/>
      <c r="PPJ5" s="58"/>
      <c r="PPK5" s="58"/>
      <c r="PPL5" s="58"/>
      <c r="PPM5" s="58"/>
      <c r="PPN5" s="58"/>
      <c r="PPO5" s="58"/>
      <c r="PPP5" s="58"/>
      <c r="PPQ5" s="58"/>
      <c r="PPR5" s="58"/>
      <c r="PPS5" s="58"/>
      <c r="PPT5" s="58"/>
      <c r="PPU5" s="58"/>
      <c r="PPV5" s="58"/>
      <c r="PPW5" s="58"/>
      <c r="PPX5" s="58"/>
      <c r="PPY5" s="58"/>
      <c r="PPZ5" s="58"/>
      <c r="PQA5" s="58"/>
      <c r="PQB5" s="58"/>
      <c r="PQC5" s="58"/>
      <c r="PQD5" s="58"/>
      <c r="PQE5" s="58"/>
      <c r="PQF5" s="58"/>
      <c r="PQG5" s="58"/>
      <c r="PQH5" s="58"/>
      <c r="PQI5" s="58"/>
      <c r="PQJ5" s="58"/>
      <c r="PQK5" s="58"/>
      <c r="PQL5" s="58"/>
      <c r="PQM5" s="58"/>
      <c r="PQN5" s="58"/>
      <c r="PQO5" s="58"/>
      <c r="PQP5" s="58"/>
      <c r="PQQ5" s="58"/>
      <c r="PQR5" s="58"/>
      <c r="PQS5" s="58"/>
      <c r="PQT5" s="58"/>
      <c r="PQU5" s="58"/>
      <c r="PQV5" s="58"/>
      <c r="PQW5" s="58"/>
      <c r="PQX5" s="58"/>
      <c r="PQY5" s="58"/>
      <c r="PQZ5" s="58"/>
      <c r="PRA5" s="58"/>
      <c r="PRB5" s="58"/>
      <c r="PRC5" s="58"/>
      <c r="PRD5" s="58"/>
      <c r="PRE5" s="58"/>
      <c r="PRF5" s="58"/>
      <c r="PRG5" s="58"/>
      <c r="PRH5" s="58"/>
      <c r="PRI5" s="58"/>
      <c r="PRJ5" s="58"/>
      <c r="PRK5" s="58"/>
      <c r="PRL5" s="58"/>
      <c r="PRM5" s="58"/>
      <c r="PRN5" s="58"/>
      <c r="PRO5" s="58"/>
      <c r="PRP5" s="58"/>
      <c r="PRQ5" s="58"/>
      <c r="PRR5" s="58"/>
      <c r="PRS5" s="58"/>
      <c r="PRT5" s="58"/>
      <c r="PRU5" s="58"/>
      <c r="PRV5" s="58"/>
      <c r="PRW5" s="58"/>
      <c r="PRX5" s="58"/>
      <c r="PRY5" s="58"/>
      <c r="PRZ5" s="58"/>
      <c r="PSA5" s="58"/>
      <c r="PSB5" s="58"/>
      <c r="PSC5" s="58"/>
      <c r="PSD5" s="58"/>
      <c r="PSE5" s="58"/>
      <c r="PSF5" s="58"/>
      <c r="PSG5" s="58"/>
      <c r="PSH5" s="58"/>
      <c r="PSI5" s="58"/>
      <c r="PSJ5" s="58"/>
      <c r="PSK5" s="58"/>
      <c r="PSL5" s="58"/>
      <c r="PSM5" s="58"/>
      <c r="PSN5" s="58"/>
      <c r="PSO5" s="58"/>
      <c r="PSP5" s="58"/>
      <c r="PSQ5" s="58"/>
      <c r="PSR5" s="58"/>
      <c r="PSS5" s="58"/>
      <c r="PST5" s="58"/>
      <c r="PSU5" s="58"/>
      <c r="PSV5" s="58"/>
      <c r="PSW5" s="58"/>
      <c r="PSX5" s="58"/>
      <c r="PSY5" s="58"/>
      <c r="PSZ5" s="58"/>
      <c r="PTA5" s="58"/>
      <c r="PTB5" s="58"/>
      <c r="PTC5" s="58"/>
      <c r="PTD5" s="58"/>
      <c r="PTE5" s="58"/>
      <c r="PTF5" s="58"/>
      <c r="PTG5" s="58"/>
      <c r="PTH5" s="58"/>
      <c r="PTI5" s="58"/>
      <c r="PTJ5" s="58"/>
      <c r="PTK5" s="58"/>
      <c r="PTL5" s="58"/>
      <c r="PTM5" s="58"/>
      <c r="PTN5" s="58"/>
      <c r="PTO5" s="58"/>
      <c r="PTP5" s="58"/>
      <c r="PTQ5" s="58"/>
      <c r="PTR5" s="58"/>
      <c r="PTS5" s="58"/>
      <c r="PTT5" s="58"/>
      <c r="PTU5" s="58"/>
      <c r="PTV5" s="58"/>
      <c r="PTW5" s="58"/>
      <c r="PTX5" s="58"/>
      <c r="PTY5" s="58"/>
      <c r="PTZ5" s="58"/>
      <c r="PUA5" s="58"/>
      <c r="PUB5" s="58"/>
      <c r="PUC5" s="58"/>
      <c r="PUD5" s="58"/>
      <c r="PUE5" s="58"/>
      <c r="PUF5" s="58"/>
      <c r="PUG5" s="58"/>
      <c r="PUH5" s="58"/>
      <c r="PUI5" s="58"/>
      <c r="PUJ5" s="58"/>
      <c r="PUK5" s="58"/>
      <c r="PUL5" s="58"/>
      <c r="PUM5" s="58"/>
      <c r="PUN5" s="58"/>
      <c r="PUO5" s="58"/>
      <c r="PUP5" s="58"/>
      <c r="PUQ5" s="58"/>
      <c r="PUR5" s="58"/>
      <c r="PUS5" s="58"/>
      <c r="PUT5" s="58"/>
      <c r="PUU5" s="58"/>
      <c r="PUV5" s="58"/>
      <c r="PUW5" s="58"/>
      <c r="PUX5" s="58"/>
      <c r="PUY5" s="58"/>
      <c r="PUZ5" s="58"/>
      <c r="PVA5" s="58"/>
      <c r="PVB5" s="58"/>
      <c r="PVC5" s="58"/>
      <c r="PVD5" s="58"/>
      <c r="PVE5" s="58"/>
      <c r="PVF5" s="58"/>
      <c r="PVG5" s="58"/>
      <c r="PVH5" s="58"/>
      <c r="PVI5" s="58"/>
      <c r="PVJ5" s="58"/>
      <c r="PVK5" s="58"/>
      <c r="PVL5" s="58"/>
      <c r="PVM5" s="58"/>
      <c r="PVN5" s="58"/>
      <c r="PVO5" s="58"/>
      <c r="PVP5" s="58"/>
      <c r="PVQ5" s="58"/>
      <c r="PVR5" s="58"/>
      <c r="PVS5" s="58"/>
      <c r="PVT5" s="58"/>
      <c r="PVU5" s="58"/>
      <c r="PVV5" s="58"/>
      <c r="PVW5" s="58"/>
      <c r="PVX5" s="58"/>
      <c r="PVY5" s="58"/>
      <c r="PVZ5" s="58"/>
      <c r="PWA5" s="58"/>
      <c r="PWB5" s="58"/>
      <c r="PWC5" s="58"/>
      <c r="PWD5" s="58"/>
      <c r="PWE5" s="58"/>
      <c r="PWF5" s="58"/>
      <c r="PWG5" s="58"/>
      <c r="PWH5" s="58"/>
      <c r="PWI5" s="58"/>
      <c r="PWJ5" s="58"/>
      <c r="PWK5" s="58"/>
      <c r="PWL5" s="58"/>
      <c r="PWM5" s="58"/>
      <c r="PWN5" s="58"/>
      <c r="PWO5" s="58"/>
      <c r="PWP5" s="58"/>
      <c r="PWQ5" s="58"/>
      <c r="PWR5" s="58"/>
      <c r="PWS5" s="58"/>
      <c r="PWT5" s="58"/>
      <c r="PWU5" s="58"/>
      <c r="PWV5" s="58"/>
      <c r="PWW5" s="58"/>
      <c r="PWX5" s="58"/>
      <c r="PWY5" s="58"/>
      <c r="PWZ5" s="58"/>
      <c r="PXA5" s="58"/>
      <c r="PXB5" s="58"/>
      <c r="PXC5" s="58"/>
      <c r="PXD5" s="58"/>
      <c r="PXE5" s="58"/>
      <c r="PXF5" s="58"/>
      <c r="PXG5" s="58"/>
      <c r="PXH5" s="58"/>
      <c r="PXI5" s="58"/>
      <c r="PXJ5" s="58"/>
      <c r="PXK5" s="58"/>
      <c r="PXL5" s="58"/>
      <c r="PXM5" s="58"/>
      <c r="PXN5" s="58"/>
      <c r="PXO5" s="58"/>
      <c r="PXP5" s="58"/>
      <c r="PXQ5" s="58"/>
      <c r="PXR5" s="58"/>
      <c r="PXS5" s="58"/>
      <c r="PXT5" s="58"/>
      <c r="PXU5" s="58"/>
      <c r="PXV5" s="58"/>
      <c r="PXW5" s="58"/>
      <c r="PXX5" s="58"/>
      <c r="PXY5" s="58"/>
      <c r="PXZ5" s="58"/>
      <c r="PYA5" s="58"/>
      <c r="PYB5" s="58"/>
      <c r="PYC5" s="58"/>
      <c r="PYD5" s="58"/>
      <c r="PYE5" s="58"/>
      <c r="PYF5" s="58"/>
      <c r="PYG5" s="58"/>
      <c r="PYH5" s="58"/>
      <c r="PYI5" s="58"/>
      <c r="PYJ5" s="58"/>
      <c r="PYK5" s="58"/>
      <c r="PYL5" s="58"/>
      <c r="PYM5" s="58"/>
      <c r="PYN5" s="58"/>
      <c r="PYO5" s="58"/>
      <c r="PYP5" s="58"/>
      <c r="PYQ5" s="58"/>
      <c r="PYR5" s="58"/>
      <c r="PYS5" s="58"/>
      <c r="PYT5" s="58"/>
      <c r="PYU5" s="58"/>
      <c r="PYV5" s="58"/>
      <c r="PYW5" s="58"/>
      <c r="PYX5" s="58"/>
      <c r="PYY5" s="58"/>
      <c r="PYZ5" s="58"/>
      <c r="PZA5" s="58"/>
      <c r="PZB5" s="58"/>
      <c r="PZC5" s="58"/>
      <c r="PZD5" s="58"/>
      <c r="PZE5" s="58"/>
      <c r="PZF5" s="58"/>
      <c r="PZG5" s="58"/>
      <c r="PZH5" s="58"/>
      <c r="PZI5" s="58"/>
      <c r="PZJ5" s="58"/>
      <c r="PZK5" s="58"/>
      <c r="PZL5" s="58"/>
      <c r="PZM5" s="58"/>
      <c r="PZN5" s="58"/>
      <c r="PZO5" s="58"/>
      <c r="PZP5" s="58"/>
      <c r="PZQ5" s="58"/>
      <c r="PZR5" s="58"/>
      <c r="PZS5" s="58"/>
      <c r="PZT5" s="58"/>
      <c r="PZU5" s="58"/>
      <c r="PZV5" s="58"/>
      <c r="PZW5" s="58"/>
      <c r="PZX5" s="58"/>
      <c r="PZY5" s="58"/>
      <c r="PZZ5" s="58"/>
      <c r="QAA5" s="58"/>
      <c r="QAB5" s="58"/>
      <c r="QAC5" s="58"/>
      <c r="QAD5" s="58"/>
      <c r="QAE5" s="58"/>
      <c r="QAF5" s="58"/>
      <c r="QAG5" s="58"/>
      <c r="QAH5" s="58"/>
      <c r="QAI5" s="58"/>
      <c r="QAJ5" s="58"/>
      <c r="QAK5" s="58"/>
      <c r="QAL5" s="58"/>
      <c r="QAM5" s="58"/>
      <c r="QAN5" s="58"/>
      <c r="QAO5" s="58"/>
      <c r="QAP5" s="58"/>
      <c r="QAQ5" s="58"/>
      <c r="QAR5" s="58"/>
      <c r="QAS5" s="58"/>
      <c r="QAT5" s="58"/>
      <c r="QAU5" s="58"/>
      <c r="QAV5" s="58"/>
      <c r="QAW5" s="58"/>
      <c r="QAX5" s="58"/>
      <c r="QAY5" s="58"/>
      <c r="QAZ5" s="58"/>
      <c r="QBA5" s="58"/>
      <c r="QBB5" s="58"/>
      <c r="QBC5" s="58"/>
      <c r="QBD5" s="58"/>
      <c r="QBE5" s="58"/>
      <c r="QBF5" s="58"/>
      <c r="QBG5" s="58"/>
      <c r="QBH5" s="58"/>
      <c r="QBI5" s="58"/>
      <c r="QBJ5" s="58"/>
      <c r="QBK5" s="58"/>
      <c r="QBL5" s="58"/>
      <c r="QBM5" s="58"/>
      <c r="QBN5" s="58"/>
      <c r="QBO5" s="58"/>
      <c r="QBP5" s="58"/>
      <c r="QBQ5" s="58"/>
      <c r="QBR5" s="58"/>
      <c r="QBS5" s="58"/>
      <c r="QBT5" s="58"/>
      <c r="QBU5" s="58"/>
      <c r="QBV5" s="58"/>
      <c r="QBW5" s="58"/>
      <c r="QBX5" s="58"/>
      <c r="QBY5" s="58"/>
      <c r="QBZ5" s="58"/>
      <c r="QCA5" s="58"/>
      <c r="QCB5" s="58"/>
      <c r="QCC5" s="58"/>
      <c r="QCD5" s="58"/>
      <c r="QCE5" s="58"/>
      <c r="QCF5" s="58"/>
      <c r="QCG5" s="58"/>
      <c r="QCH5" s="58"/>
      <c r="QCI5" s="58"/>
      <c r="QCJ5" s="58"/>
      <c r="QCK5" s="58"/>
      <c r="QCL5" s="58"/>
      <c r="QCM5" s="58"/>
      <c r="QCN5" s="58"/>
      <c r="QCO5" s="58"/>
      <c r="QCP5" s="58"/>
      <c r="QCQ5" s="58"/>
      <c r="QCR5" s="58"/>
      <c r="QCS5" s="58"/>
      <c r="QCT5" s="58"/>
      <c r="QCU5" s="58"/>
      <c r="QCV5" s="58"/>
      <c r="QCW5" s="58"/>
      <c r="QCX5" s="58"/>
      <c r="QCY5" s="58"/>
      <c r="QCZ5" s="58"/>
      <c r="QDA5" s="58"/>
      <c r="QDB5" s="58"/>
      <c r="QDC5" s="58"/>
      <c r="QDD5" s="58"/>
      <c r="QDE5" s="58"/>
      <c r="QDF5" s="58"/>
      <c r="QDG5" s="58"/>
      <c r="QDH5" s="58"/>
      <c r="QDI5" s="58"/>
      <c r="QDJ5" s="58"/>
      <c r="QDK5" s="58"/>
      <c r="QDL5" s="58"/>
      <c r="QDM5" s="58"/>
      <c r="QDN5" s="58"/>
      <c r="QDO5" s="58"/>
      <c r="QDP5" s="58"/>
      <c r="QDQ5" s="58"/>
      <c r="QDR5" s="58"/>
      <c r="QDS5" s="58"/>
      <c r="QDT5" s="58"/>
      <c r="QDU5" s="58"/>
      <c r="QDV5" s="58"/>
      <c r="QDW5" s="58"/>
      <c r="QDX5" s="58"/>
      <c r="QDY5" s="58"/>
      <c r="QDZ5" s="58"/>
      <c r="QEA5" s="58"/>
      <c r="QEB5" s="58"/>
      <c r="QEC5" s="58"/>
      <c r="QED5" s="58"/>
      <c r="QEE5" s="58"/>
      <c r="QEF5" s="58"/>
      <c r="QEG5" s="58"/>
      <c r="QEH5" s="58"/>
      <c r="QEI5" s="58"/>
      <c r="QEJ5" s="58"/>
      <c r="QEK5" s="58"/>
      <c r="QEL5" s="58"/>
      <c r="QEM5" s="58"/>
      <c r="QEN5" s="58"/>
      <c r="QEO5" s="58"/>
      <c r="QEP5" s="58"/>
      <c r="QEQ5" s="58"/>
      <c r="QER5" s="58"/>
      <c r="QES5" s="58"/>
      <c r="QET5" s="58"/>
      <c r="QEU5" s="58"/>
      <c r="QEV5" s="58"/>
      <c r="QEW5" s="58"/>
      <c r="QEX5" s="58"/>
      <c r="QEY5" s="58"/>
      <c r="QEZ5" s="58"/>
      <c r="QFA5" s="58"/>
      <c r="QFB5" s="58"/>
      <c r="QFC5" s="58"/>
      <c r="QFD5" s="58"/>
      <c r="QFE5" s="58"/>
      <c r="QFF5" s="58"/>
      <c r="QFG5" s="58"/>
      <c r="QFH5" s="58"/>
      <c r="QFI5" s="58"/>
      <c r="QFJ5" s="58"/>
      <c r="QFK5" s="58"/>
      <c r="QFL5" s="58"/>
      <c r="QFM5" s="58"/>
      <c r="QFN5" s="58"/>
      <c r="QFO5" s="58"/>
      <c r="QFP5" s="58"/>
      <c r="QFQ5" s="58"/>
      <c r="QFR5" s="58"/>
      <c r="QFS5" s="58"/>
      <c r="QFT5" s="58"/>
      <c r="QFU5" s="58"/>
      <c r="QFV5" s="58"/>
      <c r="QFW5" s="58"/>
      <c r="QFX5" s="58"/>
      <c r="QFY5" s="58"/>
      <c r="QFZ5" s="58"/>
      <c r="QGA5" s="58"/>
      <c r="QGB5" s="58"/>
      <c r="QGC5" s="58"/>
      <c r="QGD5" s="58"/>
      <c r="QGE5" s="58"/>
      <c r="QGF5" s="58"/>
      <c r="QGG5" s="58"/>
      <c r="QGH5" s="58"/>
      <c r="QGI5" s="58"/>
      <c r="QGJ5" s="58"/>
      <c r="QGK5" s="58"/>
      <c r="QGL5" s="58"/>
      <c r="QGM5" s="58"/>
      <c r="QGN5" s="58"/>
      <c r="QGO5" s="58"/>
      <c r="QGP5" s="58"/>
      <c r="QGQ5" s="58"/>
      <c r="QGR5" s="58"/>
      <c r="QGS5" s="58"/>
      <c r="QGT5" s="58"/>
      <c r="QGU5" s="58"/>
      <c r="QGV5" s="58"/>
      <c r="QGW5" s="58"/>
      <c r="QGX5" s="58"/>
      <c r="QGY5" s="58"/>
      <c r="QGZ5" s="58"/>
      <c r="QHA5" s="58"/>
      <c r="QHB5" s="58"/>
      <c r="QHC5" s="58"/>
      <c r="QHD5" s="58"/>
      <c r="QHE5" s="58"/>
      <c r="QHF5" s="58"/>
      <c r="QHG5" s="58"/>
      <c r="QHH5" s="58"/>
      <c r="QHI5" s="58"/>
      <c r="QHJ5" s="58"/>
      <c r="QHK5" s="58"/>
      <c r="QHL5" s="58"/>
      <c r="QHM5" s="58"/>
      <c r="QHN5" s="58"/>
      <c r="QHO5" s="58"/>
      <c r="QHP5" s="58"/>
      <c r="QHQ5" s="58"/>
      <c r="QHR5" s="58"/>
      <c r="QHS5" s="58"/>
      <c r="QHT5" s="58"/>
      <c r="QHU5" s="58"/>
      <c r="QHV5" s="58"/>
      <c r="QHW5" s="58"/>
      <c r="QHX5" s="58"/>
      <c r="QHY5" s="58"/>
      <c r="QHZ5" s="58"/>
      <c r="QIA5" s="58"/>
      <c r="QIB5" s="58"/>
      <c r="QIC5" s="58"/>
      <c r="QID5" s="58"/>
      <c r="QIE5" s="58"/>
      <c r="QIF5" s="58"/>
      <c r="QIG5" s="58"/>
      <c r="QIH5" s="58"/>
      <c r="QII5" s="58"/>
      <c r="QIJ5" s="58"/>
      <c r="QIK5" s="58"/>
      <c r="QIL5" s="58"/>
      <c r="QIM5" s="58"/>
      <c r="QIN5" s="58"/>
      <c r="QIO5" s="58"/>
      <c r="QIP5" s="58"/>
      <c r="QIQ5" s="58"/>
      <c r="QIR5" s="58"/>
      <c r="QIS5" s="58"/>
      <c r="QIT5" s="58"/>
      <c r="QIU5" s="58"/>
      <c r="QIV5" s="58"/>
      <c r="QIW5" s="58"/>
      <c r="QIX5" s="58"/>
      <c r="QIY5" s="58"/>
      <c r="QIZ5" s="58"/>
      <c r="QJA5" s="58"/>
      <c r="QJB5" s="58"/>
      <c r="QJC5" s="58"/>
      <c r="QJD5" s="58"/>
      <c r="QJE5" s="58"/>
      <c r="QJF5" s="58"/>
      <c r="QJG5" s="58"/>
      <c r="QJH5" s="58"/>
      <c r="QJI5" s="58"/>
      <c r="QJJ5" s="58"/>
      <c r="QJK5" s="58"/>
      <c r="QJL5" s="58"/>
      <c r="QJM5" s="58"/>
      <c r="QJN5" s="58"/>
      <c r="QJO5" s="58"/>
      <c r="QJP5" s="58"/>
      <c r="QJQ5" s="58"/>
      <c r="QJR5" s="58"/>
      <c r="QJS5" s="58"/>
      <c r="QJT5" s="58"/>
      <c r="QJU5" s="58"/>
      <c r="QJV5" s="58"/>
      <c r="QJW5" s="58"/>
      <c r="QJX5" s="58"/>
      <c r="QJY5" s="58"/>
      <c r="QJZ5" s="58"/>
      <c r="QKA5" s="58"/>
      <c r="QKB5" s="58"/>
      <c r="QKC5" s="58"/>
      <c r="QKD5" s="58"/>
      <c r="QKE5" s="58"/>
      <c r="QKF5" s="58"/>
      <c r="QKG5" s="58"/>
      <c r="QKH5" s="58"/>
      <c r="QKI5" s="58"/>
      <c r="QKJ5" s="58"/>
      <c r="QKK5" s="58"/>
      <c r="QKL5" s="58"/>
      <c r="QKM5" s="58"/>
      <c r="QKN5" s="58"/>
      <c r="QKO5" s="58"/>
      <c r="QKP5" s="58"/>
      <c r="QKQ5" s="58"/>
      <c r="QKR5" s="58"/>
      <c r="QKS5" s="58"/>
      <c r="QKT5" s="58"/>
      <c r="QKU5" s="58"/>
      <c r="QKV5" s="58"/>
      <c r="QKW5" s="58"/>
      <c r="QKX5" s="58"/>
      <c r="QKY5" s="58"/>
      <c r="QKZ5" s="58"/>
      <c r="QLA5" s="58"/>
      <c r="QLB5" s="58"/>
      <c r="QLC5" s="58"/>
      <c r="QLD5" s="58"/>
      <c r="QLE5" s="58"/>
      <c r="QLF5" s="58"/>
      <c r="QLG5" s="58"/>
      <c r="QLH5" s="58"/>
      <c r="QLI5" s="58"/>
      <c r="QLJ5" s="58"/>
      <c r="QLK5" s="58"/>
      <c r="QLL5" s="58"/>
      <c r="QLM5" s="58"/>
      <c r="QLN5" s="58"/>
      <c r="QLO5" s="58"/>
      <c r="QLP5" s="58"/>
      <c r="QLQ5" s="58"/>
      <c r="QLR5" s="58"/>
      <c r="QLS5" s="58"/>
      <c r="QLT5" s="58"/>
      <c r="QLU5" s="58"/>
      <c r="QLV5" s="58"/>
      <c r="QLW5" s="58"/>
      <c r="QLX5" s="58"/>
      <c r="QLY5" s="58"/>
      <c r="QLZ5" s="58"/>
      <c r="QMA5" s="58"/>
      <c r="QMB5" s="58"/>
      <c r="QMC5" s="58"/>
      <c r="QMD5" s="58"/>
      <c r="QME5" s="58"/>
      <c r="QMF5" s="58"/>
      <c r="QMG5" s="58"/>
      <c r="QMH5" s="58"/>
      <c r="QMI5" s="58"/>
      <c r="QMJ5" s="58"/>
      <c r="QMK5" s="58"/>
      <c r="QML5" s="58"/>
      <c r="QMM5" s="58"/>
      <c r="QMN5" s="58"/>
      <c r="QMO5" s="58"/>
      <c r="QMP5" s="58"/>
      <c r="QMQ5" s="58"/>
      <c r="QMR5" s="58"/>
      <c r="QMS5" s="58"/>
      <c r="QMT5" s="58"/>
      <c r="QMU5" s="58"/>
      <c r="QMV5" s="58"/>
      <c r="QMW5" s="58"/>
      <c r="QMX5" s="58"/>
      <c r="QMY5" s="58"/>
      <c r="QMZ5" s="58"/>
      <c r="QNA5" s="58"/>
      <c r="QNB5" s="58"/>
      <c r="QNC5" s="58"/>
      <c r="QND5" s="58"/>
      <c r="QNE5" s="58"/>
      <c r="QNF5" s="58"/>
      <c r="QNG5" s="58"/>
      <c r="QNH5" s="58"/>
      <c r="QNI5" s="58"/>
      <c r="QNJ5" s="58"/>
      <c r="QNK5" s="58"/>
      <c r="QNL5" s="58"/>
      <c r="QNM5" s="58"/>
      <c r="QNN5" s="58"/>
      <c r="QNO5" s="58"/>
      <c r="QNP5" s="58"/>
      <c r="QNQ5" s="58"/>
      <c r="QNR5" s="58"/>
      <c r="QNS5" s="58"/>
      <c r="QNT5" s="58"/>
      <c r="QNU5" s="58"/>
      <c r="QNV5" s="58"/>
      <c r="QNW5" s="58"/>
      <c r="QNX5" s="58"/>
      <c r="QNY5" s="58"/>
      <c r="QNZ5" s="58"/>
      <c r="QOA5" s="58"/>
      <c r="QOB5" s="58"/>
      <c r="QOC5" s="58"/>
      <c r="QOD5" s="58"/>
      <c r="QOE5" s="58"/>
      <c r="QOF5" s="58"/>
      <c r="QOG5" s="58"/>
      <c r="QOH5" s="58"/>
      <c r="QOI5" s="58"/>
      <c r="QOJ5" s="58"/>
      <c r="QOK5" s="58"/>
      <c r="QOL5" s="58"/>
      <c r="QOM5" s="58"/>
      <c r="QON5" s="58"/>
      <c r="QOO5" s="58"/>
      <c r="QOP5" s="58"/>
      <c r="QOQ5" s="58"/>
      <c r="QOR5" s="58"/>
      <c r="QOS5" s="58"/>
      <c r="QOT5" s="58"/>
      <c r="QOU5" s="58"/>
      <c r="QOV5" s="58"/>
      <c r="QOW5" s="58"/>
      <c r="QOX5" s="58"/>
      <c r="QOY5" s="58"/>
      <c r="QOZ5" s="58"/>
      <c r="QPA5" s="58"/>
      <c r="QPB5" s="58"/>
      <c r="QPC5" s="58"/>
      <c r="QPD5" s="58"/>
      <c r="QPE5" s="58"/>
      <c r="QPF5" s="58"/>
      <c r="QPG5" s="58"/>
      <c r="QPH5" s="58"/>
      <c r="QPI5" s="58"/>
      <c r="QPJ5" s="58"/>
      <c r="QPK5" s="58"/>
      <c r="QPL5" s="58"/>
      <c r="QPM5" s="58"/>
      <c r="QPN5" s="58"/>
      <c r="QPO5" s="58"/>
      <c r="QPP5" s="58"/>
      <c r="QPQ5" s="58"/>
      <c r="QPR5" s="58"/>
      <c r="QPS5" s="58"/>
      <c r="QPT5" s="58"/>
      <c r="QPU5" s="58"/>
      <c r="QPV5" s="58"/>
      <c r="QPW5" s="58"/>
      <c r="QPX5" s="58"/>
      <c r="QPY5" s="58"/>
      <c r="QPZ5" s="58"/>
      <c r="QQA5" s="58"/>
      <c r="QQB5" s="58"/>
      <c r="QQC5" s="58"/>
      <c r="QQD5" s="58"/>
      <c r="QQE5" s="58"/>
      <c r="QQF5" s="58"/>
      <c r="QQG5" s="58"/>
      <c r="QQH5" s="58"/>
      <c r="QQI5" s="58"/>
      <c r="QQJ5" s="58"/>
      <c r="QQK5" s="58"/>
      <c r="QQL5" s="58"/>
      <c r="QQM5" s="58"/>
      <c r="QQN5" s="58"/>
      <c r="QQO5" s="58"/>
      <c r="QQP5" s="58"/>
      <c r="QQQ5" s="58"/>
      <c r="QQR5" s="58"/>
      <c r="QQS5" s="58"/>
      <c r="QQT5" s="58"/>
      <c r="QQU5" s="58"/>
      <c r="QQV5" s="58"/>
      <c r="QQW5" s="58"/>
      <c r="QQX5" s="58"/>
      <c r="QQY5" s="58"/>
      <c r="QQZ5" s="58"/>
      <c r="QRA5" s="58"/>
      <c r="QRB5" s="58"/>
      <c r="QRC5" s="58"/>
      <c r="QRD5" s="58"/>
      <c r="QRE5" s="58"/>
      <c r="QRF5" s="58"/>
      <c r="QRG5" s="58"/>
      <c r="QRH5" s="58"/>
      <c r="QRI5" s="58"/>
      <c r="QRJ5" s="58"/>
      <c r="QRK5" s="58"/>
      <c r="QRL5" s="58"/>
      <c r="QRM5" s="58"/>
      <c r="QRN5" s="58"/>
      <c r="QRO5" s="58"/>
      <c r="QRP5" s="58"/>
      <c r="QRQ5" s="58"/>
      <c r="QRR5" s="58"/>
      <c r="QRS5" s="58"/>
      <c r="QRT5" s="58"/>
      <c r="QRU5" s="58"/>
      <c r="QRV5" s="58"/>
      <c r="QRW5" s="58"/>
      <c r="QRX5" s="58"/>
      <c r="QRY5" s="58"/>
      <c r="QRZ5" s="58"/>
      <c r="QSA5" s="58"/>
      <c r="QSB5" s="58"/>
      <c r="QSC5" s="58"/>
      <c r="QSD5" s="58"/>
      <c r="QSE5" s="58"/>
      <c r="QSF5" s="58"/>
      <c r="QSG5" s="58"/>
      <c r="QSH5" s="58"/>
      <c r="QSI5" s="58"/>
      <c r="QSJ5" s="58"/>
      <c r="QSK5" s="58"/>
      <c r="QSL5" s="58"/>
      <c r="QSM5" s="58"/>
      <c r="QSN5" s="58"/>
      <c r="QSO5" s="58"/>
      <c r="QSP5" s="58"/>
      <c r="QSQ5" s="58"/>
      <c r="QSR5" s="58"/>
      <c r="QSS5" s="58"/>
      <c r="QST5" s="58"/>
      <c r="QSU5" s="58"/>
      <c r="QSV5" s="58"/>
      <c r="QSW5" s="58"/>
      <c r="QSX5" s="58"/>
      <c r="QSY5" s="58"/>
      <c r="QSZ5" s="58"/>
      <c r="QTA5" s="58"/>
      <c r="QTB5" s="58"/>
      <c r="QTC5" s="58"/>
      <c r="QTD5" s="58"/>
      <c r="QTE5" s="58"/>
      <c r="QTF5" s="58"/>
      <c r="QTG5" s="58"/>
      <c r="QTH5" s="58"/>
      <c r="QTI5" s="58"/>
      <c r="QTJ5" s="58"/>
      <c r="QTK5" s="58"/>
      <c r="QTL5" s="58"/>
      <c r="QTM5" s="58"/>
      <c r="QTN5" s="58"/>
      <c r="QTO5" s="58"/>
      <c r="QTP5" s="58"/>
      <c r="QTQ5" s="58"/>
      <c r="QTR5" s="58"/>
      <c r="QTS5" s="58"/>
      <c r="QTT5" s="58"/>
      <c r="QTU5" s="58"/>
      <c r="QTV5" s="58"/>
      <c r="QTW5" s="58"/>
      <c r="QTX5" s="58"/>
      <c r="QTY5" s="58"/>
      <c r="QTZ5" s="58"/>
      <c r="QUA5" s="58"/>
      <c r="QUB5" s="58"/>
      <c r="QUC5" s="58"/>
      <c r="QUD5" s="58"/>
      <c r="QUE5" s="58"/>
      <c r="QUF5" s="58"/>
      <c r="QUG5" s="58"/>
      <c r="QUH5" s="58"/>
      <c r="QUI5" s="58"/>
      <c r="QUJ5" s="58"/>
      <c r="QUK5" s="58"/>
      <c r="QUL5" s="58"/>
      <c r="QUM5" s="58"/>
      <c r="QUN5" s="58"/>
      <c r="QUO5" s="58"/>
      <c r="QUP5" s="58"/>
      <c r="QUQ5" s="58"/>
      <c r="QUR5" s="58"/>
      <c r="QUS5" s="58"/>
      <c r="QUT5" s="58"/>
      <c r="QUU5" s="58"/>
      <c r="QUV5" s="58"/>
      <c r="QUW5" s="58"/>
      <c r="QUX5" s="58"/>
      <c r="QUY5" s="58"/>
      <c r="QUZ5" s="58"/>
      <c r="QVA5" s="58"/>
      <c r="QVB5" s="58"/>
      <c r="QVC5" s="58"/>
      <c r="QVD5" s="58"/>
      <c r="QVE5" s="58"/>
      <c r="QVF5" s="58"/>
      <c r="QVG5" s="58"/>
      <c r="QVH5" s="58"/>
      <c r="QVI5" s="58"/>
      <c r="QVJ5" s="58"/>
      <c r="QVK5" s="58"/>
      <c r="QVL5" s="58"/>
      <c r="QVM5" s="58"/>
      <c r="QVN5" s="58"/>
      <c r="QVO5" s="58"/>
      <c r="QVP5" s="58"/>
      <c r="QVQ5" s="58"/>
      <c r="QVR5" s="58"/>
      <c r="QVS5" s="58"/>
      <c r="QVT5" s="58"/>
      <c r="QVU5" s="58"/>
      <c r="QVV5" s="58"/>
      <c r="QVW5" s="58"/>
      <c r="QVX5" s="58"/>
      <c r="QVY5" s="58"/>
      <c r="QVZ5" s="58"/>
      <c r="QWA5" s="58"/>
      <c r="QWB5" s="58"/>
      <c r="QWC5" s="58"/>
      <c r="QWD5" s="58"/>
      <c r="QWE5" s="58"/>
      <c r="QWF5" s="58"/>
      <c r="QWG5" s="58"/>
      <c r="QWH5" s="58"/>
      <c r="QWI5" s="58"/>
      <c r="QWJ5" s="58"/>
      <c r="QWK5" s="58"/>
      <c r="QWL5" s="58"/>
      <c r="QWM5" s="58"/>
      <c r="QWN5" s="58"/>
      <c r="QWO5" s="58"/>
      <c r="QWP5" s="58"/>
      <c r="QWQ5" s="58"/>
      <c r="QWR5" s="58"/>
      <c r="QWS5" s="58"/>
      <c r="QWT5" s="58"/>
      <c r="QWU5" s="58"/>
      <c r="QWV5" s="58"/>
      <c r="QWW5" s="58"/>
      <c r="QWX5" s="58"/>
      <c r="QWY5" s="58"/>
      <c r="QWZ5" s="58"/>
      <c r="QXA5" s="58"/>
      <c r="QXB5" s="58"/>
      <c r="QXC5" s="58"/>
      <c r="QXD5" s="58"/>
      <c r="QXE5" s="58"/>
      <c r="QXF5" s="58"/>
      <c r="QXG5" s="58"/>
      <c r="QXH5" s="58"/>
      <c r="QXI5" s="58"/>
      <c r="QXJ5" s="58"/>
      <c r="QXK5" s="58"/>
      <c r="QXL5" s="58"/>
      <c r="QXM5" s="58"/>
      <c r="QXN5" s="58"/>
      <c r="QXO5" s="58"/>
      <c r="QXP5" s="58"/>
      <c r="QXQ5" s="58"/>
      <c r="QXR5" s="58"/>
      <c r="QXS5" s="58"/>
      <c r="QXT5" s="58"/>
      <c r="QXU5" s="58"/>
      <c r="QXV5" s="58"/>
      <c r="QXW5" s="58"/>
      <c r="QXX5" s="58"/>
      <c r="QXY5" s="58"/>
      <c r="QXZ5" s="58"/>
      <c r="QYA5" s="58"/>
      <c r="QYB5" s="58"/>
      <c r="QYC5" s="58"/>
      <c r="QYD5" s="58"/>
      <c r="QYE5" s="58"/>
      <c r="QYF5" s="58"/>
      <c r="QYG5" s="58"/>
      <c r="QYH5" s="58"/>
      <c r="QYI5" s="58"/>
      <c r="QYJ5" s="58"/>
      <c r="QYK5" s="58"/>
      <c r="QYL5" s="58"/>
      <c r="QYM5" s="58"/>
      <c r="QYN5" s="58"/>
      <c r="QYO5" s="58"/>
      <c r="QYP5" s="58"/>
      <c r="QYQ5" s="58"/>
      <c r="QYR5" s="58"/>
      <c r="QYS5" s="58"/>
      <c r="QYT5" s="58"/>
      <c r="QYU5" s="58"/>
      <c r="QYV5" s="58"/>
      <c r="QYW5" s="58"/>
      <c r="QYX5" s="58"/>
      <c r="QYY5" s="58"/>
      <c r="QYZ5" s="58"/>
      <c r="QZA5" s="58"/>
      <c r="QZB5" s="58"/>
      <c r="QZC5" s="58"/>
      <c r="QZD5" s="58"/>
      <c r="QZE5" s="58"/>
      <c r="QZF5" s="58"/>
      <c r="QZG5" s="58"/>
      <c r="QZH5" s="58"/>
      <c r="QZI5" s="58"/>
      <c r="QZJ5" s="58"/>
      <c r="QZK5" s="58"/>
      <c r="QZL5" s="58"/>
      <c r="QZM5" s="58"/>
      <c r="QZN5" s="58"/>
      <c r="QZO5" s="58"/>
      <c r="QZP5" s="58"/>
      <c r="QZQ5" s="58"/>
      <c r="QZR5" s="58"/>
      <c r="QZS5" s="58"/>
      <c r="QZT5" s="58"/>
      <c r="QZU5" s="58"/>
      <c r="QZV5" s="58"/>
      <c r="QZW5" s="58"/>
      <c r="QZX5" s="58"/>
      <c r="QZY5" s="58"/>
      <c r="QZZ5" s="58"/>
      <c r="RAA5" s="58"/>
      <c r="RAB5" s="58"/>
      <c r="RAC5" s="58"/>
      <c r="RAD5" s="58"/>
      <c r="RAE5" s="58"/>
      <c r="RAF5" s="58"/>
      <c r="RAG5" s="58"/>
      <c r="RAH5" s="58"/>
      <c r="RAI5" s="58"/>
      <c r="RAJ5" s="58"/>
      <c r="RAK5" s="58"/>
      <c r="RAL5" s="58"/>
      <c r="RAM5" s="58"/>
      <c r="RAN5" s="58"/>
      <c r="RAO5" s="58"/>
      <c r="RAP5" s="58"/>
      <c r="RAQ5" s="58"/>
      <c r="RAR5" s="58"/>
      <c r="RAS5" s="58"/>
      <c r="RAT5" s="58"/>
      <c r="RAU5" s="58"/>
      <c r="RAV5" s="58"/>
      <c r="RAW5" s="58"/>
      <c r="RAX5" s="58"/>
      <c r="RAY5" s="58"/>
      <c r="RAZ5" s="58"/>
      <c r="RBA5" s="58"/>
      <c r="RBB5" s="58"/>
      <c r="RBC5" s="58"/>
      <c r="RBD5" s="58"/>
      <c r="RBE5" s="58"/>
      <c r="RBF5" s="58"/>
      <c r="RBG5" s="58"/>
      <c r="RBH5" s="58"/>
      <c r="RBI5" s="58"/>
      <c r="RBJ5" s="58"/>
      <c r="RBK5" s="58"/>
      <c r="RBL5" s="58"/>
      <c r="RBM5" s="58"/>
      <c r="RBN5" s="58"/>
      <c r="RBO5" s="58"/>
      <c r="RBP5" s="58"/>
      <c r="RBQ5" s="58"/>
      <c r="RBR5" s="58"/>
      <c r="RBS5" s="58"/>
      <c r="RBT5" s="58"/>
      <c r="RBU5" s="58"/>
      <c r="RBV5" s="58"/>
      <c r="RBW5" s="58"/>
      <c r="RBX5" s="58"/>
      <c r="RBY5" s="58"/>
      <c r="RBZ5" s="58"/>
      <c r="RCA5" s="58"/>
      <c r="RCB5" s="58"/>
      <c r="RCC5" s="58"/>
      <c r="RCD5" s="58"/>
      <c r="RCE5" s="58"/>
      <c r="RCF5" s="58"/>
      <c r="RCG5" s="58"/>
      <c r="RCH5" s="58"/>
      <c r="RCI5" s="58"/>
      <c r="RCJ5" s="58"/>
      <c r="RCK5" s="58"/>
      <c r="RCL5" s="58"/>
      <c r="RCM5" s="58"/>
      <c r="RCN5" s="58"/>
      <c r="RCO5" s="58"/>
      <c r="RCP5" s="58"/>
      <c r="RCQ5" s="58"/>
      <c r="RCR5" s="58"/>
      <c r="RCS5" s="58"/>
      <c r="RCT5" s="58"/>
      <c r="RCU5" s="58"/>
      <c r="RCV5" s="58"/>
      <c r="RCW5" s="58"/>
      <c r="RCX5" s="58"/>
      <c r="RCY5" s="58"/>
      <c r="RCZ5" s="58"/>
      <c r="RDA5" s="58"/>
      <c r="RDB5" s="58"/>
      <c r="RDC5" s="58"/>
      <c r="RDD5" s="58"/>
      <c r="RDE5" s="58"/>
      <c r="RDF5" s="58"/>
      <c r="RDG5" s="58"/>
      <c r="RDH5" s="58"/>
      <c r="RDI5" s="58"/>
      <c r="RDJ5" s="58"/>
      <c r="RDK5" s="58"/>
      <c r="RDL5" s="58"/>
      <c r="RDM5" s="58"/>
      <c r="RDN5" s="58"/>
      <c r="RDO5" s="58"/>
      <c r="RDP5" s="58"/>
      <c r="RDQ5" s="58"/>
      <c r="RDR5" s="58"/>
      <c r="RDS5" s="58"/>
      <c r="RDT5" s="58"/>
      <c r="RDU5" s="58"/>
      <c r="RDV5" s="58"/>
      <c r="RDW5" s="58"/>
      <c r="RDX5" s="58"/>
      <c r="RDY5" s="58"/>
      <c r="RDZ5" s="58"/>
      <c r="REA5" s="58"/>
      <c r="REB5" s="58"/>
      <c r="REC5" s="58"/>
      <c r="RED5" s="58"/>
      <c r="REE5" s="58"/>
      <c r="REF5" s="58"/>
      <c r="REG5" s="58"/>
      <c r="REH5" s="58"/>
      <c r="REI5" s="58"/>
      <c r="REJ5" s="58"/>
      <c r="REK5" s="58"/>
      <c r="REL5" s="58"/>
      <c r="REM5" s="58"/>
      <c r="REN5" s="58"/>
      <c r="REO5" s="58"/>
      <c r="REP5" s="58"/>
      <c r="REQ5" s="58"/>
      <c r="RER5" s="58"/>
      <c r="RES5" s="58"/>
      <c r="RET5" s="58"/>
      <c r="REU5" s="58"/>
      <c r="REV5" s="58"/>
      <c r="REW5" s="58"/>
      <c r="REX5" s="58"/>
      <c r="REY5" s="58"/>
      <c r="REZ5" s="58"/>
      <c r="RFA5" s="58"/>
      <c r="RFB5" s="58"/>
      <c r="RFC5" s="58"/>
      <c r="RFD5" s="58"/>
      <c r="RFE5" s="58"/>
      <c r="RFF5" s="58"/>
      <c r="RFG5" s="58"/>
      <c r="RFH5" s="58"/>
      <c r="RFI5" s="58"/>
      <c r="RFJ5" s="58"/>
      <c r="RFK5" s="58"/>
      <c r="RFL5" s="58"/>
      <c r="RFM5" s="58"/>
      <c r="RFN5" s="58"/>
      <c r="RFO5" s="58"/>
      <c r="RFP5" s="58"/>
      <c r="RFQ5" s="58"/>
      <c r="RFR5" s="58"/>
      <c r="RFS5" s="58"/>
      <c r="RFT5" s="58"/>
      <c r="RFU5" s="58"/>
      <c r="RFV5" s="58"/>
      <c r="RFW5" s="58"/>
      <c r="RFX5" s="58"/>
      <c r="RFY5" s="58"/>
      <c r="RFZ5" s="58"/>
      <c r="RGA5" s="58"/>
      <c r="RGB5" s="58"/>
      <c r="RGC5" s="58"/>
      <c r="RGD5" s="58"/>
      <c r="RGE5" s="58"/>
      <c r="RGF5" s="58"/>
      <c r="RGG5" s="58"/>
      <c r="RGH5" s="58"/>
      <c r="RGI5" s="58"/>
      <c r="RGJ5" s="58"/>
      <c r="RGK5" s="58"/>
      <c r="RGL5" s="58"/>
      <c r="RGM5" s="58"/>
      <c r="RGN5" s="58"/>
      <c r="RGO5" s="58"/>
      <c r="RGP5" s="58"/>
      <c r="RGQ5" s="58"/>
      <c r="RGR5" s="58"/>
      <c r="RGS5" s="58"/>
      <c r="RGT5" s="58"/>
      <c r="RGU5" s="58"/>
      <c r="RGV5" s="58"/>
      <c r="RGW5" s="58"/>
      <c r="RGX5" s="58"/>
      <c r="RGY5" s="58"/>
      <c r="RGZ5" s="58"/>
      <c r="RHA5" s="58"/>
      <c r="RHB5" s="58"/>
      <c r="RHC5" s="58"/>
      <c r="RHD5" s="58"/>
      <c r="RHE5" s="58"/>
      <c r="RHF5" s="58"/>
      <c r="RHG5" s="58"/>
      <c r="RHH5" s="58"/>
      <c r="RHI5" s="58"/>
      <c r="RHJ5" s="58"/>
      <c r="RHK5" s="58"/>
      <c r="RHL5" s="58"/>
      <c r="RHM5" s="58"/>
      <c r="RHN5" s="58"/>
      <c r="RHO5" s="58"/>
      <c r="RHP5" s="58"/>
      <c r="RHQ5" s="58"/>
      <c r="RHR5" s="58"/>
      <c r="RHS5" s="58"/>
      <c r="RHT5" s="58"/>
      <c r="RHU5" s="58"/>
      <c r="RHV5" s="58"/>
      <c r="RHW5" s="58"/>
      <c r="RHX5" s="58"/>
      <c r="RHY5" s="58"/>
      <c r="RHZ5" s="58"/>
      <c r="RIA5" s="58"/>
      <c r="RIB5" s="58"/>
      <c r="RIC5" s="58"/>
      <c r="RID5" s="58"/>
      <c r="RIE5" s="58"/>
      <c r="RIF5" s="58"/>
      <c r="RIG5" s="58"/>
      <c r="RIH5" s="58"/>
      <c r="RII5" s="58"/>
      <c r="RIJ5" s="58"/>
      <c r="RIK5" s="58"/>
      <c r="RIL5" s="58"/>
      <c r="RIM5" s="58"/>
      <c r="RIN5" s="58"/>
      <c r="RIO5" s="58"/>
      <c r="RIP5" s="58"/>
      <c r="RIQ5" s="58"/>
      <c r="RIR5" s="58"/>
      <c r="RIS5" s="58"/>
      <c r="RIT5" s="58"/>
      <c r="RIU5" s="58"/>
      <c r="RIV5" s="58"/>
      <c r="RIW5" s="58"/>
      <c r="RIX5" s="58"/>
      <c r="RIY5" s="58"/>
      <c r="RIZ5" s="58"/>
      <c r="RJA5" s="58"/>
      <c r="RJB5" s="58"/>
      <c r="RJC5" s="58"/>
      <c r="RJD5" s="58"/>
      <c r="RJE5" s="58"/>
      <c r="RJF5" s="58"/>
      <c r="RJG5" s="58"/>
      <c r="RJH5" s="58"/>
      <c r="RJI5" s="58"/>
      <c r="RJJ5" s="58"/>
      <c r="RJK5" s="58"/>
      <c r="RJL5" s="58"/>
      <c r="RJM5" s="58"/>
      <c r="RJN5" s="58"/>
      <c r="RJO5" s="58"/>
      <c r="RJP5" s="58"/>
      <c r="RJQ5" s="58"/>
      <c r="RJR5" s="58"/>
      <c r="RJS5" s="58"/>
      <c r="RJT5" s="58"/>
      <c r="RJU5" s="58"/>
      <c r="RJV5" s="58"/>
      <c r="RJW5" s="58"/>
      <c r="RJX5" s="58"/>
      <c r="RJY5" s="58"/>
      <c r="RJZ5" s="58"/>
      <c r="RKA5" s="58"/>
      <c r="RKB5" s="58"/>
      <c r="RKC5" s="58"/>
      <c r="RKD5" s="58"/>
      <c r="RKE5" s="58"/>
      <c r="RKF5" s="58"/>
      <c r="RKG5" s="58"/>
      <c r="RKH5" s="58"/>
      <c r="RKI5" s="58"/>
      <c r="RKJ5" s="58"/>
      <c r="RKK5" s="58"/>
      <c r="RKL5" s="58"/>
      <c r="RKM5" s="58"/>
      <c r="RKN5" s="58"/>
      <c r="RKO5" s="58"/>
      <c r="RKP5" s="58"/>
      <c r="RKQ5" s="58"/>
      <c r="RKR5" s="58"/>
      <c r="RKS5" s="58"/>
      <c r="RKT5" s="58"/>
      <c r="RKU5" s="58"/>
      <c r="RKV5" s="58"/>
      <c r="RKW5" s="58"/>
      <c r="RKX5" s="58"/>
      <c r="RKY5" s="58"/>
      <c r="RKZ5" s="58"/>
      <c r="RLA5" s="58"/>
      <c r="RLB5" s="58"/>
      <c r="RLC5" s="58"/>
      <c r="RLD5" s="58"/>
      <c r="RLE5" s="58"/>
      <c r="RLF5" s="58"/>
      <c r="RLG5" s="58"/>
      <c r="RLH5" s="58"/>
      <c r="RLI5" s="58"/>
      <c r="RLJ5" s="58"/>
      <c r="RLK5" s="58"/>
      <c r="RLL5" s="58"/>
      <c r="RLM5" s="58"/>
      <c r="RLN5" s="58"/>
      <c r="RLO5" s="58"/>
      <c r="RLP5" s="58"/>
      <c r="RLQ5" s="58"/>
      <c r="RLR5" s="58"/>
      <c r="RLS5" s="58"/>
      <c r="RLT5" s="58"/>
      <c r="RLU5" s="58"/>
      <c r="RLV5" s="58"/>
      <c r="RLW5" s="58"/>
      <c r="RLX5" s="58"/>
      <c r="RLY5" s="58"/>
      <c r="RLZ5" s="58"/>
      <c r="RMA5" s="58"/>
      <c r="RMB5" s="58"/>
      <c r="RMC5" s="58"/>
      <c r="RMD5" s="58"/>
      <c r="RME5" s="58"/>
      <c r="RMF5" s="58"/>
      <c r="RMG5" s="58"/>
      <c r="RMH5" s="58"/>
      <c r="RMI5" s="58"/>
      <c r="RMJ5" s="58"/>
      <c r="RMK5" s="58"/>
      <c r="RML5" s="58"/>
      <c r="RMM5" s="58"/>
      <c r="RMN5" s="58"/>
      <c r="RMO5" s="58"/>
      <c r="RMP5" s="58"/>
      <c r="RMQ5" s="58"/>
      <c r="RMR5" s="58"/>
      <c r="RMS5" s="58"/>
      <c r="RMT5" s="58"/>
      <c r="RMU5" s="58"/>
      <c r="RMV5" s="58"/>
      <c r="RMW5" s="58"/>
      <c r="RMX5" s="58"/>
      <c r="RMY5" s="58"/>
      <c r="RMZ5" s="58"/>
      <c r="RNA5" s="58"/>
      <c r="RNB5" s="58"/>
      <c r="RNC5" s="58"/>
      <c r="RND5" s="58"/>
      <c r="RNE5" s="58"/>
      <c r="RNF5" s="58"/>
      <c r="RNG5" s="58"/>
      <c r="RNH5" s="58"/>
      <c r="RNI5" s="58"/>
      <c r="RNJ5" s="58"/>
      <c r="RNK5" s="58"/>
      <c r="RNL5" s="58"/>
      <c r="RNM5" s="58"/>
      <c r="RNN5" s="58"/>
      <c r="RNO5" s="58"/>
      <c r="RNP5" s="58"/>
      <c r="RNQ5" s="58"/>
      <c r="RNR5" s="58"/>
      <c r="RNS5" s="58"/>
      <c r="RNT5" s="58"/>
      <c r="RNU5" s="58"/>
      <c r="RNV5" s="58"/>
      <c r="RNW5" s="58"/>
      <c r="RNX5" s="58"/>
      <c r="RNY5" s="58"/>
      <c r="RNZ5" s="58"/>
      <c r="ROA5" s="58"/>
      <c r="ROB5" s="58"/>
      <c r="ROC5" s="58"/>
      <c r="ROD5" s="58"/>
      <c r="ROE5" s="58"/>
      <c r="ROF5" s="58"/>
      <c r="ROG5" s="58"/>
      <c r="ROH5" s="58"/>
      <c r="ROI5" s="58"/>
      <c r="ROJ5" s="58"/>
      <c r="ROK5" s="58"/>
      <c r="ROL5" s="58"/>
      <c r="ROM5" s="58"/>
      <c r="RON5" s="58"/>
      <c r="ROO5" s="58"/>
      <c r="ROP5" s="58"/>
      <c r="ROQ5" s="58"/>
      <c r="ROR5" s="58"/>
      <c r="ROS5" s="58"/>
      <c r="ROT5" s="58"/>
      <c r="ROU5" s="58"/>
      <c r="ROV5" s="58"/>
      <c r="ROW5" s="58"/>
      <c r="ROX5" s="58"/>
      <c r="ROY5" s="58"/>
      <c r="ROZ5" s="58"/>
      <c r="RPA5" s="58"/>
      <c r="RPB5" s="58"/>
      <c r="RPC5" s="58"/>
      <c r="RPD5" s="58"/>
      <c r="RPE5" s="58"/>
      <c r="RPF5" s="58"/>
      <c r="RPG5" s="58"/>
      <c r="RPH5" s="58"/>
      <c r="RPI5" s="58"/>
      <c r="RPJ5" s="58"/>
      <c r="RPK5" s="58"/>
      <c r="RPL5" s="58"/>
      <c r="RPM5" s="58"/>
      <c r="RPN5" s="58"/>
      <c r="RPO5" s="58"/>
      <c r="RPP5" s="58"/>
      <c r="RPQ5" s="58"/>
      <c r="RPR5" s="58"/>
      <c r="RPS5" s="58"/>
      <c r="RPT5" s="58"/>
      <c r="RPU5" s="58"/>
      <c r="RPV5" s="58"/>
      <c r="RPW5" s="58"/>
      <c r="RPX5" s="58"/>
      <c r="RPY5" s="58"/>
      <c r="RPZ5" s="58"/>
      <c r="RQA5" s="58"/>
      <c r="RQB5" s="58"/>
      <c r="RQC5" s="58"/>
      <c r="RQD5" s="58"/>
      <c r="RQE5" s="58"/>
      <c r="RQF5" s="58"/>
      <c r="RQG5" s="58"/>
      <c r="RQH5" s="58"/>
      <c r="RQI5" s="58"/>
      <c r="RQJ5" s="58"/>
      <c r="RQK5" s="58"/>
      <c r="RQL5" s="58"/>
      <c r="RQM5" s="58"/>
      <c r="RQN5" s="58"/>
      <c r="RQO5" s="58"/>
      <c r="RQP5" s="58"/>
      <c r="RQQ5" s="58"/>
      <c r="RQR5" s="58"/>
      <c r="RQS5" s="58"/>
      <c r="RQT5" s="58"/>
      <c r="RQU5" s="58"/>
      <c r="RQV5" s="58"/>
      <c r="RQW5" s="58"/>
      <c r="RQX5" s="58"/>
      <c r="RQY5" s="58"/>
      <c r="RQZ5" s="58"/>
      <c r="RRA5" s="58"/>
      <c r="RRB5" s="58"/>
      <c r="RRC5" s="58"/>
      <c r="RRD5" s="58"/>
      <c r="RRE5" s="58"/>
      <c r="RRF5" s="58"/>
      <c r="RRG5" s="58"/>
      <c r="RRH5" s="58"/>
      <c r="RRI5" s="58"/>
      <c r="RRJ5" s="58"/>
      <c r="RRK5" s="58"/>
      <c r="RRL5" s="58"/>
      <c r="RRM5" s="58"/>
      <c r="RRN5" s="58"/>
      <c r="RRO5" s="58"/>
      <c r="RRP5" s="58"/>
      <c r="RRQ5" s="58"/>
      <c r="RRR5" s="58"/>
      <c r="RRS5" s="58"/>
      <c r="RRT5" s="58"/>
      <c r="RRU5" s="58"/>
      <c r="RRV5" s="58"/>
      <c r="RRW5" s="58"/>
      <c r="RRX5" s="58"/>
      <c r="RRY5" s="58"/>
      <c r="RRZ5" s="58"/>
      <c r="RSA5" s="58"/>
      <c r="RSB5" s="58"/>
      <c r="RSC5" s="58"/>
      <c r="RSD5" s="58"/>
      <c r="RSE5" s="58"/>
      <c r="RSF5" s="58"/>
      <c r="RSG5" s="58"/>
      <c r="RSH5" s="58"/>
      <c r="RSI5" s="58"/>
      <c r="RSJ5" s="58"/>
      <c r="RSK5" s="58"/>
      <c r="RSL5" s="58"/>
      <c r="RSM5" s="58"/>
      <c r="RSN5" s="58"/>
      <c r="RSO5" s="58"/>
      <c r="RSP5" s="58"/>
      <c r="RSQ5" s="58"/>
      <c r="RSR5" s="58"/>
      <c r="RSS5" s="58"/>
      <c r="RST5" s="58"/>
      <c r="RSU5" s="58"/>
      <c r="RSV5" s="58"/>
      <c r="RSW5" s="58"/>
      <c r="RSX5" s="58"/>
      <c r="RSY5" s="58"/>
      <c r="RSZ5" s="58"/>
      <c r="RTA5" s="58"/>
      <c r="RTB5" s="58"/>
      <c r="RTC5" s="58"/>
      <c r="RTD5" s="58"/>
      <c r="RTE5" s="58"/>
      <c r="RTF5" s="58"/>
      <c r="RTG5" s="58"/>
      <c r="RTH5" s="58"/>
      <c r="RTI5" s="58"/>
      <c r="RTJ5" s="58"/>
      <c r="RTK5" s="58"/>
      <c r="RTL5" s="58"/>
      <c r="RTM5" s="58"/>
      <c r="RTN5" s="58"/>
      <c r="RTO5" s="58"/>
      <c r="RTP5" s="58"/>
      <c r="RTQ5" s="58"/>
      <c r="RTR5" s="58"/>
      <c r="RTS5" s="58"/>
      <c r="RTT5" s="58"/>
      <c r="RTU5" s="58"/>
      <c r="RTV5" s="58"/>
      <c r="RTW5" s="58"/>
      <c r="RTX5" s="58"/>
      <c r="RTY5" s="58"/>
      <c r="RTZ5" s="58"/>
      <c r="RUA5" s="58"/>
      <c r="RUB5" s="58"/>
      <c r="RUC5" s="58"/>
      <c r="RUD5" s="58"/>
      <c r="RUE5" s="58"/>
      <c r="RUF5" s="58"/>
      <c r="RUG5" s="58"/>
      <c r="RUH5" s="58"/>
      <c r="RUI5" s="58"/>
      <c r="RUJ5" s="58"/>
      <c r="RUK5" s="58"/>
      <c r="RUL5" s="58"/>
      <c r="RUM5" s="58"/>
      <c r="RUN5" s="58"/>
      <c r="RUO5" s="58"/>
      <c r="RUP5" s="58"/>
      <c r="RUQ5" s="58"/>
      <c r="RUR5" s="58"/>
      <c r="RUS5" s="58"/>
      <c r="RUT5" s="58"/>
      <c r="RUU5" s="58"/>
      <c r="RUV5" s="58"/>
      <c r="RUW5" s="58"/>
      <c r="RUX5" s="58"/>
      <c r="RUY5" s="58"/>
      <c r="RUZ5" s="58"/>
      <c r="RVA5" s="58"/>
      <c r="RVB5" s="58"/>
      <c r="RVC5" s="58"/>
      <c r="RVD5" s="58"/>
      <c r="RVE5" s="58"/>
      <c r="RVF5" s="58"/>
      <c r="RVG5" s="58"/>
      <c r="RVH5" s="58"/>
      <c r="RVI5" s="58"/>
      <c r="RVJ5" s="58"/>
      <c r="RVK5" s="58"/>
      <c r="RVL5" s="58"/>
      <c r="RVM5" s="58"/>
      <c r="RVN5" s="58"/>
      <c r="RVO5" s="58"/>
      <c r="RVP5" s="58"/>
      <c r="RVQ5" s="58"/>
      <c r="RVR5" s="58"/>
      <c r="RVS5" s="58"/>
      <c r="RVT5" s="58"/>
      <c r="RVU5" s="58"/>
      <c r="RVV5" s="58"/>
      <c r="RVW5" s="58"/>
      <c r="RVX5" s="58"/>
      <c r="RVY5" s="58"/>
      <c r="RVZ5" s="58"/>
      <c r="RWA5" s="58"/>
      <c r="RWB5" s="58"/>
      <c r="RWC5" s="58"/>
      <c r="RWD5" s="58"/>
      <c r="RWE5" s="58"/>
      <c r="RWF5" s="58"/>
      <c r="RWG5" s="58"/>
      <c r="RWH5" s="58"/>
      <c r="RWI5" s="58"/>
      <c r="RWJ5" s="58"/>
      <c r="RWK5" s="58"/>
      <c r="RWL5" s="58"/>
      <c r="RWM5" s="58"/>
      <c r="RWN5" s="58"/>
      <c r="RWO5" s="58"/>
      <c r="RWP5" s="58"/>
      <c r="RWQ5" s="58"/>
      <c r="RWR5" s="58"/>
      <c r="RWS5" s="58"/>
      <c r="RWT5" s="58"/>
      <c r="RWU5" s="58"/>
      <c r="RWV5" s="58"/>
      <c r="RWW5" s="58"/>
      <c r="RWX5" s="58"/>
      <c r="RWY5" s="58"/>
      <c r="RWZ5" s="58"/>
      <c r="RXA5" s="58"/>
      <c r="RXB5" s="58"/>
      <c r="RXC5" s="58"/>
      <c r="RXD5" s="58"/>
      <c r="RXE5" s="58"/>
      <c r="RXF5" s="58"/>
      <c r="RXG5" s="58"/>
      <c r="RXH5" s="58"/>
      <c r="RXI5" s="58"/>
      <c r="RXJ5" s="58"/>
      <c r="RXK5" s="58"/>
      <c r="RXL5" s="58"/>
      <c r="RXM5" s="58"/>
      <c r="RXN5" s="58"/>
      <c r="RXO5" s="58"/>
      <c r="RXP5" s="58"/>
      <c r="RXQ5" s="58"/>
      <c r="RXR5" s="58"/>
      <c r="RXS5" s="58"/>
      <c r="RXT5" s="58"/>
      <c r="RXU5" s="58"/>
      <c r="RXV5" s="58"/>
      <c r="RXW5" s="58"/>
      <c r="RXX5" s="58"/>
      <c r="RXY5" s="58"/>
      <c r="RXZ5" s="58"/>
      <c r="RYA5" s="58"/>
      <c r="RYB5" s="58"/>
      <c r="RYC5" s="58"/>
      <c r="RYD5" s="58"/>
      <c r="RYE5" s="58"/>
      <c r="RYF5" s="58"/>
      <c r="RYG5" s="58"/>
      <c r="RYH5" s="58"/>
      <c r="RYI5" s="58"/>
      <c r="RYJ5" s="58"/>
      <c r="RYK5" s="58"/>
      <c r="RYL5" s="58"/>
      <c r="RYM5" s="58"/>
      <c r="RYN5" s="58"/>
      <c r="RYO5" s="58"/>
      <c r="RYP5" s="58"/>
      <c r="RYQ5" s="58"/>
      <c r="RYR5" s="58"/>
      <c r="RYS5" s="58"/>
      <c r="RYT5" s="58"/>
      <c r="RYU5" s="58"/>
      <c r="RYV5" s="58"/>
      <c r="RYW5" s="58"/>
      <c r="RYX5" s="58"/>
      <c r="RYY5" s="58"/>
      <c r="RYZ5" s="58"/>
      <c r="RZA5" s="58"/>
      <c r="RZB5" s="58"/>
      <c r="RZC5" s="58"/>
      <c r="RZD5" s="58"/>
      <c r="RZE5" s="58"/>
      <c r="RZF5" s="58"/>
      <c r="RZG5" s="58"/>
      <c r="RZH5" s="58"/>
      <c r="RZI5" s="58"/>
      <c r="RZJ5" s="58"/>
      <c r="RZK5" s="58"/>
      <c r="RZL5" s="58"/>
      <c r="RZM5" s="58"/>
      <c r="RZN5" s="58"/>
      <c r="RZO5" s="58"/>
      <c r="RZP5" s="58"/>
      <c r="RZQ5" s="58"/>
      <c r="RZR5" s="58"/>
      <c r="RZS5" s="58"/>
      <c r="RZT5" s="58"/>
      <c r="RZU5" s="58"/>
      <c r="RZV5" s="58"/>
      <c r="RZW5" s="58"/>
      <c r="RZX5" s="58"/>
      <c r="RZY5" s="58"/>
      <c r="RZZ5" s="58"/>
      <c r="SAA5" s="58"/>
      <c r="SAB5" s="58"/>
      <c r="SAC5" s="58"/>
      <c r="SAD5" s="58"/>
      <c r="SAE5" s="58"/>
      <c r="SAF5" s="58"/>
      <c r="SAG5" s="58"/>
      <c r="SAH5" s="58"/>
      <c r="SAI5" s="58"/>
      <c r="SAJ5" s="58"/>
      <c r="SAK5" s="58"/>
      <c r="SAL5" s="58"/>
      <c r="SAM5" s="58"/>
      <c r="SAN5" s="58"/>
      <c r="SAO5" s="58"/>
      <c r="SAP5" s="58"/>
      <c r="SAQ5" s="58"/>
      <c r="SAR5" s="58"/>
      <c r="SAS5" s="58"/>
      <c r="SAT5" s="58"/>
      <c r="SAU5" s="58"/>
      <c r="SAV5" s="58"/>
      <c r="SAW5" s="58"/>
      <c r="SAX5" s="58"/>
      <c r="SAY5" s="58"/>
      <c r="SAZ5" s="58"/>
      <c r="SBA5" s="58"/>
      <c r="SBB5" s="58"/>
      <c r="SBC5" s="58"/>
      <c r="SBD5" s="58"/>
      <c r="SBE5" s="58"/>
      <c r="SBF5" s="58"/>
      <c r="SBG5" s="58"/>
      <c r="SBH5" s="58"/>
      <c r="SBI5" s="58"/>
      <c r="SBJ5" s="58"/>
      <c r="SBK5" s="58"/>
      <c r="SBL5" s="58"/>
      <c r="SBM5" s="58"/>
      <c r="SBN5" s="58"/>
      <c r="SBO5" s="58"/>
      <c r="SBP5" s="58"/>
      <c r="SBQ5" s="58"/>
      <c r="SBR5" s="58"/>
      <c r="SBS5" s="58"/>
      <c r="SBT5" s="58"/>
      <c r="SBU5" s="58"/>
      <c r="SBV5" s="58"/>
      <c r="SBW5" s="58"/>
      <c r="SBX5" s="58"/>
      <c r="SBY5" s="58"/>
      <c r="SBZ5" s="58"/>
      <c r="SCA5" s="58"/>
      <c r="SCB5" s="58"/>
      <c r="SCC5" s="58"/>
      <c r="SCD5" s="58"/>
      <c r="SCE5" s="58"/>
      <c r="SCF5" s="58"/>
      <c r="SCG5" s="58"/>
      <c r="SCH5" s="58"/>
      <c r="SCI5" s="58"/>
      <c r="SCJ5" s="58"/>
      <c r="SCK5" s="58"/>
      <c r="SCL5" s="58"/>
      <c r="SCM5" s="58"/>
      <c r="SCN5" s="58"/>
      <c r="SCO5" s="58"/>
      <c r="SCP5" s="58"/>
      <c r="SCQ5" s="58"/>
      <c r="SCR5" s="58"/>
      <c r="SCS5" s="58"/>
      <c r="SCT5" s="58"/>
      <c r="SCU5" s="58"/>
      <c r="SCV5" s="58"/>
      <c r="SCW5" s="58"/>
      <c r="SCX5" s="58"/>
      <c r="SCY5" s="58"/>
      <c r="SCZ5" s="58"/>
      <c r="SDA5" s="58"/>
      <c r="SDB5" s="58"/>
      <c r="SDC5" s="58"/>
      <c r="SDD5" s="58"/>
      <c r="SDE5" s="58"/>
      <c r="SDF5" s="58"/>
      <c r="SDG5" s="58"/>
      <c r="SDH5" s="58"/>
      <c r="SDI5" s="58"/>
      <c r="SDJ5" s="58"/>
      <c r="SDK5" s="58"/>
      <c r="SDL5" s="58"/>
      <c r="SDM5" s="58"/>
      <c r="SDN5" s="58"/>
      <c r="SDO5" s="58"/>
      <c r="SDP5" s="58"/>
      <c r="SDQ5" s="58"/>
      <c r="SDR5" s="58"/>
      <c r="SDS5" s="58"/>
      <c r="SDT5" s="58"/>
      <c r="SDU5" s="58"/>
      <c r="SDV5" s="58"/>
      <c r="SDW5" s="58"/>
      <c r="SDX5" s="58"/>
      <c r="SDY5" s="58"/>
      <c r="SDZ5" s="58"/>
      <c r="SEA5" s="58"/>
      <c r="SEB5" s="58"/>
      <c r="SEC5" s="58"/>
      <c r="SED5" s="58"/>
      <c r="SEE5" s="58"/>
      <c r="SEF5" s="58"/>
      <c r="SEG5" s="58"/>
      <c r="SEH5" s="58"/>
      <c r="SEI5" s="58"/>
      <c r="SEJ5" s="58"/>
      <c r="SEK5" s="58"/>
      <c r="SEL5" s="58"/>
      <c r="SEM5" s="58"/>
      <c r="SEN5" s="58"/>
      <c r="SEO5" s="58"/>
      <c r="SEP5" s="58"/>
      <c r="SEQ5" s="58"/>
      <c r="SER5" s="58"/>
      <c r="SES5" s="58"/>
      <c r="SET5" s="58"/>
      <c r="SEU5" s="58"/>
      <c r="SEV5" s="58"/>
      <c r="SEW5" s="58"/>
      <c r="SEX5" s="58"/>
      <c r="SEY5" s="58"/>
      <c r="SEZ5" s="58"/>
      <c r="SFA5" s="58"/>
      <c r="SFB5" s="58"/>
      <c r="SFC5" s="58"/>
      <c r="SFD5" s="58"/>
      <c r="SFE5" s="58"/>
      <c r="SFF5" s="58"/>
      <c r="SFG5" s="58"/>
      <c r="SFH5" s="58"/>
      <c r="SFI5" s="58"/>
      <c r="SFJ5" s="58"/>
      <c r="SFK5" s="58"/>
      <c r="SFL5" s="58"/>
      <c r="SFM5" s="58"/>
      <c r="SFN5" s="58"/>
      <c r="SFO5" s="58"/>
      <c r="SFP5" s="58"/>
      <c r="SFQ5" s="58"/>
      <c r="SFR5" s="58"/>
      <c r="SFS5" s="58"/>
      <c r="SFT5" s="58"/>
      <c r="SFU5" s="58"/>
      <c r="SFV5" s="58"/>
      <c r="SFW5" s="58"/>
      <c r="SFX5" s="58"/>
      <c r="SFY5" s="58"/>
      <c r="SFZ5" s="58"/>
      <c r="SGA5" s="58"/>
      <c r="SGB5" s="58"/>
      <c r="SGC5" s="58"/>
      <c r="SGD5" s="58"/>
      <c r="SGE5" s="58"/>
      <c r="SGF5" s="58"/>
      <c r="SGG5" s="58"/>
      <c r="SGH5" s="58"/>
      <c r="SGI5" s="58"/>
      <c r="SGJ5" s="58"/>
      <c r="SGK5" s="58"/>
      <c r="SGL5" s="58"/>
      <c r="SGM5" s="58"/>
      <c r="SGN5" s="58"/>
      <c r="SGO5" s="58"/>
      <c r="SGP5" s="58"/>
      <c r="SGQ5" s="58"/>
      <c r="SGR5" s="58"/>
      <c r="SGS5" s="58"/>
      <c r="SGT5" s="58"/>
      <c r="SGU5" s="58"/>
      <c r="SGV5" s="58"/>
      <c r="SGW5" s="58"/>
      <c r="SGX5" s="58"/>
      <c r="SGY5" s="58"/>
      <c r="SGZ5" s="58"/>
      <c r="SHA5" s="58"/>
      <c r="SHB5" s="58"/>
      <c r="SHC5" s="58"/>
      <c r="SHD5" s="58"/>
      <c r="SHE5" s="58"/>
      <c r="SHF5" s="58"/>
      <c r="SHG5" s="58"/>
      <c r="SHH5" s="58"/>
      <c r="SHI5" s="58"/>
      <c r="SHJ5" s="58"/>
      <c r="SHK5" s="58"/>
      <c r="SHL5" s="58"/>
      <c r="SHM5" s="58"/>
      <c r="SHN5" s="58"/>
      <c r="SHO5" s="58"/>
      <c r="SHP5" s="58"/>
      <c r="SHQ5" s="58"/>
      <c r="SHR5" s="58"/>
      <c r="SHS5" s="58"/>
      <c r="SHT5" s="58"/>
      <c r="SHU5" s="58"/>
      <c r="SHV5" s="58"/>
      <c r="SHW5" s="58"/>
      <c r="SHX5" s="58"/>
      <c r="SHY5" s="58"/>
      <c r="SHZ5" s="58"/>
      <c r="SIA5" s="58"/>
      <c r="SIB5" s="58"/>
      <c r="SIC5" s="58"/>
      <c r="SID5" s="58"/>
      <c r="SIE5" s="58"/>
      <c r="SIF5" s="58"/>
      <c r="SIG5" s="58"/>
      <c r="SIH5" s="58"/>
      <c r="SII5" s="58"/>
      <c r="SIJ5" s="58"/>
      <c r="SIK5" s="58"/>
      <c r="SIL5" s="58"/>
      <c r="SIM5" s="58"/>
      <c r="SIN5" s="58"/>
      <c r="SIO5" s="58"/>
      <c r="SIP5" s="58"/>
      <c r="SIQ5" s="58"/>
      <c r="SIR5" s="58"/>
      <c r="SIS5" s="58"/>
      <c r="SIT5" s="58"/>
      <c r="SIU5" s="58"/>
      <c r="SIV5" s="58"/>
      <c r="SIW5" s="58"/>
      <c r="SIX5" s="58"/>
      <c r="SIY5" s="58"/>
      <c r="SIZ5" s="58"/>
      <c r="SJA5" s="58"/>
      <c r="SJB5" s="58"/>
      <c r="SJC5" s="58"/>
      <c r="SJD5" s="58"/>
      <c r="SJE5" s="58"/>
      <c r="SJF5" s="58"/>
      <c r="SJG5" s="58"/>
      <c r="SJH5" s="58"/>
      <c r="SJI5" s="58"/>
      <c r="SJJ5" s="58"/>
      <c r="SJK5" s="58"/>
      <c r="SJL5" s="58"/>
      <c r="SJM5" s="58"/>
      <c r="SJN5" s="58"/>
      <c r="SJO5" s="58"/>
      <c r="SJP5" s="58"/>
      <c r="SJQ5" s="58"/>
      <c r="SJR5" s="58"/>
      <c r="SJS5" s="58"/>
      <c r="SJT5" s="58"/>
      <c r="SJU5" s="58"/>
      <c r="SJV5" s="58"/>
      <c r="SJW5" s="58"/>
      <c r="SJX5" s="58"/>
      <c r="SJY5" s="58"/>
      <c r="SJZ5" s="58"/>
      <c r="SKA5" s="58"/>
      <c r="SKB5" s="58"/>
      <c r="SKC5" s="58"/>
      <c r="SKD5" s="58"/>
      <c r="SKE5" s="58"/>
      <c r="SKF5" s="58"/>
      <c r="SKG5" s="58"/>
      <c r="SKH5" s="58"/>
      <c r="SKI5" s="58"/>
      <c r="SKJ5" s="58"/>
      <c r="SKK5" s="58"/>
      <c r="SKL5" s="58"/>
      <c r="SKM5" s="58"/>
      <c r="SKN5" s="58"/>
      <c r="SKO5" s="58"/>
      <c r="SKP5" s="58"/>
      <c r="SKQ5" s="58"/>
      <c r="SKR5" s="58"/>
      <c r="SKS5" s="58"/>
      <c r="SKT5" s="58"/>
      <c r="SKU5" s="58"/>
      <c r="SKV5" s="58"/>
      <c r="SKW5" s="58"/>
      <c r="SKX5" s="58"/>
      <c r="SKY5" s="58"/>
      <c r="SKZ5" s="58"/>
      <c r="SLA5" s="58"/>
      <c r="SLB5" s="58"/>
      <c r="SLC5" s="58"/>
      <c r="SLD5" s="58"/>
      <c r="SLE5" s="58"/>
      <c r="SLF5" s="58"/>
      <c r="SLG5" s="58"/>
      <c r="SLH5" s="58"/>
      <c r="SLI5" s="58"/>
      <c r="SLJ5" s="58"/>
      <c r="SLK5" s="58"/>
      <c r="SLL5" s="58"/>
      <c r="SLM5" s="58"/>
      <c r="SLN5" s="58"/>
      <c r="SLO5" s="58"/>
      <c r="SLP5" s="58"/>
      <c r="SLQ5" s="58"/>
      <c r="SLR5" s="58"/>
      <c r="SLS5" s="58"/>
      <c r="SLT5" s="58"/>
      <c r="SLU5" s="58"/>
      <c r="SLV5" s="58"/>
      <c r="SLW5" s="58"/>
      <c r="SLX5" s="58"/>
      <c r="SLY5" s="58"/>
      <c r="SLZ5" s="58"/>
      <c r="SMA5" s="58"/>
      <c r="SMB5" s="58"/>
      <c r="SMC5" s="58"/>
      <c r="SMD5" s="58"/>
      <c r="SME5" s="58"/>
      <c r="SMF5" s="58"/>
      <c r="SMG5" s="58"/>
      <c r="SMH5" s="58"/>
      <c r="SMI5" s="58"/>
      <c r="SMJ5" s="58"/>
      <c r="SMK5" s="58"/>
      <c r="SML5" s="58"/>
      <c r="SMM5" s="58"/>
      <c r="SMN5" s="58"/>
      <c r="SMO5" s="58"/>
      <c r="SMP5" s="58"/>
      <c r="SMQ5" s="58"/>
      <c r="SMR5" s="58"/>
      <c r="SMS5" s="58"/>
      <c r="SMT5" s="58"/>
      <c r="SMU5" s="58"/>
      <c r="SMV5" s="58"/>
      <c r="SMW5" s="58"/>
      <c r="SMX5" s="58"/>
      <c r="SMY5" s="58"/>
      <c r="SMZ5" s="58"/>
      <c r="SNA5" s="58"/>
      <c r="SNB5" s="58"/>
      <c r="SNC5" s="58"/>
      <c r="SND5" s="58"/>
      <c r="SNE5" s="58"/>
      <c r="SNF5" s="58"/>
      <c r="SNG5" s="58"/>
      <c r="SNH5" s="58"/>
      <c r="SNI5" s="58"/>
      <c r="SNJ5" s="58"/>
      <c r="SNK5" s="58"/>
      <c r="SNL5" s="58"/>
      <c r="SNM5" s="58"/>
      <c r="SNN5" s="58"/>
      <c r="SNO5" s="58"/>
      <c r="SNP5" s="58"/>
      <c r="SNQ5" s="58"/>
      <c r="SNR5" s="58"/>
      <c r="SNS5" s="58"/>
      <c r="SNT5" s="58"/>
      <c r="SNU5" s="58"/>
      <c r="SNV5" s="58"/>
      <c r="SNW5" s="58"/>
      <c r="SNX5" s="58"/>
      <c r="SNY5" s="58"/>
      <c r="SNZ5" s="58"/>
      <c r="SOA5" s="58"/>
      <c r="SOB5" s="58"/>
      <c r="SOC5" s="58"/>
      <c r="SOD5" s="58"/>
      <c r="SOE5" s="58"/>
      <c r="SOF5" s="58"/>
      <c r="SOG5" s="58"/>
      <c r="SOH5" s="58"/>
      <c r="SOI5" s="58"/>
      <c r="SOJ5" s="58"/>
      <c r="SOK5" s="58"/>
      <c r="SOL5" s="58"/>
      <c r="SOM5" s="58"/>
      <c r="SON5" s="58"/>
      <c r="SOO5" s="58"/>
      <c r="SOP5" s="58"/>
      <c r="SOQ5" s="58"/>
      <c r="SOR5" s="58"/>
      <c r="SOS5" s="58"/>
      <c r="SOT5" s="58"/>
      <c r="SOU5" s="58"/>
      <c r="SOV5" s="58"/>
      <c r="SOW5" s="58"/>
      <c r="SOX5" s="58"/>
      <c r="SOY5" s="58"/>
      <c r="SOZ5" s="58"/>
      <c r="SPA5" s="58"/>
      <c r="SPB5" s="58"/>
      <c r="SPC5" s="58"/>
      <c r="SPD5" s="58"/>
      <c r="SPE5" s="58"/>
      <c r="SPF5" s="58"/>
      <c r="SPG5" s="58"/>
      <c r="SPH5" s="58"/>
      <c r="SPI5" s="58"/>
      <c r="SPJ5" s="58"/>
      <c r="SPK5" s="58"/>
      <c r="SPL5" s="58"/>
      <c r="SPM5" s="58"/>
      <c r="SPN5" s="58"/>
      <c r="SPO5" s="58"/>
      <c r="SPP5" s="58"/>
      <c r="SPQ5" s="58"/>
      <c r="SPR5" s="58"/>
      <c r="SPS5" s="58"/>
      <c r="SPT5" s="58"/>
      <c r="SPU5" s="58"/>
      <c r="SPV5" s="58"/>
      <c r="SPW5" s="58"/>
      <c r="SPX5" s="58"/>
      <c r="SPY5" s="58"/>
      <c r="SPZ5" s="58"/>
      <c r="SQA5" s="58"/>
      <c r="SQB5" s="58"/>
      <c r="SQC5" s="58"/>
      <c r="SQD5" s="58"/>
      <c r="SQE5" s="58"/>
      <c r="SQF5" s="58"/>
      <c r="SQG5" s="58"/>
      <c r="SQH5" s="58"/>
      <c r="SQI5" s="58"/>
      <c r="SQJ5" s="58"/>
      <c r="SQK5" s="58"/>
      <c r="SQL5" s="58"/>
      <c r="SQM5" s="58"/>
      <c r="SQN5" s="58"/>
      <c r="SQO5" s="58"/>
      <c r="SQP5" s="58"/>
      <c r="SQQ5" s="58"/>
      <c r="SQR5" s="58"/>
      <c r="SQS5" s="58"/>
      <c r="SQT5" s="58"/>
      <c r="SQU5" s="58"/>
      <c r="SQV5" s="58"/>
      <c r="SQW5" s="58"/>
      <c r="SQX5" s="58"/>
      <c r="SQY5" s="58"/>
      <c r="SQZ5" s="58"/>
      <c r="SRA5" s="58"/>
      <c r="SRB5" s="58"/>
      <c r="SRC5" s="58"/>
      <c r="SRD5" s="58"/>
      <c r="SRE5" s="58"/>
      <c r="SRF5" s="58"/>
      <c r="SRG5" s="58"/>
      <c r="SRH5" s="58"/>
      <c r="SRI5" s="58"/>
      <c r="SRJ5" s="58"/>
      <c r="SRK5" s="58"/>
      <c r="SRL5" s="58"/>
      <c r="SRM5" s="58"/>
      <c r="SRN5" s="58"/>
      <c r="SRO5" s="58"/>
      <c r="SRP5" s="58"/>
      <c r="SRQ5" s="58"/>
      <c r="SRR5" s="58"/>
      <c r="SRS5" s="58"/>
      <c r="SRT5" s="58"/>
      <c r="SRU5" s="58"/>
      <c r="SRV5" s="58"/>
      <c r="SRW5" s="58"/>
      <c r="SRX5" s="58"/>
      <c r="SRY5" s="58"/>
      <c r="SRZ5" s="58"/>
      <c r="SSA5" s="58"/>
      <c r="SSB5" s="58"/>
      <c r="SSC5" s="58"/>
      <c r="SSD5" s="58"/>
      <c r="SSE5" s="58"/>
      <c r="SSF5" s="58"/>
      <c r="SSG5" s="58"/>
      <c r="SSH5" s="58"/>
      <c r="SSI5" s="58"/>
      <c r="SSJ5" s="58"/>
      <c r="SSK5" s="58"/>
      <c r="SSL5" s="58"/>
      <c r="SSM5" s="58"/>
      <c r="SSN5" s="58"/>
      <c r="SSO5" s="58"/>
      <c r="SSP5" s="58"/>
      <c r="SSQ5" s="58"/>
      <c r="SSR5" s="58"/>
      <c r="SSS5" s="58"/>
      <c r="SST5" s="58"/>
      <c r="SSU5" s="58"/>
      <c r="SSV5" s="58"/>
      <c r="SSW5" s="58"/>
      <c r="SSX5" s="58"/>
      <c r="SSY5" s="58"/>
      <c r="SSZ5" s="58"/>
      <c r="STA5" s="58"/>
      <c r="STB5" s="58"/>
      <c r="STC5" s="58"/>
      <c r="STD5" s="58"/>
      <c r="STE5" s="58"/>
      <c r="STF5" s="58"/>
      <c r="STG5" s="58"/>
      <c r="STH5" s="58"/>
      <c r="STI5" s="58"/>
      <c r="STJ5" s="58"/>
      <c r="STK5" s="58"/>
      <c r="STL5" s="58"/>
      <c r="STM5" s="58"/>
      <c r="STN5" s="58"/>
      <c r="STO5" s="58"/>
      <c r="STP5" s="58"/>
      <c r="STQ5" s="58"/>
      <c r="STR5" s="58"/>
      <c r="STS5" s="58"/>
      <c r="STT5" s="58"/>
      <c r="STU5" s="58"/>
      <c r="STV5" s="58"/>
      <c r="STW5" s="58"/>
      <c r="STX5" s="58"/>
      <c r="STY5" s="58"/>
      <c r="STZ5" s="58"/>
      <c r="SUA5" s="58"/>
      <c r="SUB5" s="58"/>
      <c r="SUC5" s="58"/>
      <c r="SUD5" s="58"/>
      <c r="SUE5" s="58"/>
      <c r="SUF5" s="58"/>
      <c r="SUG5" s="58"/>
      <c r="SUH5" s="58"/>
      <c r="SUI5" s="58"/>
      <c r="SUJ5" s="58"/>
      <c r="SUK5" s="58"/>
      <c r="SUL5" s="58"/>
      <c r="SUM5" s="58"/>
      <c r="SUN5" s="58"/>
      <c r="SUO5" s="58"/>
      <c r="SUP5" s="58"/>
      <c r="SUQ5" s="58"/>
      <c r="SUR5" s="58"/>
      <c r="SUS5" s="58"/>
      <c r="SUT5" s="58"/>
      <c r="SUU5" s="58"/>
      <c r="SUV5" s="58"/>
      <c r="SUW5" s="58"/>
      <c r="SUX5" s="58"/>
      <c r="SUY5" s="58"/>
      <c r="SUZ5" s="58"/>
      <c r="SVA5" s="58"/>
      <c r="SVB5" s="58"/>
      <c r="SVC5" s="58"/>
      <c r="SVD5" s="58"/>
      <c r="SVE5" s="58"/>
      <c r="SVF5" s="58"/>
      <c r="SVG5" s="58"/>
      <c r="SVH5" s="58"/>
      <c r="SVI5" s="58"/>
      <c r="SVJ5" s="58"/>
      <c r="SVK5" s="58"/>
      <c r="SVL5" s="58"/>
      <c r="SVM5" s="58"/>
      <c r="SVN5" s="58"/>
      <c r="SVO5" s="58"/>
      <c r="SVP5" s="58"/>
      <c r="SVQ5" s="58"/>
      <c r="SVR5" s="58"/>
      <c r="SVS5" s="58"/>
      <c r="SVT5" s="58"/>
      <c r="SVU5" s="58"/>
      <c r="SVV5" s="58"/>
      <c r="SVW5" s="58"/>
      <c r="SVX5" s="58"/>
      <c r="SVY5" s="58"/>
      <c r="SVZ5" s="58"/>
      <c r="SWA5" s="58"/>
      <c r="SWB5" s="58"/>
      <c r="SWC5" s="58"/>
      <c r="SWD5" s="58"/>
      <c r="SWE5" s="58"/>
      <c r="SWF5" s="58"/>
      <c r="SWG5" s="58"/>
      <c r="SWH5" s="58"/>
      <c r="SWI5" s="58"/>
      <c r="SWJ5" s="58"/>
      <c r="SWK5" s="58"/>
      <c r="SWL5" s="58"/>
      <c r="SWM5" s="58"/>
      <c r="SWN5" s="58"/>
      <c r="SWO5" s="58"/>
      <c r="SWP5" s="58"/>
      <c r="SWQ5" s="58"/>
      <c r="SWR5" s="58"/>
      <c r="SWS5" s="58"/>
      <c r="SWT5" s="58"/>
      <c r="SWU5" s="58"/>
      <c r="SWV5" s="58"/>
      <c r="SWW5" s="58"/>
      <c r="SWX5" s="58"/>
      <c r="SWY5" s="58"/>
      <c r="SWZ5" s="58"/>
      <c r="SXA5" s="58"/>
      <c r="SXB5" s="58"/>
      <c r="SXC5" s="58"/>
      <c r="SXD5" s="58"/>
      <c r="SXE5" s="58"/>
      <c r="SXF5" s="58"/>
      <c r="SXG5" s="58"/>
      <c r="SXH5" s="58"/>
      <c r="SXI5" s="58"/>
      <c r="SXJ5" s="58"/>
      <c r="SXK5" s="58"/>
      <c r="SXL5" s="58"/>
      <c r="SXM5" s="58"/>
      <c r="SXN5" s="58"/>
      <c r="SXO5" s="58"/>
      <c r="SXP5" s="58"/>
      <c r="SXQ5" s="58"/>
      <c r="SXR5" s="58"/>
      <c r="SXS5" s="58"/>
      <c r="SXT5" s="58"/>
      <c r="SXU5" s="58"/>
      <c r="SXV5" s="58"/>
      <c r="SXW5" s="58"/>
      <c r="SXX5" s="58"/>
      <c r="SXY5" s="58"/>
      <c r="SXZ5" s="58"/>
      <c r="SYA5" s="58"/>
      <c r="SYB5" s="58"/>
      <c r="SYC5" s="58"/>
      <c r="SYD5" s="58"/>
      <c r="SYE5" s="58"/>
      <c r="SYF5" s="58"/>
      <c r="SYG5" s="58"/>
      <c r="SYH5" s="58"/>
      <c r="SYI5" s="58"/>
      <c r="SYJ5" s="58"/>
      <c r="SYK5" s="58"/>
      <c r="SYL5" s="58"/>
      <c r="SYM5" s="58"/>
      <c r="SYN5" s="58"/>
      <c r="SYO5" s="58"/>
      <c r="SYP5" s="58"/>
      <c r="SYQ5" s="58"/>
      <c r="SYR5" s="58"/>
      <c r="SYS5" s="58"/>
      <c r="SYT5" s="58"/>
      <c r="SYU5" s="58"/>
      <c r="SYV5" s="58"/>
      <c r="SYW5" s="58"/>
      <c r="SYX5" s="58"/>
      <c r="SYY5" s="58"/>
      <c r="SYZ5" s="58"/>
      <c r="SZA5" s="58"/>
      <c r="SZB5" s="58"/>
      <c r="SZC5" s="58"/>
      <c r="SZD5" s="58"/>
      <c r="SZE5" s="58"/>
      <c r="SZF5" s="58"/>
      <c r="SZG5" s="58"/>
      <c r="SZH5" s="58"/>
      <c r="SZI5" s="58"/>
      <c r="SZJ5" s="58"/>
      <c r="SZK5" s="58"/>
      <c r="SZL5" s="58"/>
      <c r="SZM5" s="58"/>
      <c r="SZN5" s="58"/>
      <c r="SZO5" s="58"/>
      <c r="SZP5" s="58"/>
      <c r="SZQ5" s="58"/>
      <c r="SZR5" s="58"/>
      <c r="SZS5" s="58"/>
      <c r="SZT5" s="58"/>
      <c r="SZU5" s="58"/>
      <c r="SZV5" s="58"/>
      <c r="SZW5" s="58"/>
      <c r="SZX5" s="58"/>
      <c r="SZY5" s="58"/>
      <c r="SZZ5" s="58"/>
      <c r="TAA5" s="58"/>
      <c r="TAB5" s="58"/>
      <c r="TAC5" s="58"/>
      <c r="TAD5" s="58"/>
      <c r="TAE5" s="58"/>
      <c r="TAF5" s="58"/>
      <c r="TAG5" s="58"/>
      <c r="TAH5" s="58"/>
      <c r="TAI5" s="58"/>
      <c r="TAJ5" s="58"/>
      <c r="TAK5" s="58"/>
      <c r="TAL5" s="58"/>
      <c r="TAM5" s="58"/>
      <c r="TAN5" s="58"/>
      <c r="TAO5" s="58"/>
      <c r="TAP5" s="58"/>
      <c r="TAQ5" s="58"/>
      <c r="TAR5" s="58"/>
      <c r="TAS5" s="58"/>
      <c r="TAT5" s="58"/>
      <c r="TAU5" s="58"/>
      <c r="TAV5" s="58"/>
      <c r="TAW5" s="58"/>
      <c r="TAX5" s="58"/>
      <c r="TAY5" s="58"/>
      <c r="TAZ5" s="58"/>
      <c r="TBA5" s="58"/>
      <c r="TBB5" s="58"/>
      <c r="TBC5" s="58"/>
      <c r="TBD5" s="58"/>
      <c r="TBE5" s="58"/>
      <c r="TBF5" s="58"/>
      <c r="TBG5" s="58"/>
      <c r="TBH5" s="58"/>
      <c r="TBI5" s="58"/>
      <c r="TBJ5" s="58"/>
      <c r="TBK5" s="58"/>
      <c r="TBL5" s="58"/>
      <c r="TBM5" s="58"/>
      <c r="TBN5" s="58"/>
      <c r="TBO5" s="58"/>
      <c r="TBP5" s="58"/>
      <c r="TBQ5" s="58"/>
      <c r="TBR5" s="58"/>
      <c r="TBS5" s="58"/>
      <c r="TBT5" s="58"/>
      <c r="TBU5" s="58"/>
      <c r="TBV5" s="58"/>
      <c r="TBW5" s="58"/>
      <c r="TBX5" s="58"/>
      <c r="TBY5" s="58"/>
      <c r="TBZ5" s="58"/>
      <c r="TCA5" s="58"/>
      <c r="TCB5" s="58"/>
      <c r="TCC5" s="58"/>
      <c r="TCD5" s="58"/>
      <c r="TCE5" s="58"/>
      <c r="TCF5" s="58"/>
      <c r="TCG5" s="58"/>
      <c r="TCH5" s="58"/>
      <c r="TCI5" s="58"/>
      <c r="TCJ5" s="58"/>
      <c r="TCK5" s="58"/>
      <c r="TCL5" s="58"/>
      <c r="TCM5" s="58"/>
      <c r="TCN5" s="58"/>
      <c r="TCO5" s="58"/>
      <c r="TCP5" s="58"/>
      <c r="TCQ5" s="58"/>
      <c r="TCR5" s="58"/>
      <c r="TCS5" s="58"/>
      <c r="TCT5" s="58"/>
      <c r="TCU5" s="58"/>
      <c r="TCV5" s="58"/>
      <c r="TCW5" s="58"/>
      <c r="TCX5" s="58"/>
      <c r="TCY5" s="58"/>
      <c r="TCZ5" s="58"/>
      <c r="TDA5" s="58"/>
      <c r="TDB5" s="58"/>
      <c r="TDC5" s="58"/>
      <c r="TDD5" s="58"/>
      <c r="TDE5" s="58"/>
      <c r="TDF5" s="58"/>
      <c r="TDG5" s="58"/>
      <c r="TDH5" s="58"/>
      <c r="TDI5" s="58"/>
      <c r="TDJ5" s="58"/>
      <c r="TDK5" s="58"/>
      <c r="TDL5" s="58"/>
      <c r="TDM5" s="58"/>
      <c r="TDN5" s="58"/>
      <c r="TDO5" s="58"/>
      <c r="TDP5" s="58"/>
      <c r="TDQ5" s="58"/>
      <c r="TDR5" s="58"/>
      <c r="TDS5" s="58"/>
      <c r="TDT5" s="58"/>
      <c r="TDU5" s="58"/>
      <c r="TDV5" s="58"/>
      <c r="TDW5" s="58"/>
      <c r="TDX5" s="58"/>
      <c r="TDY5" s="58"/>
      <c r="TDZ5" s="58"/>
      <c r="TEA5" s="58"/>
      <c r="TEB5" s="58"/>
      <c r="TEC5" s="58"/>
      <c r="TED5" s="58"/>
      <c r="TEE5" s="58"/>
      <c r="TEF5" s="58"/>
      <c r="TEG5" s="58"/>
      <c r="TEH5" s="58"/>
      <c r="TEI5" s="58"/>
      <c r="TEJ5" s="58"/>
      <c r="TEK5" s="58"/>
      <c r="TEL5" s="58"/>
      <c r="TEM5" s="58"/>
      <c r="TEN5" s="58"/>
      <c r="TEO5" s="58"/>
      <c r="TEP5" s="58"/>
      <c r="TEQ5" s="58"/>
      <c r="TER5" s="58"/>
      <c r="TES5" s="58"/>
      <c r="TET5" s="58"/>
      <c r="TEU5" s="58"/>
      <c r="TEV5" s="58"/>
      <c r="TEW5" s="58"/>
      <c r="TEX5" s="58"/>
      <c r="TEY5" s="58"/>
      <c r="TEZ5" s="58"/>
      <c r="TFA5" s="58"/>
      <c r="TFB5" s="58"/>
      <c r="TFC5" s="58"/>
      <c r="TFD5" s="58"/>
      <c r="TFE5" s="58"/>
      <c r="TFF5" s="58"/>
      <c r="TFG5" s="58"/>
      <c r="TFH5" s="58"/>
      <c r="TFI5" s="58"/>
      <c r="TFJ5" s="58"/>
      <c r="TFK5" s="58"/>
      <c r="TFL5" s="58"/>
      <c r="TFM5" s="58"/>
      <c r="TFN5" s="58"/>
      <c r="TFO5" s="58"/>
      <c r="TFP5" s="58"/>
      <c r="TFQ5" s="58"/>
      <c r="TFR5" s="58"/>
      <c r="TFS5" s="58"/>
      <c r="TFT5" s="58"/>
      <c r="TFU5" s="58"/>
      <c r="TFV5" s="58"/>
      <c r="TFW5" s="58"/>
      <c r="TFX5" s="58"/>
      <c r="TFY5" s="58"/>
      <c r="TFZ5" s="58"/>
      <c r="TGA5" s="58"/>
      <c r="TGB5" s="58"/>
      <c r="TGC5" s="58"/>
      <c r="TGD5" s="58"/>
      <c r="TGE5" s="58"/>
      <c r="TGF5" s="58"/>
      <c r="TGG5" s="58"/>
      <c r="TGH5" s="58"/>
      <c r="TGI5" s="58"/>
      <c r="TGJ5" s="58"/>
      <c r="TGK5" s="58"/>
      <c r="TGL5" s="58"/>
      <c r="TGM5" s="58"/>
      <c r="TGN5" s="58"/>
      <c r="TGO5" s="58"/>
      <c r="TGP5" s="58"/>
      <c r="TGQ5" s="58"/>
      <c r="TGR5" s="58"/>
      <c r="TGS5" s="58"/>
      <c r="TGT5" s="58"/>
      <c r="TGU5" s="58"/>
      <c r="TGV5" s="58"/>
      <c r="TGW5" s="58"/>
      <c r="TGX5" s="58"/>
      <c r="TGY5" s="58"/>
      <c r="TGZ5" s="58"/>
      <c r="THA5" s="58"/>
      <c r="THB5" s="58"/>
      <c r="THC5" s="58"/>
      <c r="THD5" s="58"/>
      <c r="THE5" s="58"/>
      <c r="THF5" s="58"/>
      <c r="THG5" s="58"/>
      <c r="THH5" s="58"/>
      <c r="THI5" s="58"/>
      <c r="THJ5" s="58"/>
      <c r="THK5" s="58"/>
      <c r="THL5" s="58"/>
      <c r="THM5" s="58"/>
      <c r="THN5" s="58"/>
      <c r="THO5" s="58"/>
      <c r="THP5" s="58"/>
      <c r="THQ5" s="58"/>
      <c r="THR5" s="58"/>
      <c r="THS5" s="58"/>
      <c r="THT5" s="58"/>
      <c r="THU5" s="58"/>
      <c r="THV5" s="58"/>
      <c r="THW5" s="58"/>
      <c r="THX5" s="58"/>
      <c r="THY5" s="58"/>
      <c r="THZ5" s="58"/>
      <c r="TIA5" s="58"/>
      <c r="TIB5" s="58"/>
      <c r="TIC5" s="58"/>
      <c r="TID5" s="58"/>
      <c r="TIE5" s="58"/>
      <c r="TIF5" s="58"/>
      <c r="TIG5" s="58"/>
      <c r="TIH5" s="58"/>
      <c r="TII5" s="58"/>
      <c r="TIJ5" s="58"/>
      <c r="TIK5" s="58"/>
      <c r="TIL5" s="58"/>
      <c r="TIM5" s="58"/>
      <c r="TIN5" s="58"/>
      <c r="TIO5" s="58"/>
      <c r="TIP5" s="58"/>
      <c r="TIQ5" s="58"/>
      <c r="TIR5" s="58"/>
      <c r="TIS5" s="58"/>
      <c r="TIT5" s="58"/>
      <c r="TIU5" s="58"/>
      <c r="TIV5" s="58"/>
      <c r="TIW5" s="58"/>
      <c r="TIX5" s="58"/>
      <c r="TIY5" s="58"/>
      <c r="TIZ5" s="58"/>
      <c r="TJA5" s="58"/>
      <c r="TJB5" s="58"/>
      <c r="TJC5" s="58"/>
      <c r="TJD5" s="58"/>
      <c r="TJE5" s="58"/>
      <c r="TJF5" s="58"/>
      <c r="TJG5" s="58"/>
      <c r="TJH5" s="58"/>
      <c r="TJI5" s="58"/>
      <c r="TJJ5" s="58"/>
      <c r="TJK5" s="58"/>
      <c r="TJL5" s="58"/>
      <c r="TJM5" s="58"/>
      <c r="TJN5" s="58"/>
      <c r="TJO5" s="58"/>
      <c r="TJP5" s="58"/>
      <c r="TJQ5" s="58"/>
      <c r="TJR5" s="58"/>
      <c r="TJS5" s="58"/>
      <c r="TJT5" s="58"/>
      <c r="TJU5" s="58"/>
      <c r="TJV5" s="58"/>
      <c r="TJW5" s="58"/>
      <c r="TJX5" s="58"/>
      <c r="TJY5" s="58"/>
      <c r="TJZ5" s="58"/>
      <c r="TKA5" s="58"/>
      <c r="TKB5" s="58"/>
      <c r="TKC5" s="58"/>
      <c r="TKD5" s="58"/>
      <c r="TKE5" s="58"/>
      <c r="TKF5" s="58"/>
      <c r="TKG5" s="58"/>
      <c r="TKH5" s="58"/>
      <c r="TKI5" s="58"/>
      <c r="TKJ5" s="58"/>
      <c r="TKK5" s="58"/>
      <c r="TKL5" s="58"/>
      <c r="TKM5" s="58"/>
      <c r="TKN5" s="58"/>
      <c r="TKO5" s="58"/>
      <c r="TKP5" s="58"/>
      <c r="TKQ5" s="58"/>
      <c r="TKR5" s="58"/>
      <c r="TKS5" s="58"/>
      <c r="TKT5" s="58"/>
      <c r="TKU5" s="58"/>
      <c r="TKV5" s="58"/>
      <c r="TKW5" s="58"/>
      <c r="TKX5" s="58"/>
      <c r="TKY5" s="58"/>
      <c r="TKZ5" s="58"/>
      <c r="TLA5" s="58"/>
      <c r="TLB5" s="58"/>
      <c r="TLC5" s="58"/>
      <c r="TLD5" s="58"/>
      <c r="TLE5" s="58"/>
      <c r="TLF5" s="58"/>
      <c r="TLG5" s="58"/>
      <c r="TLH5" s="58"/>
      <c r="TLI5" s="58"/>
      <c r="TLJ5" s="58"/>
      <c r="TLK5" s="58"/>
      <c r="TLL5" s="58"/>
      <c r="TLM5" s="58"/>
      <c r="TLN5" s="58"/>
      <c r="TLO5" s="58"/>
      <c r="TLP5" s="58"/>
      <c r="TLQ5" s="58"/>
      <c r="TLR5" s="58"/>
      <c r="TLS5" s="58"/>
      <c r="TLT5" s="58"/>
      <c r="TLU5" s="58"/>
      <c r="TLV5" s="58"/>
      <c r="TLW5" s="58"/>
      <c r="TLX5" s="58"/>
      <c r="TLY5" s="58"/>
      <c r="TLZ5" s="58"/>
      <c r="TMA5" s="58"/>
      <c r="TMB5" s="58"/>
      <c r="TMC5" s="58"/>
      <c r="TMD5" s="58"/>
      <c r="TME5" s="58"/>
      <c r="TMF5" s="58"/>
      <c r="TMG5" s="58"/>
      <c r="TMH5" s="58"/>
      <c r="TMI5" s="58"/>
      <c r="TMJ5" s="58"/>
      <c r="TMK5" s="58"/>
      <c r="TML5" s="58"/>
      <c r="TMM5" s="58"/>
      <c r="TMN5" s="58"/>
      <c r="TMO5" s="58"/>
      <c r="TMP5" s="58"/>
      <c r="TMQ5" s="58"/>
      <c r="TMR5" s="58"/>
      <c r="TMS5" s="58"/>
      <c r="TMT5" s="58"/>
      <c r="TMU5" s="58"/>
      <c r="TMV5" s="58"/>
      <c r="TMW5" s="58"/>
      <c r="TMX5" s="58"/>
      <c r="TMY5" s="58"/>
      <c r="TMZ5" s="58"/>
      <c r="TNA5" s="58"/>
      <c r="TNB5" s="58"/>
      <c r="TNC5" s="58"/>
      <c r="TND5" s="58"/>
      <c r="TNE5" s="58"/>
      <c r="TNF5" s="58"/>
      <c r="TNG5" s="58"/>
      <c r="TNH5" s="58"/>
      <c r="TNI5" s="58"/>
      <c r="TNJ5" s="58"/>
      <c r="TNK5" s="58"/>
      <c r="TNL5" s="58"/>
      <c r="TNM5" s="58"/>
      <c r="TNN5" s="58"/>
      <c r="TNO5" s="58"/>
      <c r="TNP5" s="58"/>
      <c r="TNQ5" s="58"/>
      <c r="TNR5" s="58"/>
      <c r="TNS5" s="58"/>
      <c r="TNT5" s="58"/>
      <c r="TNU5" s="58"/>
      <c r="TNV5" s="58"/>
      <c r="TNW5" s="58"/>
      <c r="TNX5" s="58"/>
      <c r="TNY5" s="58"/>
      <c r="TNZ5" s="58"/>
      <c r="TOA5" s="58"/>
      <c r="TOB5" s="58"/>
      <c r="TOC5" s="58"/>
      <c r="TOD5" s="58"/>
      <c r="TOE5" s="58"/>
      <c r="TOF5" s="58"/>
      <c r="TOG5" s="58"/>
      <c r="TOH5" s="58"/>
      <c r="TOI5" s="58"/>
      <c r="TOJ5" s="58"/>
      <c r="TOK5" s="58"/>
      <c r="TOL5" s="58"/>
      <c r="TOM5" s="58"/>
      <c r="TON5" s="58"/>
      <c r="TOO5" s="58"/>
      <c r="TOP5" s="58"/>
      <c r="TOQ5" s="58"/>
      <c r="TOR5" s="58"/>
      <c r="TOS5" s="58"/>
      <c r="TOT5" s="58"/>
      <c r="TOU5" s="58"/>
      <c r="TOV5" s="58"/>
      <c r="TOW5" s="58"/>
      <c r="TOX5" s="58"/>
      <c r="TOY5" s="58"/>
      <c r="TOZ5" s="58"/>
      <c r="TPA5" s="58"/>
      <c r="TPB5" s="58"/>
      <c r="TPC5" s="58"/>
      <c r="TPD5" s="58"/>
      <c r="TPE5" s="58"/>
      <c r="TPF5" s="58"/>
      <c r="TPG5" s="58"/>
      <c r="TPH5" s="58"/>
      <c r="TPI5" s="58"/>
      <c r="TPJ5" s="58"/>
      <c r="TPK5" s="58"/>
      <c r="TPL5" s="58"/>
      <c r="TPM5" s="58"/>
      <c r="TPN5" s="58"/>
      <c r="TPO5" s="58"/>
      <c r="TPP5" s="58"/>
      <c r="TPQ5" s="58"/>
      <c r="TPR5" s="58"/>
      <c r="TPS5" s="58"/>
      <c r="TPT5" s="58"/>
      <c r="TPU5" s="58"/>
      <c r="TPV5" s="58"/>
      <c r="TPW5" s="58"/>
      <c r="TPX5" s="58"/>
      <c r="TPY5" s="58"/>
      <c r="TPZ5" s="58"/>
      <c r="TQA5" s="58"/>
      <c r="TQB5" s="58"/>
      <c r="TQC5" s="58"/>
      <c r="TQD5" s="58"/>
      <c r="TQE5" s="58"/>
      <c r="TQF5" s="58"/>
      <c r="TQG5" s="58"/>
      <c r="TQH5" s="58"/>
      <c r="TQI5" s="58"/>
      <c r="TQJ5" s="58"/>
      <c r="TQK5" s="58"/>
      <c r="TQL5" s="58"/>
      <c r="TQM5" s="58"/>
      <c r="TQN5" s="58"/>
      <c r="TQO5" s="58"/>
      <c r="TQP5" s="58"/>
      <c r="TQQ5" s="58"/>
      <c r="TQR5" s="58"/>
      <c r="TQS5" s="58"/>
      <c r="TQT5" s="58"/>
      <c r="TQU5" s="58"/>
      <c r="TQV5" s="58"/>
      <c r="TQW5" s="58"/>
      <c r="TQX5" s="58"/>
      <c r="TQY5" s="58"/>
      <c r="TQZ5" s="58"/>
      <c r="TRA5" s="58"/>
      <c r="TRB5" s="58"/>
      <c r="TRC5" s="58"/>
      <c r="TRD5" s="58"/>
      <c r="TRE5" s="58"/>
      <c r="TRF5" s="58"/>
      <c r="TRG5" s="58"/>
      <c r="TRH5" s="58"/>
      <c r="TRI5" s="58"/>
      <c r="TRJ5" s="58"/>
      <c r="TRK5" s="58"/>
      <c r="TRL5" s="58"/>
      <c r="TRM5" s="58"/>
      <c r="TRN5" s="58"/>
      <c r="TRO5" s="58"/>
      <c r="TRP5" s="58"/>
      <c r="TRQ5" s="58"/>
      <c r="TRR5" s="58"/>
      <c r="TRS5" s="58"/>
      <c r="TRT5" s="58"/>
      <c r="TRU5" s="58"/>
      <c r="TRV5" s="58"/>
      <c r="TRW5" s="58"/>
      <c r="TRX5" s="58"/>
      <c r="TRY5" s="58"/>
      <c r="TRZ5" s="58"/>
      <c r="TSA5" s="58"/>
      <c r="TSB5" s="58"/>
      <c r="TSC5" s="58"/>
      <c r="TSD5" s="58"/>
      <c r="TSE5" s="58"/>
      <c r="TSF5" s="58"/>
      <c r="TSG5" s="58"/>
      <c r="TSH5" s="58"/>
      <c r="TSI5" s="58"/>
      <c r="TSJ5" s="58"/>
      <c r="TSK5" s="58"/>
      <c r="TSL5" s="58"/>
      <c r="TSM5" s="58"/>
      <c r="TSN5" s="58"/>
      <c r="TSO5" s="58"/>
      <c r="TSP5" s="58"/>
      <c r="TSQ5" s="58"/>
      <c r="TSR5" s="58"/>
      <c r="TSS5" s="58"/>
      <c r="TST5" s="58"/>
      <c r="TSU5" s="58"/>
      <c r="TSV5" s="58"/>
      <c r="TSW5" s="58"/>
      <c r="TSX5" s="58"/>
      <c r="TSY5" s="58"/>
      <c r="TSZ5" s="58"/>
      <c r="TTA5" s="58"/>
      <c r="TTB5" s="58"/>
      <c r="TTC5" s="58"/>
      <c r="TTD5" s="58"/>
      <c r="TTE5" s="58"/>
      <c r="TTF5" s="58"/>
      <c r="TTG5" s="58"/>
      <c r="TTH5" s="58"/>
      <c r="TTI5" s="58"/>
      <c r="TTJ5" s="58"/>
      <c r="TTK5" s="58"/>
      <c r="TTL5" s="58"/>
      <c r="TTM5" s="58"/>
      <c r="TTN5" s="58"/>
      <c r="TTO5" s="58"/>
      <c r="TTP5" s="58"/>
      <c r="TTQ5" s="58"/>
      <c r="TTR5" s="58"/>
      <c r="TTS5" s="58"/>
      <c r="TTT5" s="58"/>
      <c r="TTU5" s="58"/>
      <c r="TTV5" s="58"/>
      <c r="TTW5" s="58"/>
      <c r="TTX5" s="58"/>
      <c r="TTY5" s="58"/>
      <c r="TTZ5" s="58"/>
      <c r="TUA5" s="58"/>
      <c r="TUB5" s="58"/>
      <c r="TUC5" s="58"/>
      <c r="TUD5" s="58"/>
      <c r="TUE5" s="58"/>
      <c r="TUF5" s="58"/>
      <c r="TUG5" s="58"/>
      <c r="TUH5" s="58"/>
      <c r="TUI5" s="58"/>
      <c r="TUJ5" s="58"/>
      <c r="TUK5" s="58"/>
      <c r="TUL5" s="58"/>
      <c r="TUM5" s="58"/>
      <c r="TUN5" s="58"/>
      <c r="TUO5" s="58"/>
      <c r="TUP5" s="58"/>
      <c r="TUQ5" s="58"/>
      <c r="TUR5" s="58"/>
      <c r="TUS5" s="58"/>
      <c r="TUT5" s="58"/>
      <c r="TUU5" s="58"/>
      <c r="TUV5" s="58"/>
      <c r="TUW5" s="58"/>
      <c r="TUX5" s="58"/>
      <c r="TUY5" s="58"/>
      <c r="TUZ5" s="58"/>
      <c r="TVA5" s="58"/>
      <c r="TVB5" s="58"/>
      <c r="TVC5" s="58"/>
      <c r="TVD5" s="58"/>
      <c r="TVE5" s="58"/>
      <c r="TVF5" s="58"/>
      <c r="TVG5" s="58"/>
      <c r="TVH5" s="58"/>
      <c r="TVI5" s="58"/>
      <c r="TVJ5" s="58"/>
      <c r="TVK5" s="58"/>
      <c r="TVL5" s="58"/>
      <c r="TVM5" s="58"/>
      <c r="TVN5" s="58"/>
      <c r="TVO5" s="58"/>
      <c r="TVP5" s="58"/>
      <c r="TVQ5" s="58"/>
      <c r="TVR5" s="58"/>
      <c r="TVS5" s="58"/>
      <c r="TVT5" s="58"/>
      <c r="TVU5" s="58"/>
      <c r="TVV5" s="58"/>
      <c r="TVW5" s="58"/>
      <c r="TVX5" s="58"/>
      <c r="TVY5" s="58"/>
      <c r="TVZ5" s="58"/>
      <c r="TWA5" s="58"/>
      <c r="TWB5" s="58"/>
      <c r="TWC5" s="58"/>
      <c r="TWD5" s="58"/>
      <c r="TWE5" s="58"/>
      <c r="TWF5" s="58"/>
      <c r="TWG5" s="58"/>
      <c r="TWH5" s="58"/>
      <c r="TWI5" s="58"/>
      <c r="TWJ5" s="58"/>
      <c r="TWK5" s="58"/>
      <c r="TWL5" s="58"/>
      <c r="TWM5" s="58"/>
      <c r="TWN5" s="58"/>
      <c r="TWO5" s="58"/>
      <c r="TWP5" s="58"/>
      <c r="TWQ5" s="58"/>
      <c r="TWR5" s="58"/>
      <c r="TWS5" s="58"/>
      <c r="TWT5" s="58"/>
      <c r="TWU5" s="58"/>
      <c r="TWV5" s="58"/>
      <c r="TWW5" s="58"/>
      <c r="TWX5" s="58"/>
      <c r="TWY5" s="58"/>
      <c r="TWZ5" s="58"/>
      <c r="TXA5" s="58"/>
      <c r="TXB5" s="58"/>
      <c r="TXC5" s="58"/>
      <c r="TXD5" s="58"/>
      <c r="TXE5" s="58"/>
      <c r="TXF5" s="58"/>
      <c r="TXG5" s="58"/>
      <c r="TXH5" s="58"/>
      <c r="TXI5" s="58"/>
      <c r="TXJ5" s="58"/>
      <c r="TXK5" s="58"/>
      <c r="TXL5" s="58"/>
      <c r="TXM5" s="58"/>
      <c r="TXN5" s="58"/>
      <c r="TXO5" s="58"/>
      <c r="TXP5" s="58"/>
      <c r="TXQ5" s="58"/>
      <c r="TXR5" s="58"/>
      <c r="TXS5" s="58"/>
      <c r="TXT5" s="58"/>
      <c r="TXU5" s="58"/>
      <c r="TXV5" s="58"/>
      <c r="TXW5" s="58"/>
      <c r="TXX5" s="58"/>
      <c r="TXY5" s="58"/>
      <c r="TXZ5" s="58"/>
      <c r="TYA5" s="58"/>
      <c r="TYB5" s="58"/>
      <c r="TYC5" s="58"/>
      <c r="TYD5" s="58"/>
      <c r="TYE5" s="58"/>
      <c r="TYF5" s="58"/>
      <c r="TYG5" s="58"/>
      <c r="TYH5" s="58"/>
      <c r="TYI5" s="58"/>
      <c r="TYJ5" s="58"/>
      <c r="TYK5" s="58"/>
      <c r="TYL5" s="58"/>
      <c r="TYM5" s="58"/>
      <c r="TYN5" s="58"/>
      <c r="TYO5" s="58"/>
      <c r="TYP5" s="58"/>
      <c r="TYQ5" s="58"/>
      <c r="TYR5" s="58"/>
      <c r="TYS5" s="58"/>
      <c r="TYT5" s="58"/>
      <c r="TYU5" s="58"/>
      <c r="TYV5" s="58"/>
      <c r="TYW5" s="58"/>
      <c r="TYX5" s="58"/>
      <c r="TYY5" s="58"/>
      <c r="TYZ5" s="58"/>
      <c r="TZA5" s="58"/>
      <c r="TZB5" s="58"/>
      <c r="TZC5" s="58"/>
      <c r="TZD5" s="58"/>
      <c r="TZE5" s="58"/>
      <c r="TZF5" s="58"/>
      <c r="TZG5" s="58"/>
      <c r="TZH5" s="58"/>
      <c r="TZI5" s="58"/>
      <c r="TZJ5" s="58"/>
      <c r="TZK5" s="58"/>
      <c r="TZL5" s="58"/>
      <c r="TZM5" s="58"/>
      <c r="TZN5" s="58"/>
      <c r="TZO5" s="58"/>
      <c r="TZP5" s="58"/>
      <c r="TZQ5" s="58"/>
      <c r="TZR5" s="58"/>
      <c r="TZS5" s="58"/>
      <c r="TZT5" s="58"/>
      <c r="TZU5" s="58"/>
      <c r="TZV5" s="58"/>
      <c r="TZW5" s="58"/>
      <c r="TZX5" s="58"/>
      <c r="TZY5" s="58"/>
      <c r="TZZ5" s="58"/>
      <c r="UAA5" s="58"/>
      <c r="UAB5" s="58"/>
      <c r="UAC5" s="58"/>
      <c r="UAD5" s="58"/>
      <c r="UAE5" s="58"/>
      <c r="UAF5" s="58"/>
      <c r="UAG5" s="58"/>
      <c r="UAH5" s="58"/>
      <c r="UAI5" s="58"/>
      <c r="UAJ5" s="58"/>
      <c r="UAK5" s="58"/>
      <c r="UAL5" s="58"/>
      <c r="UAM5" s="58"/>
      <c r="UAN5" s="58"/>
      <c r="UAO5" s="58"/>
      <c r="UAP5" s="58"/>
      <c r="UAQ5" s="58"/>
      <c r="UAR5" s="58"/>
      <c r="UAS5" s="58"/>
      <c r="UAT5" s="58"/>
      <c r="UAU5" s="58"/>
      <c r="UAV5" s="58"/>
      <c r="UAW5" s="58"/>
      <c r="UAX5" s="58"/>
      <c r="UAY5" s="58"/>
      <c r="UAZ5" s="58"/>
      <c r="UBA5" s="58"/>
      <c r="UBB5" s="58"/>
      <c r="UBC5" s="58"/>
      <c r="UBD5" s="58"/>
      <c r="UBE5" s="58"/>
      <c r="UBF5" s="58"/>
      <c r="UBG5" s="58"/>
      <c r="UBH5" s="58"/>
      <c r="UBI5" s="58"/>
      <c r="UBJ5" s="58"/>
      <c r="UBK5" s="58"/>
      <c r="UBL5" s="58"/>
      <c r="UBM5" s="58"/>
      <c r="UBN5" s="58"/>
      <c r="UBO5" s="58"/>
      <c r="UBP5" s="58"/>
      <c r="UBQ5" s="58"/>
      <c r="UBR5" s="58"/>
      <c r="UBS5" s="58"/>
      <c r="UBT5" s="58"/>
      <c r="UBU5" s="58"/>
      <c r="UBV5" s="58"/>
      <c r="UBW5" s="58"/>
      <c r="UBX5" s="58"/>
      <c r="UBY5" s="58"/>
      <c r="UBZ5" s="58"/>
      <c r="UCA5" s="58"/>
      <c r="UCB5" s="58"/>
      <c r="UCC5" s="58"/>
      <c r="UCD5" s="58"/>
      <c r="UCE5" s="58"/>
      <c r="UCF5" s="58"/>
      <c r="UCG5" s="58"/>
      <c r="UCH5" s="58"/>
      <c r="UCI5" s="58"/>
      <c r="UCJ5" s="58"/>
      <c r="UCK5" s="58"/>
      <c r="UCL5" s="58"/>
      <c r="UCM5" s="58"/>
      <c r="UCN5" s="58"/>
      <c r="UCO5" s="58"/>
      <c r="UCP5" s="58"/>
      <c r="UCQ5" s="58"/>
      <c r="UCR5" s="58"/>
      <c r="UCS5" s="58"/>
      <c r="UCT5" s="58"/>
      <c r="UCU5" s="58"/>
      <c r="UCV5" s="58"/>
      <c r="UCW5" s="58"/>
      <c r="UCX5" s="58"/>
      <c r="UCY5" s="58"/>
      <c r="UCZ5" s="58"/>
      <c r="UDA5" s="58"/>
      <c r="UDB5" s="58"/>
      <c r="UDC5" s="58"/>
      <c r="UDD5" s="58"/>
      <c r="UDE5" s="58"/>
      <c r="UDF5" s="58"/>
      <c r="UDG5" s="58"/>
      <c r="UDH5" s="58"/>
      <c r="UDI5" s="58"/>
      <c r="UDJ5" s="58"/>
      <c r="UDK5" s="58"/>
      <c r="UDL5" s="58"/>
      <c r="UDM5" s="58"/>
      <c r="UDN5" s="58"/>
      <c r="UDO5" s="58"/>
      <c r="UDP5" s="58"/>
      <c r="UDQ5" s="58"/>
      <c r="UDR5" s="58"/>
      <c r="UDS5" s="58"/>
      <c r="UDT5" s="58"/>
      <c r="UDU5" s="58"/>
      <c r="UDV5" s="58"/>
      <c r="UDW5" s="58"/>
      <c r="UDX5" s="58"/>
      <c r="UDY5" s="58"/>
      <c r="UDZ5" s="58"/>
      <c r="UEA5" s="58"/>
      <c r="UEB5" s="58"/>
      <c r="UEC5" s="58"/>
      <c r="UED5" s="58"/>
      <c r="UEE5" s="58"/>
      <c r="UEF5" s="58"/>
      <c r="UEG5" s="58"/>
      <c r="UEH5" s="58"/>
      <c r="UEI5" s="58"/>
      <c r="UEJ5" s="58"/>
      <c r="UEK5" s="58"/>
      <c r="UEL5" s="58"/>
      <c r="UEM5" s="58"/>
      <c r="UEN5" s="58"/>
      <c r="UEO5" s="58"/>
      <c r="UEP5" s="58"/>
      <c r="UEQ5" s="58"/>
      <c r="UER5" s="58"/>
      <c r="UES5" s="58"/>
      <c r="UET5" s="58"/>
      <c r="UEU5" s="58"/>
      <c r="UEV5" s="58"/>
      <c r="UEW5" s="58"/>
      <c r="UEX5" s="58"/>
      <c r="UEY5" s="58"/>
      <c r="UEZ5" s="58"/>
      <c r="UFA5" s="58"/>
      <c r="UFB5" s="58"/>
      <c r="UFC5" s="58"/>
      <c r="UFD5" s="58"/>
      <c r="UFE5" s="58"/>
      <c r="UFF5" s="58"/>
      <c r="UFG5" s="58"/>
      <c r="UFH5" s="58"/>
      <c r="UFI5" s="58"/>
      <c r="UFJ5" s="58"/>
      <c r="UFK5" s="58"/>
      <c r="UFL5" s="58"/>
      <c r="UFM5" s="58"/>
      <c r="UFN5" s="58"/>
      <c r="UFO5" s="58"/>
      <c r="UFP5" s="58"/>
      <c r="UFQ5" s="58"/>
      <c r="UFR5" s="58"/>
      <c r="UFS5" s="58"/>
      <c r="UFT5" s="58"/>
      <c r="UFU5" s="58"/>
      <c r="UFV5" s="58"/>
      <c r="UFW5" s="58"/>
      <c r="UFX5" s="58"/>
      <c r="UFY5" s="58"/>
      <c r="UFZ5" s="58"/>
      <c r="UGA5" s="58"/>
      <c r="UGB5" s="58"/>
      <c r="UGC5" s="58"/>
      <c r="UGD5" s="58"/>
      <c r="UGE5" s="58"/>
      <c r="UGF5" s="58"/>
      <c r="UGG5" s="58"/>
      <c r="UGH5" s="58"/>
      <c r="UGI5" s="58"/>
      <c r="UGJ5" s="58"/>
      <c r="UGK5" s="58"/>
      <c r="UGL5" s="58"/>
      <c r="UGM5" s="58"/>
      <c r="UGN5" s="58"/>
      <c r="UGO5" s="58"/>
      <c r="UGP5" s="58"/>
      <c r="UGQ5" s="58"/>
      <c r="UGR5" s="58"/>
      <c r="UGS5" s="58"/>
      <c r="UGT5" s="58"/>
      <c r="UGU5" s="58"/>
      <c r="UGV5" s="58"/>
      <c r="UGW5" s="58"/>
      <c r="UGX5" s="58"/>
      <c r="UGY5" s="58"/>
      <c r="UGZ5" s="58"/>
      <c r="UHA5" s="58"/>
      <c r="UHB5" s="58"/>
      <c r="UHC5" s="58"/>
      <c r="UHD5" s="58"/>
      <c r="UHE5" s="58"/>
      <c r="UHF5" s="58"/>
      <c r="UHG5" s="58"/>
      <c r="UHH5" s="58"/>
      <c r="UHI5" s="58"/>
      <c r="UHJ5" s="58"/>
      <c r="UHK5" s="58"/>
      <c r="UHL5" s="58"/>
      <c r="UHM5" s="58"/>
      <c r="UHN5" s="58"/>
      <c r="UHO5" s="58"/>
      <c r="UHP5" s="58"/>
      <c r="UHQ5" s="58"/>
      <c r="UHR5" s="58"/>
      <c r="UHS5" s="58"/>
      <c r="UHT5" s="58"/>
      <c r="UHU5" s="58"/>
      <c r="UHV5" s="58"/>
      <c r="UHW5" s="58"/>
      <c r="UHX5" s="58"/>
      <c r="UHY5" s="58"/>
      <c r="UHZ5" s="58"/>
      <c r="UIA5" s="58"/>
      <c r="UIB5" s="58"/>
      <c r="UIC5" s="58"/>
      <c r="UID5" s="58"/>
      <c r="UIE5" s="58"/>
      <c r="UIF5" s="58"/>
      <c r="UIG5" s="58"/>
      <c r="UIH5" s="58"/>
      <c r="UII5" s="58"/>
      <c r="UIJ5" s="58"/>
      <c r="UIK5" s="58"/>
      <c r="UIL5" s="58"/>
      <c r="UIM5" s="58"/>
      <c r="UIN5" s="58"/>
      <c r="UIO5" s="58"/>
      <c r="UIP5" s="58"/>
      <c r="UIQ5" s="58"/>
      <c r="UIR5" s="58"/>
      <c r="UIS5" s="58"/>
      <c r="UIT5" s="58"/>
      <c r="UIU5" s="58"/>
      <c r="UIV5" s="58"/>
      <c r="UIW5" s="58"/>
      <c r="UIX5" s="58"/>
      <c r="UIY5" s="58"/>
      <c r="UIZ5" s="58"/>
      <c r="UJA5" s="58"/>
      <c r="UJB5" s="58"/>
      <c r="UJC5" s="58"/>
      <c r="UJD5" s="58"/>
      <c r="UJE5" s="58"/>
      <c r="UJF5" s="58"/>
      <c r="UJG5" s="58"/>
      <c r="UJH5" s="58"/>
      <c r="UJI5" s="58"/>
      <c r="UJJ5" s="58"/>
      <c r="UJK5" s="58"/>
      <c r="UJL5" s="58"/>
      <c r="UJM5" s="58"/>
      <c r="UJN5" s="58"/>
      <c r="UJO5" s="58"/>
      <c r="UJP5" s="58"/>
      <c r="UJQ5" s="58"/>
      <c r="UJR5" s="58"/>
      <c r="UJS5" s="58"/>
      <c r="UJT5" s="58"/>
      <c r="UJU5" s="58"/>
      <c r="UJV5" s="58"/>
      <c r="UJW5" s="58"/>
      <c r="UJX5" s="58"/>
      <c r="UJY5" s="58"/>
      <c r="UJZ5" s="58"/>
      <c r="UKA5" s="58"/>
      <c r="UKB5" s="58"/>
      <c r="UKC5" s="58"/>
      <c r="UKD5" s="58"/>
      <c r="UKE5" s="58"/>
      <c r="UKF5" s="58"/>
      <c r="UKG5" s="58"/>
      <c r="UKH5" s="58"/>
      <c r="UKI5" s="58"/>
      <c r="UKJ5" s="58"/>
      <c r="UKK5" s="58"/>
      <c r="UKL5" s="58"/>
      <c r="UKM5" s="58"/>
      <c r="UKN5" s="58"/>
      <c r="UKO5" s="58"/>
      <c r="UKP5" s="58"/>
      <c r="UKQ5" s="58"/>
      <c r="UKR5" s="58"/>
      <c r="UKS5" s="58"/>
      <c r="UKT5" s="58"/>
      <c r="UKU5" s="58"/>
      <c r="UKV5" s="58"/>
      <c r="UKW5" s="58"/>
      <c r="UKX5" s="58"/>
      <c r="UKY5" s="58"/>
      <c r="UKZ5" s="58"/>
      <c r="ULA5" s="58"/>
      <c r="ULB5" s="58"/>
      <c r="ULC5" s="58"/>
      <c r="ULD5" s="58"/>
      <c r="ULE5" s="58"/>
      <c r="ULF5" s="58"/>
      <c r="ULG5" s="58"/>
      <c r="ULH5" s="58"/>
      <c r="ULI5" s="58"/>
      <c r="ULJ5" s="58"/>
      <c r="ULK5" s="58"/>
      <c r="ULL5" s="58"/>
      <c r="ULM5" s="58"/>
      <c r="ULN5" s="58"/>
      <c r="ULO5" s="58"/>
      <c r="ULP5" s="58"/>
      <c r="ULQ5" s="58"/>
      <c r="ULR5" s="58"/>
      <c r="ULS5" s="58"/>
      <c r="ULT5" s="58"/>
      <c r="ULU5" s="58"/>
      <c r="ULV5" s="58"/>
      <c r="ULW5" s="58"/>
      <c r="ULX5" s="58"/>
      <c r="ULY5" s="58"/>
      <c r="ULZ5" s="58"/>
      <c r="UMA5" s="58"/>
      <c r="UMB5" s="58"/>
      <c r="UMC5" s="58"/>
      <c r="UMD5" s="58"/>
      <c r="UME5" s="58"/>
      <c r="UMF5" s="58"/>
      <c r="UMG5" s="58"/>
      <c r="UMH5" s="58"/>
      <c r="UMI5" s="58"/>
      <c r="UMJ5" s="58"/>
      <c r="UMK5" s="58"/>
      <c r="UML5" s="58"/>
      <c r="UMM5" s="58"/>
      <c r="UMN5" s="58"/>
      <c r="UMO5" s="58"/>
      <c r="UMP5" s="58"/>
      <c r="UMQ5" s="58"/>
      <c r="UMR5" s="58"/>
      <c r="UMS5" s="58"/>
      <c r="UMT5" s="58"/>
      <c r="UMU5" s="58"/>
      <c r="UMV5" s="58"/>
      <c r="UMW5" s="58"/>
      <c r="UMX5" s="58"/>
      <c r="UMY5" s="58"/>
      <c r="UMZ5" s="58"/>
      <c r="UNA5" s="58"/>
      <c r="UNB5" s="58"/>
      <c r="UNC5" s="58"/>
      <c r="UND5" s="58"/>
      <c r="UNE5" s="58"/>
      <c r="UNF5" s="58"/>
      <c r="UNG5" s="58"/>
      <c r="UNH5" s="58"/>
      <c r="UNI5" s="58"/>
      <c r="UNJ5" s="58"/>
      <c r="UNK5" s="58"/>
      <c r="UNL5" s="58"/>
      <c r="UNM5" s="58"/>
      <c r="UNN5" s="58"/>
      <c r="UNO5" s="58"/>
      <c r="UNP5" s="58"/>
      <c r="UNQ5" s="58"/>
      <c r="UNR5" s="58"/>
      <c r="UNS5" s="58"/>
      <c r="UNT5" s="58"/>
      <c r="UNU5" s="58"/>
      <c r="UNV5" s="58"/>
      <c r="UNW5" s="58"/>
      <c r="UNX5" s="58"/>
      <c r="UNY5" s="58"/>
      <c r="UNZ5" s="58"/>
      <c r="UOA5" s="58"/>
      <c r="UOB5" s="58"/>
      <c r="UOC5" s="58"/>
      <c r="UOD5" s="58"/>
      <c r="UOE5" s="58"/>
      <c r="UOF5" s="58"/>
      <c r="UOG5" s="58"/>
      <c r="UOH5" s="58"/>
      <c r="UOI5" s="58"/>
      <c r="UOJ5" s="58"/>
      <c r="UOK5" s="58"/>
      <c r="UOL5" s="58"/>
      <c r="UOM5" s="58"/>
      <c r="UON5" s="58"/>
      <c r="UOO5" s="58"/>
      <c r="UOP5" s="58"/>
      <c r="UOQ5" s="58"/>
      <c r="UOR5" s="58"/>
      <c r="UOS5" s="58"/>
      <c r="UOT5" s="58"/>
      <c r="UOU5" s="58"/>
      <c r="UOV5" s="58"/>
      <c r="UOW5" s="58"/>
      <c r="UOX5" s="58"/>
      <c r="UOY5" s="58"/>
      <c r="UOZ5" s="58"/>
      <c r="UPA5" s="58"/>
      <c r="UPB5" s="58"/>
      <c r="UPC5" s="58"/>
      <c r="UPD5" s="58"/>
      <c r="UPE5" s="58"/>
      <c r="UPF5" s="58"/>
      <c r="UPG5" s="58"/>
      <c r="UPH5" s="58"/>
      <c r="UPI5" s="58"/>
      <c r="UPJ5" s="58"/>
      <c r="UPK5" s="58"/>
      <c r="UPL5" s="58"/>
      <c r="UPM5" s="58"/>
      <c r="UPN5" s="58"/>
      <c r="UPO5" s="58"/>
      <c r="UPP5" s="58"/>
      <c r="UPQ5" s="58"/>
      <c r="UPR5" s="58"/>
      <c r="UPS5" s="58"/>
      <c r="UPT5" s="58"/>
      <c r="UPU5" s="58"/>
      <c r="UPV5" s="58"/>
      <c r="UPW5" s="58"/>
      <c r="UPX5" s="58"/>
      <c r="UPY5" s="58"/>
      <c r="UPZ5" s="58"/>
      <c r="UQA5" s="58"/>
      <c r="UQB5" s="58"/>
      <c r="UQC5" s="58"/>
      <c r="UQD5" s="58"/>
      <c r="UQE5" s="58"/>
      <c r="UQF5" s="58"/>
      <c r="UQG5" s="58"/>
      <c r="UQH5" s="58"/>
      <c r="UQI5" s="58"/>
      <c r="UQJ5" s="58"/>
      <c r="UQK5" s="58"/>
      <c r="UQL5" s="58"/>
      <c r="UQM5" s="58"/>
      <c r="UQN5" s="58"/>
      <c r="UQO5" s="58"/>
      <c r="UQP5" s="58"/>
      <c r="UQQ5" s="58"/>
      <c r="UQR5" s="58"/>
      <c r="UQS5" s="58"/>
      <c r="UQT5" s="58"/>
      <c r="UQU5" s="58"/>
      <c r="UQV5" s="58"/>
      <c r="UQW5" s="58"/>
      <c r="UQX5" s="58"/>
      <c r="UQY5" s="58"/>
      <c r="UQZ5" s="58"/>
      <c r="URA5" s="58"/>
      <c r="URB5" s="58"/>
      <c r="URC5" s="58"/>
      <c r="URD5" s="58"/>
      <c r="URE5" s="58"/>
      <c r="URF5" s="58"/>
      <c r="URG5" s="58"/>
      <c r="URH5" s="58"/>
      <c r="URI5" s="58"/>
      <c r="URJ5" s="58"/>
      <c r="URK5" s="58"/>
      <c r="URL5" s="58"/>
      <c r="URM5" s="58"/>
      <c r="URN5" s="58"/>
      <c r="URO5" s="58"/>
      <c r="URP5" s="58"/>
      <c r="URQ5" s="58"/>
      <c r="URR5" s="58"/>
      <c r="URS5" s="58"/>
      <c r="URT5" s="58"/>
      <c r="URU5" s="58"/>
      <c r="URV5" s="58"/>
      <c r="URW5" s="58"/>
      <c r="URX5" s="58"/>
      <c r="URY5" s="58"/>
      <c r="URZ5" s="58"/>
      <c r="USA5" s="58"/>
      <c r="USB5" s="58"/>
      <c r="USC5" s="58"/>
      <c r="USD5" s="58"/>
      <c r="USE5" s="58"/>
      <c r="USF5" s="58"/>
      <c r="USG5" s="58"/>
      <c r="USH5" s="58"/>
      <c r="USI5" s="58"/>
      <c r="USJ5" s="58"/>
      <c r="USK5" s="58"/>
      <c r="USL5" s="58"/>
      <c r="USM5" s="58"/>
      <c r="USN5" s="58"/>
      <c r="USO5" s="58"/>
      <c r="USP5" s="58"/>
      <c r="USQ5" s="58"/>
      <c r="USR5" s="58"/>
      <c r="USS5" s="58"/>
      <c r="UST5" s="58"/>
      <c r="USU5" s="58"/>
      <c r="USV5" s="58"/>
      <c r="USW5" s="58"/>
      <c r="USX5" s="58"/>
      <c r="USY5" s="58"/>
      <c r="USZ5" s="58"/>
      <c r="UTA5" s="58"/>
      <c r="UTB5" s="58"/>
      <c r="UTC5" s="58"/>
      <c r="UTD5" s="58"/>
      <c r="UTE5" s="58"/>
      <c r="UTF5" s="58"/>
      <c r="UTG5" s="58"/>
      <c r="UTH5" s="58"/>
      <c r="UTI5" s="58"/>
      <c r="UTJ5" s="58"/>
      <c r="UTK5" s="58"/>
      <c r="UTL5" s="58"/>
      <c r="UTM5" s="58"/>
      <c r="UTN5" s="58"/>
      <c r="UTO5" s="58"/>
      <c r="UTP5" s="58"/>
      <c r="UTQ5" s="58"/>
      <c r="UTR5" s="58"/>
      <c r="UTS5" s="58"/>
      <c r="UTT5" s="58"/>
      <c r="UTU5" s="58"/>
      <c r="UTV5" s="58"/>
      <c r="UTW5" s="58"/>
      <c r="UTX5" s="58"/>
      <c r="UTY5" s="58"/>
      <c r="UTZ5" s="58"/>
      <c r="UUA5" s="58"/>
      <c r="UUB5" s="58"/>
      <c r="UUC5" s="58"/>
      <c r="UUD5" s="58"/>
      <c r="UUE5" s="58"/>
      <c r="UUF5" s="58"/>
      <c r="UUG5" s="58"/>
      <c r="UUH5" s="58"/>
      <c r="UUI5" s="58"/>
      <c r="UUJ5" s="58"/>
      <c r="UUK5" s="58"/>
      <c r="UUL5" s="58"/>
      <c r="UUM5" s="58"/>
      <c r="UUN5" s="58"/>
      <c r="UUO5" s="58"/>
      <c r="UUP5" s="58"/>
      <c r="UUQ5" s="58"/>
      <c r="UUR5" s="58"/>
      <c r="UUS5" s="58"/>
      <c r="UUT5" s="58"/>
      <c r="UUU5" s="58"/>
      <c r="UUV5" s="58"/>
      <c r="UUW5" s="58"/>
      <c r="UUX5" s="58"/>
      <c r="UUY5" s="58"/>
      <c r="UUZ5" s="58"/>
      <c r="UVA5" s="58"/>
      <c r="UVB5" s="58"/>
      <c r="UVC5" s="58"/>
      <c r="UVD5" s="58"/>
      <c r="UVE5" s="58"/>
      <c r="UVF5" s="58"/>
      <c r="UVG5" s="58"/>
      <c r="UVH5" s="58"/>
      <c r="UVI5" s="58"/>
      <c r="UVJ5" s="58"/>
      <c r="UVK5" s="58"/>
      <c r="UVL5" s="58"/>
      <c r="UVM5" s="58"/>
      <c r="UVN5" s="58"/>
      <c r="UVO5" s="58"/>
      <c r="UVP5" s="58"/>
      <c r="UVQ5" s="58"/>
      <c r="UVR5" s="58"/>
      <c r="UVS5" s="58"/>
      <c r="UVT5" s="58"/>
      <c r="UVU5" s="58"/>
      <c r="UVV5" s="58"/>
      <c r="UVW5" s="58"/>
      <c r="UVX5" s="58"/>
      <c r="UVY5" s="58"/>
      <c r="UVZ5" s="58"/>
      <c r="UWA5" s="58"/>
      <c r="UWB5" s="58"/>
      <c r="UWC5" s="58"/>
      <c r="UWD5" s="58"/>
      <c r="UWE5" s="58"/>
      <c r="UWF5" s="58"/>
      <c r="UWG5" s="58"/>
      <c r="UWH5" s="58"/>
      <c r="UWI5" s="58"/>
      <c r="UWJ5" s="58"/>
      <c r="UWK5" s="58"/>
      <c r="UWL5" s="58"/>
      <c r="UWM5" s="58"/>
      <c r="UWN5" s="58"/>
      <c r="UWO5" s="58"/>
      <c r="UWP5" s="58"/>
      <c r="UWQ5" s="58"/>
      <c r="UWR5" s="58"/>
      <c r="UWS5" s="58"/>
      <c r="UWT5" s="58"/>
      <c r="UWU5" s="58"/>
      <c r="UWV5" s="58"/>
      <c r="UWW5" s="58"/>
      <c r="UWX5" s="58"/>
      <c r="UWY5" s="58"/>
      <c r="UWZ5" s="58"/>
      <c r="UXA5" s="58"/>
      <c r="UXB5" s="58"/>
      <c r="UXC5" s="58"/>
      <c r="UXD5" s="58"/>
      <c r="UXE5" s="58"/>
      <c r="UXF5" s="58"/>
      <c r="UXG5" s="58"/>
      <c r="UXH5" s="58"/>
      <c r="UXI5" s="58"/>
      <c r="UXJ5" s="58"/>
      <c r="UXK5" s="58"/>
      <c r="UXL5" s="58"/>
      <c r="UXM5" s="58"/>
      <c r="UXN5" s="58"/>
      <c r="UXO5" s="58"/>
      <c r="UXP5" s="58"/>
      <c r="UXQ5" s="58"/>
      <c r="UXR5" s="58"/>
      <c r="UXS5" s="58"/>
      <c r="UXT5" s="58"/>
      <c r="UXU5" s="58"/>
      <c r="UXV5" s="58"/>
      <c r="UXW5" s="58"/>
      <c r="UXX5" s="58"/>
      <c r="UXY5" s="58"/>
      <c r="UXZ5" s="58"/>
      <c r="UYA5" s="58"/>
      <c r="UYB5" s="58"/>
      <c r="UYC5" s="58"/>
      <c r="UYD5" s="58"/>
      <c r="UYE5" s="58"/>
      <c r="UYF5" s="58"/>
      <c r="UYG5" s="58"/>
      <c r="UYH5" s="58"/>
      <c r="UYI5" s="58"/>
      <c r="UYJ5" s="58"/>
      <c r="UYK5" s="58"/>
      <c r="UYL5" s="58"/>
      <c r="UYM5" s="58"/>
      <c r="UYN5" s="58"/>
      <c r="UYO5" s="58"/>
      <c r="UYP5" s="58"/>
      <c r="UYQ5" s="58"/>
      <c r="UYR5" s="58"/>
      <c r="UYS5" s="58"/>
      <c r="UYT5" s="58"/>
      <c r="UYU5" s="58"/>
      <c r="UYV5" s="58"/>
      <c r="UYW5" s="58"/>
      <c r="UYX5" s="58"/>
      <c r="UYY5" s="58"/>
      <c r="UYZ5" s="58"/>
      <c r="UZA5" s="58"/>
      <c r="UZB5" s="58"/>
      <c r="UZC5" s="58"/>
      <c r="UZD5" s="58"/>
      <c r="UZE5" s="58"/>
      <c r="UZF5" s="58"/>
      <c r="UZG5" s="58"/>
      <c r="UZH5" s="58"/>
      <c r="UZI5" s="58"/>
      <c r="UZJ5" s="58"/>
      <c r="UZK5" s="58"/>
      <c r="UZL5" s="58"/>
      <c r="UZM5" s="58"/>
      <c r="UZN5" s="58"/>
      <c r="UZO5" s="58"/>
      <c r="UZP5" s="58"/>
      <c r="UZQ5" s="58"/>
      <c r="UZR5" s="58"/>
      <c r="UZS5" s="58"/>
      <c r="UZT5" s="58"/>
      <c r="UZU5" s="58"/>
      <c r="UZV5" s="58"/>
      <c r="UZW5" s="58"/>
      <c r="UZX5" s="58"/>
      <c r="UZY5" s="58"/>
      <c r="UZZ5" s="58"/>
      <c r="VAA5" s="58"/>
      <c r="VAB5" s="58"/>
      <c r="VAC5" s="58"/>
      <c r="VAD5" s="58"/>
      <c r="VAE5" s="58"/>
      <c r="VAF5" s="58"/>
      <c r="VAG5" s="58"/>
      <c r="VAH5" s="58"/>
      <c r="VAI5" s="58"/>
      <c r="VAJ5" s="58"/>
      <c r="VAK5" s="58"/>
      <c r="VAL5" s="58"/>
      <c r="VAM5" s="58"/>
      <c r="VAN5" s="58"/>
      <c r="VAO5" s="58"/>
      <c r="VAP5" s="58"/>
      <c r="VAQ5" s="58"/>
      <c r="VAR5" s="58"/>
      <c r="VAS5" s="58"/>
      <c r="VAT5" s="58"/>
      <c r="VAU5" s="58"/>
      <c r="VAV5" s="58"/>
      <c r="VAW5" s="58"/>
      <c r="VAX5" s="58"/>
      <c r="VAY5" s="58"/>
      <c r="VAZ5" s="58"/>
      <c r="VBA5" s="58"/>
      <c r="VBB5" s="58"/>
      <c r="VBC5" s="58"/>
      <c r="VBD5" s="58"/>
      <c r="VBE5" s="58"/>
      <c r="VBF5" s="58"/>
      <c r="VBG5" s="58"/>
      <c r="VBH5" s="58"/>
      <c r="VBI5" s="58"/>
      <c r="VBJ5" s="58"/>
      <c r="VBK5" s="58"/>
      <c r="VBL5" s="58"/>
      <c r="VBM5" s="58"/>
      <c r="VBN5" s="58"/>
      <c r="VBO5" s="58"/>
      <c r="VBP5" s="58"/>
      <c r="VBQ5" s="58"/>
      <c r="VBR5" s="58"/>
      <c r="VBS5" s="58"/>
      <c r="VBT5" s="58"/>
      <c r="VBU5" s="58"/>
      <c r="VBV5" s="58"/>
      <c r="VBW5" s="58"/>
      <c r="VBX5" s="58"/>
      <c r="VBY5" s="58"/>
      <c r="VBZ5" s="58"/>
      <c r="VCA5" s="58"/>
      <c r="VCB5" s="58"/>
      <c r="VCC5" s="58"/>
      <c r="VCD5" s="58"/>
      <c r="VCE5" s="58"/>
      <c r="VCF5" s="58"/>
      <c r="VCG5" s="58"/>
      <c r="VCH5" s="58"/>
      <c r="VCI5" s="58"/>
      <c r="VCJ5" s="58"/>
      <c r="VCK5" s="58"/>
      <c r="VCL5" s="58"/>
      <c r="VCM5" s="58"/>
      <c r="VCN5" s="58"/>
      <c r="VCO5" s="58"/>
      <c r="VCP5" s="58"/>
      <c r="VCQ5" s="58"/>
      <c r="VCR5" s="58"/>
      <c r="VCS5" s="58"/>
      <c r="VCT5" s="58"/>
      <c r="VCU5" s="58"/>
      <c r="VCV5" s="58"/>
      <c r="VCW5" s="58"/>
      <c r="VCX5" s="58"/>
      <c r="VCY5" s="58"/>
      <c r="VCZ5" s="58"/>
      <c r="VDA5" s="58"/>
      <c r="VDB5" s="58"/>
      <c r="VDC5" s="58"/>
      <c r="VDD5" s="58"/>
      <c r="VDE5" s="58"/>
      <c r="VDF5" s="58"/>
      <c r="VDG5" s="58"/>
      <c r="VDH5" s="58"/>
      <c r="VDI5" s="58"/>
      <c r="VDJ5" s="58"/>
      <c r="VDK5" s="58"/>
      <c r="VDL5" s="58"/>
      <c r="VDM5" s="58"/>
      <c r="VDN5" s="58"/>
      <c r="VDO5" s="58"/>
      <c r="VDP5" s="58"/>
      <c r="VDQ5" s="58"/>
      <c r="VDR5" s="58"/>
      <c r="VDS5" s="58"/>
      <c r="VDT5" s="58"/>
      <c r="VDU5" s="58"/>
      <c r="VDV5" s="58"/>
      <c r="VDW5" s="58"/>
      <c r="VDX5" s="58"/>
      <c r="VDY5" s="58"/>
      <c r="VDZ5" s="58"/>
      <c r="VEA5" s="58"/>
      <c r="VEB5" s="58"/>
      <c r="VEC5" s="58"/>
      <c r="VED5" s="58"/>
      <c r="VEE5" s="58"/>
      <c r="VEF5" s="58"/>
      <c r="VEG5" s="58"/>
      <c r="VEH5" s="58"/>
      <c r="VEI5" s="58"/>
      <c r="VEJ5" s="58"/>
      <c r="VEK5" s="58"/>
      <c r="VEL5" s="58"/>
      <c r="VEM5" s="58"/>
      <c r="VEN5" s="58"/>
      <c r="VEO5" s="58"/>
      <c r="VEP5" s="58"/>
      <c r="VEQ5" s="58"/>
      <c r="VER5" s="58"/>
      <c r="VES5" s="58"/>
      <c r="VET5" s="58"/>
      <c r="VEU5" s="58"/>
      <c r="VEV5" s="58"/>
      <c r="VEW5" s="58"/>
      <c r="VEX5" s="58"/>
      <c r="VEY5" s="58"/>
      <c r="VEZ5" s="58"/>
      <c r="VFA5" s="58"/>
      <c r="VFB5" s="58"/>
      <c r="VFC5" s="58"/>
      <c r="VFD5" s="58"/>
      <c r="VFE5" s="58"/>
      <c r="VFF5" s="58"/>
      <c r="VFG5" s="58"/>
      <c r="VFH5" s="58"/>
      <c r="VFI5" s="58"/>
      <c r="VFJ5" s="58"/>
      <c r="VFK5" s="58"/>
      <c r="VFL5" s="58"/>
      <c r="VFM5" s="58"/>
      <c r="VFN5" s="58"/>
      <c r="VFO5" s="58"/>
      <c r="VFP5" s="58"/>
      <c r="VFQ5" s="58"/>
      <c r="VFR5" s="58"/>
      <c r="VFS5" s="58"/>
      <c r="VFT5" s="58"/>
      <c r="VFU5" s="58"/>
      <c r="VFV5" s="58"/>
      <c r="VFW5" s="58"/>
      <c r="VFX5" s="58"/>
      <c r="VFY5" s="58"/>
      <c r="VFZ5" s="58"/>
      <c r="VGA5" s="58"/>
      <c r="VGB5" s="58"/>
      <c r="VGC5" s="58"/>
      <c r="VGD5" s="58"/>
      <c r="VGE5" s="58"/>
      <c r="VGF5" s="58"/>
      <c r="VGG5" s="58"/>
      <c r="VGH5" s="58"/>
      <c r="VGI5" s="58"/>
      <c r="VGJ5" s="58"/>
      <c r="VGK5" s="58"/>
      <c r="VGL5" s="58"/>
      <c r="VGM5" s="58"/>
      <c r="VGN5" s="58"/>
      <c r="VGO5" s="58"/>
      <c r="VGP5" s="58"/>
      <c r="VGQ5" s="58"/>
      <c r="VGR5" s="58"/>
      <c r="VGS5" s="58"/>
      <c r="VGT5" s="58"/>
      <c r="VGU5" s="58"/>
      <c r="VGV5" s="58"/>
      <c r="VGW5" s="58"/>
      <c r="VGX5" s="58"/>
      <c r="VGY5" s="58"/>
      <c r="VGZ5" s="58"/>
      <c r="VHA5" s="58"/>
      <c r="VHB5" s="58"/>
      <c r="VHC5" s="58"/>
      <c r="VHD5" s="58"/>
      <c r="VHE5" s="58"/>
      <c r="VHF5" s="58"/>
      <c r="VHG5" s="58"/>
      <c r="VHH5" s="58"/>
      <c r="VHI5" s="58"/>
      <c r="VHJ5" s="58"/>
      <c r="VHK5" s="58"/>
      <c r="VHL5" s="58"/>
      <c r="VHM5" s="58"/>
      <c r="VHN5" s="58"/>
      <c r="VHO5" s="58"/>
      <c r="VHP5" s="58"/>
      <c r="VHQ5" s="58"/>
      <c r="VHR5" s="58"/>
      <c r="VHS5" s="58"/>
      <c r="VHT5" s="58"/>
      <c r="VHU5" s="58"/>
      <c r="VHV5" s="58"/>
      <c r="VHW5" s="58"/>
      <c r="VHX5" s="58"/>
      <c r="VHY5" s="58"/>
      <c r="VHZ5" s="58"/>
      <c r="VIA5" s="58"/>
      <c r="VIB5" s="58"/>
      <c r="VIC5" s="58"/>
      <c r="VID5" s="58"/>
      <c r="VIE5" s="58"/>
      <c r="VIF5" s="58"/>
      <c r="VIG5" s="58"/>
      <c r="VIH5" s="58"/>
      <c r="VII5" s="58"/>
      <c r="VIJ5" s="58"/>
      <c r="VIK5" s="58"/>
      <c r="VIL5" s="58"/>
      <c r="VIM5" s="58"/>
      <c r="VIN5" s="58"/>
      <c r="VIO5" s="58"/>
      <c r="VIP5" s="58"/>
      <c r="VIQ5" s="58"/>
      <c r="VIR5" s="58"/>
      <c r="VIS5" s="58"/>
      <c r="VIT5" s="58"/>
      <c r="VIU5" s="58"/>
      <c r="VIV5" s="58"/>
      <c r="VIW5" s="58"/>
      <c r="VIX5" s="58"/>
      <c r="VIY5" s="58"/>
      <c r="VIZ5" s="58"/>
      <c r="VJA5" s="58"/>
      <c r="VJB5" s="58"/>
      <c r="VJC5" s="58"/>
      <c r="VJD5" s="58"/>
      <c r="VJE5" s="58"/>
      <c r="VJF5" s="58"/>
      <c r="VJG5" s="58"/>
      <c r="VJH5" s="58"/>
      <c r="VJI5" s="58"/>
      <c r="VJJ5" s="58"/>
      <c r="VJK5" s="58"/>
      <c r="VJL5" s="58"/>
      <c r="VJM5" s="58"/>
      <c r="VJN5" s="58"/>
      <c r="VJO5" s="58"/>
      <c r="VJP5" s="58"/>
      <c r="VJQ5" s="58"/>
      <c r="VJR5" s="58"/>
      <c r="VJS5" s="58"/>
      <c r="VJT5" s="58"/>
      <c r="VJU5" s="58"/>
      <c r="VJV5" s="58"/>
      <c r="VJW5" s="58"/>
      <c r="VJX5" s="58"/>
      <c r="VJY5" s="58"/>
      <c r="VJZ5" s="58"/>
      <c r="VKA5" s="58"/>
      <c r="VKB5" s="58"/>
      <c r="VKC5" s="58"/>
      <c r="VKD5" s="58"/>
      <c r="VKE5" s="58"/>
      <c r="VKF5" s="58"/>
      <c r="VKG5" s="58"/>
      <c r="VKH5" s="58"/>
      <c r="VKI5" s="58"/>
      <c r="VKJ5" s="58"/>
      <c r="VKK5" s="58"/>
      <c r="VKL5" s="58"/>
      <c r="VKM5" s="58"/>
      <c r="VKN5" s="58"/>
      <c r="VKO5" s="58"/>
      <c r="VKP5" s="58"/>
      <c r="VKQ5" s="58"/>
      <c r="VKR5" s="58"/>
      <c r="VKS5" s="58"/>
      <c r="VKT5" s="58"/>
      <c r="VKU5" s="58"/>
      <c r="VKV5" s="58"/>
      <c r="VKW5" s="58"/>
      <c r="VKX5" s="58"/>
      <c r="VKY5" s="58"/>
      <c r="VKZ5" s="58"/>
      <c r="VLA5" s="58"/>
      <c r="VLB5" s="58"/>
      <c r="VLC5" s="58"/>
      <c r="VLD5" s="58"/>
      <c r="VLE5" s="58"/>
      <c r="VLF5" s="58"/>
      <c r="VLG5" s="58"/>
      <c r="VLH5" s="58"/>
      <c r="VLI5" s="58"/>
      <c r="VLJ5" s="58"/>
      <c r="VLK5" s="58"/>
      <c r="VLL5" s="58"/>
      <c r="VLM5" s="58"/>
      <c r="VLN5" s="58"/>
      <c r="VLO5" s="58"/>
      <c r="VLP5" s="58"/>
      <c r="VLQ5" s="58"/>
      <c r="VLR5" s="58"/>
      <c r="VLS5" s="58"/>
      <c r="VLT5" s="58"/>
      <c r="VLU5" s="58"/>
      <c r="VLV5" s="58"/>
      <c r="VLW5" s="58"/>
      <c r="VLX5" s="58"/>
      <c r="VLY5" s="58"/>
      <c r="VLZ5" s="58"/>
      <c r="VMA5" s="58"/>
      <c r="VMB5" s="58"/>
      <c r="VMC5" s="58"/>
      <c r="VMD5" s="58"/>
      <c r="VME5" s="58"/>
      <c r="VMF5" s="58"/>
      <c r="VMG5" s="58"/>
      <c r="VMH5" s="58"/>
      <c r="VMI5" s="58"/>
      <c r="VMJ5" s="58"/>
      <c r="VMK5" s="58"/>
      <c r="VML5" s="58"/>
      <c r="VMM5" s="58"/>
      <c r="VMN5" s="58"/>
      <c r="VMO5" s="58"/>
      <c r="VMP5" s="58"/>
      <c r="VMQ5" s="58"/>
      <c r="VMR5" s="58"/>
      <c r="VMS5" s="58"/>
      <c r="VMT5" s="58"/>
      <c r="VMU5" s="58"/>
      <c r="VMV5" s="58"/>
      <c r="VMW5" s="58"/>
      <c r="VMX5" s="58"/>
      <c r="VMY5" s="58"/>
      <c r="VMZ5" s="58"/>
      <c r="VNA5" s="58"/>
      <c r="VNB5" s="58"/>
      <c r="VNC5" s="58"/>
      <c r="VND5" s="58"/>
      <c r="VNE5" s="58"/>
      <c r="VNF5" s="58"/>
      <c r="VNG5" s="58"/>
      <c r="VNH5" s="58"/>
      <c r="VNI5" s="58"/>
      <c r="VNJ5" s="58"/>
      <c r="VNK5" s="58"/>
      <c r="VNL5" s="58"/>
      <c r="VNM5" s="58"/>
      <c r="VNN5" s="58"/>
      <c r="VNO5" s="58"/>
      <c r="VNP5" s="58"/>
      <c r="VNQ5" s="58"/>
      <c r="VNR5" s="58"/>
      <c r="VNS5" s="58"/>
      <c r="VNT5" s="58"/>
      <c r="VNU5" s="58"/>
      <c r="VNV5" s="58"/>
      <c r="VNW5" s="58"/>
      <c r="VNX5" s="58"/>
      <c r="VNY5" s="58"/>
      <c r="VNZ5" s="58"/>
      <c r="VOA5" s="58"/>
      <c r="VOB5" s="58"/>
      <c r="VOC5" s="58"/>
      <c r="VOD5" s="58"/>
      <c r="VOE5" s="58"/>
      <c r="VOF5" s="58"/>
      <c r="VOG5" s="58"/>
      <c r="VOH5" s="58"/>
      <c r="VOI5" s="58"/>
      <c r="VOJ5" s="58"/>
      <c r="VOK5" s="58"/>
      <c r="VOL5" s="58"/>
      <c r="VOM5" s="58"/>
      <c r="VON5" s="58"/>
      <c r="VOO5" s="58"/>
      <c r="VOP5" s="58"/>
      <c r="VOQ5" s="58"/>
      <c r="VOR5" s="58"/>
      <c r="VOS5" s="58"/>
      <c r="VOT5" s="58"/>
      <c r="VOU5" s="58"/>
      <c r="VOV5" s="58"/>
      <c r="VOW5" s="58"/>
      <c r="VOX5" s="58"/>
      <c r="VOY5" s="58"/>
      <c r="VOZ5" s="58"/>
      <c r="VPA5" s="58"/>
      <c r="VPB5" s="58"/>
      <c r="VPC5" s="58"/>
      <c r="VPD5" s="58"/>
      <c r="VPE5" s="58"/>
      <c r="VPF5" s="58"/>
      <c r="VPG5" s="58"/>
      <c r="VPH5" s="58"/>
      <c r="VPI5" s="58"/>
      <c r="VPJ5" s="58"/>
      <c r="VPK5" s="58"/>
      <c r="VPL5" s="58"/>
      <c r="VPM5" s="58"/>
      <c r="VPN5" s="58"/>
      <c r="VPO5" s="58"/>
      <c r="VPP5" s="58"/>
      <c r="VPQ5" s="58"/>
      <c r="VPR5" s="58"/>
      <c r="VPS5" s="58"/>
      <c r="VPT5" s="58"/>
      <c r="VPU5" s="58"/>
      <c r="VPV5" s="58"/>
      <c r="VPW5" s="58"/>
      <c r="VPX5" s="58"/>
      <c r="VPY5" s="58"/>
      <c r="VPZ5" s="58"/>
      <c r="VQA5" s="58"/>
      <c r="VQB5" s="58"/>
      <c r="VQC5" s="58"/>
      <c r="VQD5" s="58"/>
      <c r="VQE5" s="58"/>
      <c r="VQF5" s="58"/>
      <c r="VQG5" s="58"/>
      <c r="VQH5" s="58"/>
      <c r="VQI5" s="58"/>
      <c r="VQJ5" s="58"/>
      <c r="VQK5" s="58"/>
      <c r="VQL5" s="58"/>
      <c r="VQM5" s="58"/>
      <c r="VQN5" s="58"/>
      <c r="VQO5" s="58"/>
      <c r="VQP5" s="58"/>
      <c r="VQQ5" s="58"/>
      <c r="VQR5" s="58"/>
      <c r="VQS5" s="58"/>
      <c r="VQT5" s="58"/>
      <c r="VQU5" s="58"/>
      <c r="VQV5" s="58"/>
      <c r="VQW5" s="58"/>
      <c r="VQX5" s="58"/>
      <c r="VQY5" s="58"/>
      <c r="VQZ5" s="58"/>
      <c r="VRA5" s="58"/>
      <c r="VRB5" s="58"/>
      <c r="VRC5" s="58"/>
      <c r="VRD5" s="58"/>
      <c r="VRE5" s="58"/>
      <c r="VRF5" s="58"/>
      <c r="VRG5" s="58"/>
      <c r="VRH5" s="58"/>
      <c r="VRI5" s="58"/>
      <c r="VRJ5" s="58"/>
      <c r="VRK5" s="58"/>
      <c r="VRL5" s="58"/>
      <c r="VRM5" s="58"/>
      <c r="VRN5" s="58"/>
      <c r="VRO5" s="58"/>
      <c r="VRP5" s="58"/>
      <c r="VRQ5" s="58"/>
      <c r="VRR5" s="58"/>
      <c r="VRS5" s="58"/>
      <c r="VRT5" s="58"/>
      <c r="VRU5" s="58"/>
      <c r="VRV5" s="58"/>
      <c r="VRW5" s="58"/>
      <c r="VRX5" s="58"/>
      <c r="VRY5" s="58"/>
      <c r="VRZ5" s="58"/>
      <c r="VSA5" s="58"/>
      <c r="VSB5" s="58"/>
      <c r="VSC5" s="58"/>
      <c r="VSD5" s="58"/>
      <c r="VSE5" s="58"/>
      <c r="VSF5" s="58"/>
      <c r="VSG5" s="58"/>
      <c r="VSH5" s="58"/>
      <c r="VSI5" s="58"/>
      <c r="VSJ5" s="58"/>
      <c r="VSK5" s="58"/>
      <c r="VSL5" s="58"/>
      <c r="VSM5" s="58"/>
      <c r="VSN5" s="58"/>
      <c r="VSO5" s="58"/>
      <c r="VSP5" s="58"/>
      <c r="VSQ5" s="58"/>
      <c r="VSR5" s="58"/>
      <c r="VSS5" s="58"/>
      <c r="VST5" s="58"/>
      <c r="VSU5" s="58"/>
      <c r="VSV5" s="58"/>
      <c r="VSW5" s="58"/>
      <c r="VSX5" s="58"/>
      <c r="VSY5" s="58"/>
      <c r="VSZ5" s="58"/>
      <c r="VTA5" s="58"/>
      <c r="VTB5" s="58"/>
      <c r="VTC5" s="58"/>
      <c r="VTD5" s="58"/>
      <c r="VTE5" s="58"/>
      <c r="VTF5" s="58"/>
      <c r="VTG5" s="58"/>
      <c r="VTH5" s="58"/>
      <c r="VTI5" s="58"/>
      <c r="VTJ5" s="58"/>
      <c r="VTK5" s="58"/>
      <c r="VTL5" s="58"/>
      <c r="VTM5" s="58"/>
      <c r="VTN5" s="58"/>
      <c r="VTO5" s="58"/>
      <c r="VTP5" s="58"/>
      <c r="VTQ5" s="58"/>
      <c r="VTR5" s="58"/>
      <c r="VTS5" s="58"/>
      <c r="VTT5" s="58"/>
      <c r="VTU5" s="58"/>
      <c r="VTV5" s="58"/>
      <c r="VTW5" s="58"/>
      <c r="VTX5" s="58"/>
      <c r="VTY5" s="58"/>
      <c r="VTZ5" s="58"/>
      <c r="VUA5" s="58"/>
      <c r="VUB5" s="58"/>
      <c r="VUC5" s="58"/>
      <c r="VUD5" s="58"/>
      <c r="VUE5" s="58"/>
      <c r="VUF5" s="58"/>
      <c r="VUG5" s="58"/>
      <c r="VUH5" s="58"/>
      <c r="VUI5" s="58"/>
      <c r="VUJ5" s="58"/>
      <c r="VUK5" s="58"/>
      <c r="VUL5" s="58"/>
      <c r="VUM5" s="58"/>
      <c r="VUN5" s="58"/>
      <c r="VUO5" s="58"/>
      <c r="VUP5" s="58"/>
      <c r="VUQ5" s="58"/>
      <c r="VUR5" s="58"/>
      <c r="VUS5" s="58"/>
      <c r="VUT5" s="58"/>
      <c r="VUU5" s="58"/>
      <c r="VUV5" s="58"/>
      <c r="VUW5" s="58"/>
      <c r="VUX5" s="58"/>
      <c r="VUY5" s="58"/>
      <c r="VUZ5" s="58"/>
      <c r="VVA5" s="58"/>
      <c r="VVB5" s="58"/>
      <c r="VVC5" s="58"/>
      <c r="VVD5" s="58"/>
      <c r="VVE5" s="58"/>
      <c r="VVF5" s="58"/>
      <c r="VVG5" s="58"/>
      <c r="VVH5" s="58"/>
      <c r="VVI5" s="58"/>
      <c r="VVJ5" s="58"/>
      <c r="VVK5" s="58"/>
      <c r="VVL5" s="58"/>
      <c r="VVM5" s="58"/>
      <c r="VVN5" s="58"/>
      <c r="VVO5" s="58"/>
      <c r="VVP5" s="58"/>
      <c r="VVQ5" s="58"/>
      <c r="VVR5" s="58"/>
      <c r="VVS5" s="58"/>
      <c r="VVT5" s="58"/>
      <c r="VVU5" s="58"/>
      <c r="VVV5" s="58"/>
      <c r="VVW5" s="58"/>
      <c r="VVX5" s="58"/>
      <c r="VVY5" s="58"/>
      <c r="VVZ5" s="58"/>
      <c r="VWA5" s="58"/>
      <c r="VWB5" s="58"/>
      <c r="VWC5" s="58"/>
      <c r="VWD5" s="58"/>
      <c r="VWE5" s="58"/>
      <c r="VWF5" s="58"/>
      <c r="VWG5" s="58"/>
      <c r="VWH5" s="58"/>
      <c r="VWI5" s="58"/>
      <c r="VWJ5" s="58"/>
      <c r="VWK5" s="58"/>
      <c r="VWL5" s="58"/>
      <c r="VWM5" s="58"/>
      <c r="VWN5" s="58"/>
      <c r="VWO5" s="58"/>
      <c r="VWP5" s="58"/>
      <c r="VWQ5" s="58"/>
      <c r="VWR5" s="58"/>
      <c r="VWS5" s="58"/>
      <c r="VWT5" s="58"/>
      <c r="VWU5" s="58"/>
      <c r="VWV5" s="58"/>
      <c r="VWW5" s="58"/>
      <c r="VWX5" s="58"/>
      <c r="VWY5" s="58"/>
      <c r="VWZ5" s="58"/>
      <c r="VXA5" s="58"/>
      <c r="VXB5" s="58"/>
      <c r="VXC5" s="58"/>
      <c r="VXD5" s="58"/>
      <c r="VXE5" s="58"/>
      <c r="VXF5" s="58"/>
      <c r="VXG5" s="58"/>
      <c r="VXH5" s="58"/>
      <c r="VXI5" s="58"/>
      <c r="VXJ5" s="58"/>
      <c r="VXK5" s="58"/>
      <c r="VXL5" s="58"/>
      <c r="VXM5" s="58"/>
      <c r="VXN5" s="58"/>
      <c r="VXO5" s="58"/>
      <c r="VXP5" s="58"/>
      <c r="VXQ5" s="58"/>
      <c r="VXR5" s="58"/>
      <c r="VXS5" s="58"/>
      <c r="VXT5" s="58"/>
      <c r="VXU5" s="58"/>
      <c r="VXV5" s="58"/>
      <c r="VXW5" s="58"/>
      <c r="VXX5" s="58"/>
      <c r="VXY5" s="58"/>
      <c r="VXZ5" s="58"/>
      <c r="VYA5" s="58"/>
      <c r="VYB5" s="58"/>
      <c r="VYC5" s="58"/>
      <c r="VYD5" s="58"/>
      <c r="VYE5" s="58"/>
      <c r="VYF5" s="58"/>
      <c r="VYG5" s="58"/>
      <c r="VYH5" s="58"/>
      <c r="VYI5" s="58"/>
      <c r="VYJ5" s="58"/>
      <c r="VYK5" s="58"/>
      <c r="VYL5" s="58"/>
      <c r="VYM5" s="58"/>
      <c r="VYN5" s="58"/>
      <c r="VYO5" s="58"/>
      <c r="VYP5" s="58"/>
      <c r="VYQ5" s="58"/>
      <c r="VYR5" s="58"/>
      <c r="VYS5" s="58"/>
      <c r="VYT5" s="58"/>
      <c r="VYU5" s="58"/>
      <c r="VYV5" s="58"/>
      <c r="VYW5" s="58"/>
      <c r="VYX5" s="58"/>
      <c r="VYY5" s="58"/>
      <c r="VYZ5" s="58"/>
      <c r="VZA5" s="58"/>
      <c r="VZB5" s="58"/>
      <c r="VZC5" s="58"/>
      <c r="VZD5" s="58"/>
      <c r="VZE5" s="58"/>
      <c r="VZF5" s="58"/>
      <c r="VZG5" s="58"/>
      <c r="VZH5" s="58"/>
      <c r="VZI5" s="58"/>
      <c r="VZJ5" s="58"/>
      <c r="VZK5" s="58"/>
      <c r="VZL5" s="58"/>
      <c r="VZM5" s="58"/>
      <c r="VZN5" s="58"/>
      <c r="VZO5" s="58"/>
      <c r="VZP5" s="58"/>
      <c r="VZQ5" s="58"/>
      <c r="VZR5" s="58"/>
      <c r="VZS5" s="58"/>
      <c r="VZT5" s="58"/>
      <c r="VZU5" s="58"/>
      <c r="VZV5" s="58"/>
      <c r="VZW5" s="58"/>
      <c r="VZX5" s="58"/>
      <c r="VZY5" s="58"/>
      <c r="VZZ5" s="58"/>
      <c r="WAA5" s="58"/>
      <c r="WAB5" s="58"/>
      <c r="WAC5" s="58"/>
      <c r="WAD5" s="58"/>
      <c r="WAE5" s="58"/>
      <c r="WAF5" s="58"/>
      <c r="WAG5" s="58"/>
      <c r="WAH5" s="58"/>
      <c r="WAI5" s="58"/>
      <c r="WAJ5" s="58"/>
      <c r="WAK5" s="58"/>
      <c r="WAL5" s="58"/>
      <c r="WAM5" s="58"/>
      <c r="WAN5" s="58"/>
      <c r="WAO5" s="58"/>
      <c r="WAP5" s="58"/>
      <c r="WAQ5" s="58"/>
      <c r="WAR5" s="58"/>
      <c r="WAS5" s="58"/>
      <c r="WAT5" s="58"/>
      <c r="WAU5" s="58"/>
      <c r="WAV5" s="58"/>
      <c r="WAW5" s="58"/>
      <c r="WAX5" s="58"/>
      <c r="WAY5" s="58"/>
      <c r="WAZ5" s="58"/>
      <c r="WBA5" s="58"/>
      <c r="WBB5" s="58"/>
      <c r="WBC5" s="58"/>
      <c r="WBD5" s="58"/>
      <c r="WBE5" s="58"/>
      <c r="WBF5" s="58"/>
      <c r="WBG5" s="58"/>
      <c r="WBH5" s="58"/>
      <c r="WBI5" s="58"/>
      <c r="WBJ5" s="58"/>
      <c r="WBK5" s="58"/>
      <c r="WBL5" s="58"/>
      <c r="WBM5" s="58"/>
      <c r="WBN5" s="58"/>
      <c r="WBO5" s="58"/>
      <c r="WBP5" s="58"/>
      <c r="WBQ5" s="58"/>
      <c r="WBR5" s="58"/>
      <c r="WBS5" s="58"/>
      <c r="WBT5" s="58"/>
      <c r="WBU5" s="58"/>
      <c r="WBV5" s="58"/>
      <c r="WBW5" s="58"/>
      <c r="WBX5" s="58"/>
      <c r="WBY5" s="58"/>
      <c r="WBZ5" s="58"/>
      <c r="WCA5" s="58"/>
      <c r="WCB5" s="58"/>
      <c r="WCC5" s="58"/>
      <c r="WCD5" s="58"/>
      <c r="WCE5" s="58"/>
      <c r="WCF5" s="58"/>
      <c r="WCG5" s="58"/>
      <c r="WCH5" s="58"/>
      <c r="WCI5" s="58"/>
      <c r="WCJ5" s="58"/>
      <c r="WCK5" s="58"/>
      <c r="WCL5" s="58"/>
      <c r="WCM5" s="58"/>
      <c r="WCN5" s="58"/>
      <c r="WCO5" s="58"/>
      <c r="WCP5" s="58"/>
      <c r="WCQ5" s="58"/>
      <c r="WCR5" s="58"/>
      <c r="WCS5" s="58"/>
      <c r="WCT5" s="58"/>
      <c r="WCU5" s="58"/>
      <c r="WCV5" s="58"/>
      <c r="WCW5" s="58"/>
      <c r="WCX5" s="58"/>
      <c r="WCY5" s="58"/>
      <c r="WCZ5" s="58"/>
      <c r="WDA5" s="58"/>
      <c r="WDB5" s="58"/>
      <c r="WDC5" s="58"/>
      <c r="WDD5" s="58"/>
      <c r="WDE5" s="58"/>
      <c r="WDF5" s="58"/>
      <c r="WDG5" s="58"/>
      <c r="WDH5" s="58"/>
      <c r="WDI5" s="58"/>
      <c r="WDJ5" s="58"/>
      <c r="WDK5" s="58"/>
      <c r="WDL5" s="58"/>
      <c r="WDM5" s="58"/>
      <c r="WDN5" s="58"/>
      <c r="WDO5" s="58"/>
      <c r="WDP5" s="58"/>
      <c r="WDQ5" s="58"/>
      <c r="WDR5" s="58"/>
      <c r="WDS5" s="58"/>
      <c r="WDT5" s="58"/>
      <c r="WDU5" s="58"/>
      <c r="WDV5" s="58"/>
      <c r="WDW5" s="58"/>
      <c r="WDX5" s="58"/>
      <c r="WDY5" s="58"/>
      <c r="WDZ5" s="58"/>
      <c r="WEA5" s="58"/>
      <c r="WEB5" s="58"/>
      <c r="WEC5" s="58"/>
      <c r="WED5" s="58"/>
      <c r="WEE5" s="58"/>
      <c r="WEF5" s="58"/>
      <c r="WEG5" s="58"/>
      <c r="WEH5" s="58"/>
      <c r="WEI5" s="58"/>
      <c r="WEJ5" s="58"/>
      <c r="WEK5" s="58"/>
      <c r="WEL5" s="58"/>
      <c r="WEM5" s="58"/>
      <c r="WEN5" s="58"/>
      <c r="WEO5" s="58"/>
      <c r="WEP5" s="58"/>
      <c r="WEQ5" s="58"/>
      <c r="WER5" s="58"/>
      <c r="WES5" s="58"/>
      <c r="WET5" s="58"/>
      <c r="WEU5" s="58"/>
      <c r="WEV5" s="58"/>
      <c r="WEW5" s="58"/>
      <c r="WEX5" s="58"/>
      <c r="WEY5" s="58"/>
      <c r="WEZ5" s="58"/>
      <c r="WFA5" s="58"/>
      <c r="WFB5" s="58"/>
      <c r="WFC5" s="58"/>
      <c r="WFD5" s="58"/>
      <c r="WFE5" s="58"/>
      <c r="WFF5" s="58"/>
      <c r="WFG5" s="58"/>
      <c r="WFH5" s="58"/>
      <c r="WFI5" s="58"/>
      <c r="WFJ5" s="58"/>
      <c r="WFK5" s="58"/>
      <c r="WFL5" s="58"/>
      <c r="WFM5" s="58"/>
      <c r="WFN5" s="58"/>
      <c r="WFO5" s="58"/>
      <c r="WFP5" s="58"/>
      <c r="WFQ5" s="58"/>
      <c r="WFR5" s="58"/>
      <c r="WFS5" s="58"/>
      <c r="WFT5" s="58"/>
      <c r="WFU5" s="58"/>
      <c r="WFV5" s="58"/>
      <c r="WFW5" s="58"/>
      <c r="WFX5" s="58"/>
      <c r="WFY5" s="58"/>
      <c r="WFZ5" s="58"/>
      <c r="WGA5" s="58"/>
      <c r="WGB5" s="58"/>
      <c r="WGC5" s="58"/>
      <c r="WGD5" s="58"/>
      <c r="WGE5" s="58"/>
      <c r="WGF5" s="58"/>
      <c r="WGG5" s="58"/>
      <c r="WGH5" s="58"/>
      <c r="WGI5" s="58"/>
      <c r="WGJ5" s="58"/>
      <c r="WGK5" s="58"/>
      <c r="WGL5" s="58"/>
      <c r="WGM5" s="58"/>
      <c r="WGN5" s="58"/>
      <c r="WGO5" s="58"/>
      <c r="WGP5" s="58"/>
      <c r="WGQ5" s="58"/>
      <c r="WGR5" s="58"/>
      <c r="WGS5" s="58"/>
      <c r="WGT5" s="58"/>
      <c r="WGU5" s="58"/>
      <c r="WGV5" s="58"/>
      <c r="WGW5" s="58"/>
      <c r="WGX5" s="58"/>
      <c r="WGY5" s="58"/>
      <c r="WGZ5" s="58"/>
      <c r="WHA5" s="58"/>
      <c r="WHB5" s="58"/>
      <c r="WHC5" s="58"/>
      <c r="WHD5" s="58"/>
      <c r="WHE5" s="58"/>
      <c r="WHF5" s="58"/>
      <c r="WHG5" s="58"/>
      <c r="WHH5" s="58"/>
      <c r="WHI5" s="58"/>
      <c r="WHJ5" s="58"/>
      <c r="WHK5" s="58"/>
      <c r="WHL5" s="58"/>
      <c r="WHM5" s="58"/>
      <c r="WHN5" s="58"/>
      <c r="WHO5" s="58"/>
      <c r="WHP5" s="58"/>
      <c r="WHQ5" s="58"/>
      <c r="WHR5" s="58"/>
      <c r="WHS5" s="58"/>
      <c r="WHT5" s="58"/>
      <c r="WHU5" s="58"/>
      <c r="WHV5" s="58"/>
      <c r="WHW5" s="58"/>
      <c r="WHX5" s="58"/>
      <c r="WHY5" s="58"/>
      <c r="WHZ5" s="58"/>
      <c r="WIA5" s="58"/>
      <c r="WIB5" s="58"/>
      <c r="WIC5" s="58"/>
      <c r="WID5" s="58"/>
      <c r="WIE5" s="58"/>
      <c r="WIF5" s="58"/>
      <c r="WIG5" s="58"/>
      <c r="WIH5" s="58"/>
      <c r="WII5" s="58"/>
      <c r="WIJ5" s="58"/>
      <c r="WIK5" s="58"/>
      <c r="WIL5" s="58"/>
      <c r="WIM5" s="58"/>
      <c r="WIN5" s="58"/>
      <c r="WIO5" s="58"/>
      <c r="WIP5" s="58"/>
      <c r="WIQ5" s="58"/>
      <c r="WIR5" s="58"/>
      <c r="WIS5" s="58"/>
      <c r="WIT5" s="58"/>
      <c r="WIU5" s="58"/>
      <c r="WIV5" s="58"/>
      <c r="WIW5" s="58"/>
      <c r="WIX5" s="58"/>
      <c r="WIY5" s="58"/>
      <c r="WIZ5" s="58"/>
      <c r="WJA5" s="58"/>
      <c r="WJB5" s="58"/>
      <c r="WJC5" s="58"/>
      <c r="WJD5" s="58"/>
      <c r="WJE5" s="58"/>
      <c r="WJF5" s="58"/>
      <c r="WJG5" s="58"/>
      <c r="WJH5" s="58"/>
      <c r="WJI5" s="58"/>
      <c r="WJJ5" s="58"/>
      <c r="WJK5" s="58"/>
      <c r="WJL5" s="58"/>
      <c r="WJM5" s="58"/>
      <c r="WJN5" s="58"/>
      <c r="WJO5" s="58"/>
      <c r="WJP5" s="58"/>
      <c r="WJQ5" s="58"/>
      <c r="WJR5" s="58"/>
      <c r="WJS5" s="58"/>
      <c r="WJT5" s="58"/>
      <c r="WJU5" s="58"/>
      <c r="WJV5" s="58"/>
      <c r="WJW5" s="58"/>
      <c r="WJX5" s="58"/>
      <c r="WJY5" s="58"/>
      <c r="WJZ5" s="58"/>
      <c r="WKA5" s="58"/>
      <c r="WKB5" s="58"/>
      <c r="WKC5" s="58"/>
      <c r="WKD5" s="58"/>
      <c r="WKE5" s="58"/>
      <c r="WKF5" s="58"/>
      <c r="WKG5" s="58"/>
      <c r="WKH5" s="58"/>
      <c r="WKI5" s="58"/>
      <c r="WKJ5" s="58"/>
      <c r="WKK5" s="58"/>
      <c r="WKL5" s="58"/>
      <c r="WKM5" s="58"/>
      <c r="WKN5" s="58"/>
      <c r="WKO5" s="58"/>
      <c r="WKP5" s="58"/>
      <c r="WKQ5" s="58"/>
      <c r="WKR5" s="58"/>
      <c r="WKS5" s="58"/>
      <c r="WKT5" s="58"/>
      <c r="WKU5" s="58"/>
      <c r="WKV5" s="58"/>
      <c r="WKW5" s="58"/>
      <c r="WKX5" s="58"/>
      <c r="WKY5" s="58"/>
      <c r="WKZ5" s="58"/>
      <c r="WLA5" s="58"/>
      <c r="WLB5" s="58"/>
      <c r="WLC5" s="58"/>
      <c r="WLD5" s="58"/>
      <c r="WLE5" s="58"/>
      <c r="WLF5" s="58"/>
      <c r="WLG5" s="58"/>
      <c r="WLH5" s="58"/>
      <c r="WLI5" s="58"/>
      <c r="WLJ5" s="58"/>
      <c r="WLK5" s="58"/>
      <c r="WLL5" s="58"/>
      <c r="WLM5" s="58"/>
      <c r="WLN5" s="58"/>
      <c r="WLO5" s="58"/>
      <c r="WLP5" s="58"/>
      <c r="WLQ5" s="58"/>
      <c r="WLR5" s="58"/>
      <c r="WLS5" s="58"/>
      <c r="WLT5" s="58"/>
      <c r="WLU5" s="58"/>
      <c r="WLV5" s="58"/>
      <c r="WLW5" s="58"/>
      <c r="WLX5" s="58"/>
      <c r="WLY5" s="58"/>
      <c r="WLZ5" s="58"/>
      <c r="WMA5" s="58"/>
      <c r="WMB5" s="58"/>
      <c r="WMC5" s="58"/>
      <c r="WMD5" s="58"/>
      <c r="WME5" s="58"/>
      <c r="WMF5" s="58"/>
      <c r="WMG5" s="58"/>
      <c r="WMH5" s="58"/>
      <c r="WMI5" s="58"/>
      <c r="WMJ5" s="58"/>
      <c r="WMK5" s="58"/>
      <c r="WML5" s="58"/>
      <c r="WMM5" s="58"/>
      <c r="WMN5" s="58"/>
      <c r="WMO5" s="58"/>
      <c r="WMP5" s="58"/>
      <c r="WMQ5" s="58"/>
      <c r="WMR5" s="58"/>
      <c r="WMS5" s="58"/>
      <c r="WMT5" s="58"/>
      <c r="WMU5" s="58"/>
      <c r="WMV5" s="58"/>
      <c r="WMW5" s="58"/>
      <c r="WMX5" s="58"/>
      <c r="WMY5" s="58"/>
      <c r="WMZ5" s="58"/>
      <c r="WNA5" s="58"/>
      <c r="WNB5" s="58"/>
      <c r="WNC5" s="58"/>
      <c r="WND5" s="58"/>
      <c r="WNE5" s="58"/>
      <c r="WNF5" s="58"/>
      <c r="WNG5" s="58"/>
      <c r="WNH5" s="58"/>
      <c r="WNI5" s="58"/>
      <c r="WNJ5" s="58"/>
      <c r="WNK5" s="58"/>
      <c r="WNL5" s="58"/>
      <c r="WNM5" s="58"/>
      <c r="WNN5" s="58"/>
      <c r="WNO5" s="58"/>
      <c r="WNP5" s="58"/>
      <c r="WNQ5" s="58"/>
      <c r="WNR5" s="58"/>
      <c r="WNS5" s="58"/>
      <c r="WNT5" s="58"/>
      <c r="WNU5" s="58"/>
      <c r="WNV5" s="58"/>
      <c r="WNW5" s="58"/>
      <c r="WNX5" s="58"/>
      <c r="WNY5" s="58"/>
      <c r="WNZ5" s="58"/>
      <c r="WOA5" s="58"/>
      <c r="WOB5" s="58"/>
      <c r="WOC5" s="58"/>
      <c r="WOD5" s="58"/>
      <c r="WOE5" s="58"/>
      <c r="WOF5" s="58"/>
      <c r="WOG5" s="58"/>
      <c r="WOH5" s="58"/>
      <c r="WOI5" s="58"/>
      <c r="WOJ5" s="58"/>
      <c r="WOK5" s="58"/>
      <c r="WOL5" s="58"/>
      <c r="WOM5" s="58"/>
      <c r="WON5" s="58"/>
      <c r="WOO5" s="58"/>
      <c r="WOP5" s="58"/>
      <c r="WOQ5" s="58"/>
      <c r="WOR5" s="58"/>
      <c r="WOS5" s="58"/>
      <c r="WOT5" s="58"/>
      <c r="WOU5" s="58"/>
      <c r="WOV5" s="58"/>
      <c r="WOW5" s="58"/>
      <c r="WOX5" s="58"/>
      <c r="WOY5" s="58"/>
      <c r="WOZ5" s="58"/>
      <c r="WPA5" s="58"/>
      <c r="WPB5" s="58"/>
      <c r="WPC5" s="58"/>
      <c r="WPD5" s="58"/>
      <c r="WPE5" s="58"/>
      <c r="WPF5" s="58"/>
      <c r="WPG5" s="58"/>
      <c r="WPH5" s="58"/>
      <c r="WPI5" s="58"/>
      <c r="WPJ5" s="58"/>
      <c r="WPK5" s="58"/>
      <c r="WPL5" s="58"/>
      <c r="WPM5" s="58"/>
      <c r="WPN5" s="58"/>
      <c r="WPO5" s="58"/>
      <c r="WPP5" s="58"/>
      <c r="WPQ5" s="58"/>
      <c r="WPR5" s="58"/>
      <c r="WPS5" s="58"/>
      <c r="WPT5" s="58"/>
      <c r="WPU5" s="58"/>
      <c r="WPV5" s="58"/>
      <c r="WPW5" s="58"/>
      <c r="WPX5" s="58"/>
      <c r="WPY5" s="58"/>
      <c r="WPZ5" s="58"/>
      <c r="WQA5" s="58"/>
      <c r="WQB5" s="58"/>
      <c r="WQC5" s="58"/>
      <c r="WQD5" s="58"/>
      <c r="WQE5" s="58"/>
      <c r="WQF5" s="58"/>
      <c r="WQG5" s="58"/>
      <c r="WQH5" s="58"/>
      <c r="WQI5" s="58"/>
      <c r="WQJ5" s="58"/>
      <c r="WQK5" s="58"/>
      <c r="WQL5" s="58"/>
      <c r="WQM5" s="58"/>
      <c r="WQN5" s="58"/>
      <c r="WQO5" s="58"/>
      <c r="WQP5" s="58"/>
      <c r="WQQ5" s="58"/>
      <c r="WQR5" s="58"/>
      <c r="WQS5" s="58"/>
      <c r="WQT5" s="58"/>
      <c r="WQU5" s="58"/>
      <c r="WQV5" s="58"/>
      <c r="WQW5" s="58"/>
      <c r="WQX5" s="58"/>
      <c r="WQY5" s="58"/>
      <c r="WQZ5" s="58"/>
      <c r="WRA5" s="58"/>
      <c r="WRB5" s="58"/>
      <c r="WRC5" s="58"/>
      <c r="WRD5" s="58"/>
      <c r="WRE5" s="58"/>
      <c r="WRF5" s="58"/>
      <c r="WRG5" s="58"/>
      <c r="WRH5" s="58"/>
      <c r="WRI5" s="58"/>
      <c r="WRJ5" s="58"/>
      <c r="WRK5" s="58"/>
      <c r="WRL5" s="58"/>
      <c r="WRM5" s="58"/>
      <c r="WRN5" s="58"/>
      <c r="WRO5" s="58"/>
      <c r="WRP5" s="58"/>
      <c r="WRQ5" s="58"/>
      <c r="WRR5" s="58"/>
      <c r="WRS5" s="58"/>
      <c r="WRT5" s="58"/>
      <c r="WRU5" s="58"/>
      <c r="WRV5" s="58"/>
      <c r="WRW5" s="58"/>
      <c r="WRX5" s="58"/>
      <c r="WRY5" s="58"/>
      <c r="WRZ5" s="58"/>
      <c r="WSA5" s="58"/>
      <c r="WSB5" s="58"/>
      <c r="WSC5" s="58"/>
      <c r="WSD5" s="58"/>
      <c r="WSE5" s="58"/>
      <c r="WSF5" s="58"/>
      <c r="WSG5" s="58"/>
      <c r="WSH5" s="58"/>
      <c r="WSI5" s="58"/>
      <c r="WSJ5" s="58"/>
      <c r="WSK5" s="58"/>
      <c r="WSL5" s="58"/>
      <c r="WSM5" s="58"/>
      <c r="WSN5" s="58"/>
      <c r="WSO5" s="58"/>
      <c r="WSP5" s="58"/>
      <c r="WSQ5" s="58"/>
      <c r="WSR5" s="58"/>
      <c r="WSS5" s="58"/>
      <c r="WST5" s="58"/>
      <c r="WSU5" s="58"/>
      <c r="WSV5" s="58"/>
      <c r="WSW5" s="58"/>
      <c r="WSX5" s="58"/>
      <c r="WSY5" s="58"/>
      <c r="WSZ5" s="58"/>
      <c r="WTA5" s="58"/>
      <c r="WTB5" s="58"/>
      <c r="WTC5" s="58"/>
      <c r="WTD5" s="58"/>
      <c r="WTE5" s="58"/>
      <c r="WTF5" s="58"/>
      <c r="WTG5" s="58"/>
      <c r="WTH5" s="58"/>
      <c r="WTI5" s="58"/>
      <c r="WTJ5" s="58"/>
      <c r="WTK5" s="58"/>
      <c r="WTL5" s="58"/>
      <c r="WTM5" s="58"/>
      <c r="WTN5" s="58"/>
      <c r="WTO5" s="58"/>
      <c r="WTP5" s="58"/>
      <c r="WTQ5" s="58"/>
      <c r="WTR5" s="58"/>
      <c r="WTS5" s="58"/>
      <c r="WTT5" s="58"/>
      <c r="WTU5" s="58"/>
      <c r="WTV5" s="58"/>
      <c r="WTW5" s="58"/>
      <c r="WTX5" s="58"/>
      <c r="WTY5" s="58"/>
      <c r="WTZ5" s="58"/>
      <c r="WUA5" s="58"/>
      <c r="WUB5" s="58"/>
      <c r="WUC5" s="58"/>
      <c r="WUD5" s="58"/>
      <c r="WUE5" s="58"/>
      <c r="WUF5" s="58"/>
      <c r="WUG5" s="58"/>
      <c r="WUH5" s="58"/>
      <c r="WUI5" s="58"/>
      <c r="WUJ5" s="58"/>
      <c r="WUK5" s="58"/>
      <c r="WUL5" s="58"/>
      <c r="WUM5" s="58"/>
      <c r="WUN5" s="58"/>
      <c r="WUO5" s="58"/>
      <c r="WUP5" s="58"/>
      <c r="WUQ5" s="58"/>
      <c r="WUR5" s="58"/>
      <c r="WUS5" s="58"/>
      <c r="WUT5" s="58"/>
      <c r="WUU5" s="58"/>
      <c r="WUV5" s="58"/>
      <c r="WUW5" s="58"/>
      <c r="WUX5" s="58"/>
      <c r="WUY5" s="58"/>
      <c r="WUZ5" s="58"/>
      <c r="WVA5" s="58"/>
      <c r="WVB5" s="58"/>
      <c r="WVC5" s="58"/>
      <c r="WVD5" s="58"/>
      <c r="WVE5" s="58"/>
      <c r="WVF5" s="58"/>
      <c r="WVG5" s="58"/>
      <c r="WVH5" s="58"/>
      <c r="WVI5" s="58"/>
      <c r="WVJ5" s="58"/>
      <c r="WVK5" s="58"/>
      <c r="WVL5" s="58"/>
      <c r="WVM5" s="58"/>
      <c r="WVN5" s="58"/>
      <c r="WVO5" s="58"/>
      <c r="WVP5" s="58"/>
      <c r="WVQ5" s="58"/>
      <c r="WVR5" s="58"/>
      <c r="WVS5" s="58"/>
      <c r="WVT5" s="58"/>
      <c r="WVU5" s="58"/>
      <c r="WVV5" s="58"/>
      <c r="WVW5" s="58"/>
      <c r="WVX5" s="58"/>
      <c r="WVY5" s="58"/>
      <c r="WVZ5" s="58"/>
      <c r="WWA5" s="58"/>
      <c r="WWB5" s="58"/>
      <c r="WWC5" s="58"/>
      <c r="WWD5" s="58"/>
      <c r="WWE5" s="58"/>
      <c r="WWF5" s="58"/>
      <c r="WWG5" s="58"/>
      <c r="WWH5" s="58"/>
      <c r="WWI5" s="58"/>
      <c r="WWJ5" s="58"/>
      <c r="WWK5" s="58"/>
      <c r="WWL5" s="58"/>
      <c r="WWM5" s="58"/>
      <c r="WWN5" s="58"/>
      <c r="WWO5" s="58"/>
      <c r="WWP5" s="58"/>
      <c r="WWQ5" s="58"/>
      <c r="WWR5" s="58"/>
      <c r="WWS5" s="58"/>
      <c r="WWT5" s="58"/>
      <c r="WWU5" s="58"/>
      <c r="WWV5" s="58"/>
      <c r="WWW5" s="58"/>
      <c r="WWX5" s="58"/>
      <c r="WWY5" s="58"/>
      <c r="WWZ5" s="58"/>
      <c r="WXA5" s="58"/>
      <c r="WXB5" s="58"/>
      <c r="WXC5" s="58"/>
      <c r="WXD5" s="58"/>
      <c r="WXE5" s="58"/>
      <c r="WXF5" s="58"/>
      <c r="WXG5" s="58"/>
      <c r="WXH5" s="58"/>
      <c r="WXI5" s="58"/>
      <c r="WXJ5" s="58"/>
      <c r="WXK5" s="58"/>
      <c r="WXL5" s="58"/>
      <c r="WXM5" s="58"/>
      <c r="WXN5" s="58"/>
      <c r="WXO5" s="58"/>
      <c r="WXP5" s="58"/>
      <c r="WXQ5" s="58"/>
      <c r="WXR5" s="58"/>
      <c r="WXS5" s="58"/>
      <c r="WXT5" s="58"/>
      <c r="WXU5" s="58"/>
      <c r="WXV5" s="58"/>
      <c r="WXW5" s="58"/>
      <c r="WXX5" s="58"/>
      <c r="WXY5" s="58"/>
      <c r="WXZ5" s="58"/>
      <c r="WYA5" s="58"/>
      <c r="WYB5" s="58"/>
      <c r="WYC5" s="58"/>
      <c r="WYD5" s="58"/>
      <c r="WYE5" s="58"/>
      <c r="WYF5" s="58"/>
      <c r="WYG5" s="58"/>
      <c r="WYH5" s="58"/>
      <c r="WYI5" s="58"/>
      <c r="WYJ5" s="58"/>
      <c r="WYK5" s="58"/>
      <c r="WYL5" s="58"/>
      <c r="WYM5" s="58"/>
      <c r="WYN5" s="58"/>
      <c r="WYO5" s="58"/>
      <c r="WYP5" s="58"/>
      <c r="WYQ5" s="58"/>
      <c r="WYR5" s="58"/>
      <c r="WYS5" s="58"/>
      <c r="WYT5" s="58"/>
      <c r="WYU5" s="58"/>
      <c r="WYV5" s="58"/>
      <c r="WYW5" s="58"/>
      <c r="WYX5" s="58"/>
      <c r="WYY5" s="58"/>
      <c r="WYZ5" s="58"/>
      <c r="WZA5" s="58"/>
      <c r="WZB5" s="58"/>
      <c r="WZC5" s="58"/>
      <c r="WZD5" s="58"/>
      <c r="WZE5" s="58"/>
      <c r="WZF5" s="58"/>
      <c r="WZG5" s="58"/>
      <c r="WZH5" s="58"/>
      <c r="WZI5" s="58"/>
      <c r="WZJ5" s="58"/>
      <c r="WZK5" s="58"/>
      <c r="WZL5" s="58"/>
      <c r="WZM5" s="58"/>
      <c r="WZN5" s="58"/>
      <c r="WZO5" s="58"/>
      <c r="WZP5" s="58"/>
      <c r="WZQ5" s="58"/>
      <c r="WZR5" s="58"/>
      <c r="WZS5" s="58"/>
      <c r="WZT5" s="58"/>
      <c r="WZU5" s="58"/>
      <c r="WZV5" s="58"/>
      <c r="WZW5" s="58"/>
      <c r="WZX5" s="58"/>
      <c r="WZY5" s="58"/>
      <c r="WZZ5" s="58"/>
      <c r="XAA5" s="58"/>
      <c r="XAB5" s="58"/>
      <c r="XAC5" s="58"/>
      <c r="XAD5" s="58"/>
      <c r="XAE5" s="58"/>
      <c r="XAF5" s="58"/>
      <c r="XAG5" s="58"/>
      <c r="XAH5" s="58"/>
      <c r="XAI5" s="58"/>
      <c r="XAJ5" s="58"/>
      <c r="XAK5" s="58"/>
      <c r="XAL5" s="58"/>
      <c r="XAM5" s="58"/>
      <c r="XAN5" s="58"/>
      <c r="XAO5" s="58"/>
      <c r="XAP5" s="58"/>
      <c r="XAQ5" s="58"/>
      <c r="XAR5" s="58"/>
      <c r="XAS5" s="58"/>
      <c r="XAT5" s="58"/>
      <c r="XAU5" s="58"/>
      <c r="XAV5" s="58"/>
      <c r="XAW5" s="58"/>
      <c r="XAX5" s="58"/>
      <c r="XAY5" s="58"/>
      <c r="XAZ5" s="58"/>
      <c r="XBA5" s="58"/>
      <c r="XBB5" s="58"/>
      <c r="XBC5" s="58"/>
      <c r="XBD5" s="58"/>
      <c r="XBE5" s="58"/>
      <c r="XBF5" s="58"/>
      <c r="XBG5" s="58"/>
      <c r="XBH5" s="58"/>
      <c r="XBI5" s="58"/>
      <c r="XBJ5" s="58"/>
      <c r="XBK5" s="58"/>
      <c r="XBL5" s="58"/>
      <c r="XBM5" s="58"/>
      <c r="XBN5" s="58"/>
      <c r="XBO5" s="58"/>
      <c r="XBP5" s="58"/>
      <c r="XBQ5" s="58"/>
      <c r="XBR5" s="58"/>
      <c r="XBS5" s="58"/>
      <c r="XBT5" s="58"/>
      <c r="XBU5" s="58"/>
      <c r="XBV5" s="58"/>
      <c r="XBW5" s="58"/>
      <c r="XBX5" s="58"/>
      <c r="XBY5" s="58"/>
      <c r="XBZ5" s="58"/>
      <c r="XCA5" s="58"/>
      <c r="XCB5" s="58"/>
      <c r="XCC5" s="58"/>
      <c r="XCD5" s="58"/>
      <c r="XCE5" s="58"/>
      <c r="XCF5" s="58"/>
      <c r="XCG5" s="58"/>
      <c r="XCH5" s="58"/>
      <c r="XCI5" s="58"/>
      <c r="XCJ5" s="58"/>
      <c r="XCK5" s="58"/>
      <c r="XCL5" s="58"/>
      <c r="XCM5" s="58"/>
      <c r="XCN5" s="58"/>
      <c r="XCO5" s="58"/>
      <c r="XCP5" s="58"/>
      <c r="XCQ5" s="58"/>
      <c r="XCR5" s="58"/>
      <c r="XCS5" s="58"/>
      <c r="XCT5" s="58"/>
      <c r="XCU5" s="58"/>
      <c r="XCV5" s="58"/>
      <c r="XCW5" s="58"/>
      <c r="XCX5" s="58"/>
      <c r="XCY5" s="58"/>
      <c r="XCZ5" s="58"/>
      <c r="XDA5" s="58"/>
      <c r="XDB5" s="58"/>
      <c r="XDC5" s="58"/>
      <c r="XDD5" s="58"/>
      <c r="XDE5" s="58"/>
      <c r="XDF5" s="58"/>
      <c r="XDG5" s="58"/>
      <c r="XDH5" s="58"/>
      <c r="XDI5" s="58"/>
      <c r="XDJ5" s="58"/>
      <c r="XDK5" s="58"/>
      <c r="XDL5" s="58"/>
      <c r="XDM5" s="58"/>
      <c r="XDN5" s="58"/>
      <c r="XDO5" s="58"/>
      <c r="XDP5" s="58"/>
      <c r="XDQ5" s="58"/>
      <c r="XDR5" s="58"/>
      <c r="XDS5" s="58"/>
      <c r="XDT5" s="58"/>
      <c r="XDU5" s="58"/>
      <c r="XDV5" s="58"/>
      <c r="XDW5" s="58"/>
      <c r="XDX5" s="58"/>
      <c r="XDY5" s="58"/>
      <c r="XDZ5" s="58"/>
      <c r="XEA5" s="58"/>
      <c r="XEB5" s="58"/>
      <c r="XEC5" s="58"/>
      <c r="XED5" s="58"/>
      <c r="XEE5" s="58"/>
      <c r="XEF5" s="58"/>
      <c r="XEG5" s="58"/>
      <c r="XEH5" s="58"/>
      <c r="XEI5" s="58"/>
      <c r="XEJ5" s="58"/>
      <c r="XEK5" s="58"/>
      <c r="XEL5" s="58"/>
      <c r="XEM5" s="58"/>
      <c r="XEN5" s="58"/>
      <c r="XEO5" s="58"/>
      <c r="XEP5" s="58"/>
      <c r="XEQ5" s="58"/>
      <c r="XER5" s="58"/>
      <c r="XES5" s="58"/>
      <c r="XET5" s="58"/>
      <c r="XEU5" s="58"/>
      <c r="XEV5" s="58"/>
      <c r="XEW5" s="58"/>
      <c r="XEX5" s="58"/>
      <c r="XEY5" s="58"/>
      <c r="XEZ5" s="58"/>
      <c r="XFA5" s="58"/>
      <c r="XFB5" s="58"/>
      <c r="XFC5" s="58"/>
      <c r="XFD5" s="58"/>
    </row>
    <row r="6" spans="1:16384">
      <c r="F6" s="53"/>
      <c r="M6" s="59"/>
      <c r="T6" s="59"/>
      <c r="U6" s="60"/>
    </row>
    <row r="7" spans="1:16384">
      <c r="A7" s="50" t="str">
        <f>'3-Tier'!$B$6&amp; " Equity"</f>
        <v>Albert Equity</v>
      </c>
      <c r="B7" s="61">
        <f>'3-Tier'!C6</f>
        <v>4.9999999999999933E-2</v>
      </c>
      <c r="C7" s="59">
        <f>'3-Tier'!D6</f>
        <v>36624.999999999949</v>
      </c>
      <c r="D7" s="59"/>
      <c r="E7" s="59"/>
      <c r="F7" s="54">
        <f>C7</f>
        <v>36624.999999999949</v>
      </c>
      <c r="G7" s="55">
        <f>F7-F11</f>
        <v>36624.999999999949</v>
      </c>
      <c r="H7" s="55">
        <f t="shared" ref="H7:Y7" si="0">G7-G11</f>
        <v>36624.999999999949</v>
      </c>
      <c r="I7" s="55">
        <f t="shared" si="0"/>
        <v>36624.999999999949</v>
      </c>
      <c r="J7" s="55">
        <f t="shared" si="0"/>
        <v>36624.999999999949</v>
      </c>
      <c r="K7" s="55">
        <f t="shared" si="0"/>
        <v>36624.999999999949</v>
      </c>
      <c r="L7" s="55">
        <f t="shared" si="0"/>
        <v>36624.999999999949</v>
      </c>
      <c r="M7" s="55">
        <f t="shared" si="0"/>
        <v>35980.412497504345</v>
      </c>
      <c r="N7" s="55">
        <f t="shared" si="0"/>
        <v>34960.201445380953</v>
      </c>
      <c r="O7" s="55">
        <f t="shared" si="0"/>
        <v>33653.085990557149</v>
      </c>
      <c r="P7" s="55">
        <f t="shared" si="0"/>
        <v>32029.955155260985</v>
      </c>
      <c r="Q7" s="55">
        <f t="shared" si="0"/>
        <v>30059.184324732076</v>
      </c>
      <c r="R7" s="55">
        <f t="shared" si="0"/>
        <v>27706.428613499535</v>
      </c>
      <c r="S7" s="55">
        <f t="shared" si="0"/>
        <v>24934.399534679229</v>
      </c>
      <c r="T7" s="55">
        <f t="shared" si="0"/>
        <v>21702.623631543462</v>
      </c>
      <c r="U7" s="55">
        <f t="shared" si="0"/>
        <v>0</v>
      </c>
      <c r="V7" s="55">
        <f t="shared" si="0"/>
        <v>0</v>
      </c>
      <c r="W7" s="55">
        <f t="shared" si="0"/>
        <v>0</v>
      </c>
      <c r="X7" s="55">
        <f t="shared" si="0"/>
        <v>0</v>
      </c>
      <c r="Y7" s="55">
        <f t="shared" si="0"/>
        <v>0</v>
      </c>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row>
    <row r="8" spans="1:16384">
      <c r="A8" s="50" t="str">
        <f>'3-Tier'!$B$6&amp; " Preferred Return"</f>
        <v>Albert Preferred Return</v>
      </c>
      <c r="B8" s="62">
        <f>'3-Tier'!$C$23</f>
        <v>0.08</v>
      </c>
      <c r="F8" s="54">
        <f t="shared" ref="F8:Y8" si="1">$B$8*F7</f>
        <v>2929.9999999999959</v>
      </c>
      <c r="G8" s="55">
        <f t="shared" si="1"/>
        <v>2929.9999999999959</v>
      </c>
      <c r="H8" s="55">
        <f t="shared" si="1"/>
        <v>2929.9999999999959</v>
      </c>
      <c r="I8" s="55">
        <f t="shared" si="1"/>
        <v>2929.9999999999959</v>
      </c>
      <c r="J8" s="55">
        <f t="shared" si="1"/>
        <v>2929.9999999999959</v>
      </c>
      <c r="K8" s="55">
        <f t="shared" si="1"/>
        <v>2929.9999999999959</v>
      </c>
      <c r="L8" s="55">
        <f t="shared" si="1"/>
        <v>2929.9999999999959</v>
      </c>
      <c r="M8" s="55">
        <f t="shared" si="1"/>
        <v>2878.4329998003477</v>
      </c>
      <c r="N8" s="55">
        <f t="shared" si="1"/>
        <v>2796.8161156304764</v>
      </c>
      <c r="O8" s="55">
        <f t="shared" si="1"/>
        <v>2692.246879244572</v>
      </c>
      <c r="P8" s="55">
        <f t="shared" si="1"/>
        <v>2562.3964124208787</v>
      </c>
      <c r="Q8" s="55">
        <f t="shared" si="1"/>
        <v>2404.734745978566</v>
      </c>
      <c r="R8" s="55">
        <f t="shared" si="1"/>
        <v>2216.514289079963</v>
      </c>
      <c r="S8" s="55">
        <f t="shared" si="1"/>
        <v>1994.7519627743384</v>
      </c>
      <c r="T8" s="55">
        <f t="shared" si="1"/>
        <v>1736.209890523477</v>
      </c>
      <c r="U8" s="55">
        <f t="shared" si="1"/>
        <v>0</v>
      </c>
      <c r="V8" s="55">
        <f t="shared" si="1"/>
        <v>0</v>
      </c>
      <c r="W8" s="55">
        <f t="shared" si="1"/>
        <v>0</v>
      </c>
      <c r="X8" s="55">
        <f t="shared" si="1"/>
        <v>0</v>
      </c>
      <c r="Y8" s="55">
        <f t="shared" si="1"/>
        <v>0</v>
      </c>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63"/>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c r="HY8" s="55"/>
      <c r="HZ8" s="55"/>
      <c r="IA8" s="55"/>
      <c r="IB8" s="55"/>
      <c r="IC8" s="55"/>
      <c r="ID8" s="55"/>
      <c r="IE8" s="55"/>
      <c r="IF8" s="55"/>
      <c r="IG8" s="55"/>
      <c r="IH8" s="55"/>
      <c r="II8" s="55"/>
      <c r="IJ8" s="55"/>
      <c r="IK8" s="55"/>
    </row>
    <row r="9" spans="1:16384">
      <c r="A9" s="50" t="str">
        <f>'3-Tier'!$B$6&amp; " Preferred Return Account"</f>
        <v>Albert Preferred Return Account</v>
      </c>
      <c r="F9" s="54">
        <f>F8+C9-C10</f>
        <v>2929.9999999999959</v>
      </c>
      <c r="G9" s="55">
        <f t="shared" ref="G9:Y9" si="2">G8+F9-F10</f>
        <v>4109.1660668931027</v>
      </c>
      <c r="H9" s="55">
        <f t="shared" si="2"/>
        <v>4252.6038038879769</v>
      </c>
      <c r="I9" s="55">
        <f t="shared" si="2"/>
        <v>4224.1164760198681</v>
      </c>
      <c r="J9" s="55">
        <f t="shared" si="2"/>
        <v>4018.5463313428936</v>
      </c>
      <c r="K9" s="55">
        <f t="shared" si="2"/>
        <v>3630.5808853527833</v>
      </c>
      <c r="L9" s="55">
        <f t="shared" si="2"/>
        <v>3054.7482790101426</v>
      </c>
      <c r="M9" s="55">
        <f t="shared" si="2"/>
        <v>2878.4329998003482</v>
      </c>
      <c r="N9" s="55">
        <f t="shared" si="2"/>
        <v>2796.8161156304764</v>
      </c>
      <c r="O9" s="55">
        <f t="shared" si="2"/>
        <v>2692.246879244572</v>
      </c>
      <c r="P9" s="55">
        <f t="shared" si="2"/>
        <v>2562.3964124208783</v>
      </c>
      <c r="Q9" s="55">
        <f t="shared" si="2"/>
        <v>2404.7347459785665</v>
      </c>
      <c r="R9" s="55">
        <f t="shared" si="2"/>
        <v>2216.514289079963</v>
      </c>
      <c r="S9" s="55">
        <f t="shared" si="2"/>
        <v>1994.7519627743382</v>
      </c>
      <c r="T9" s="55">
        <f t="shared" si="2"/>
        <v>1736.209890523477</v>
      </c>
      <c r="U9" s="55">
        <f t="shared" si="2"/>
        <v>0</v>
      </c>
      <c r="V9" s="55">
        <f t="shared" si="2"/>
        <v>0</v>
      </c>
      <c r="W9" s="55">
        <f t="shared" si="2"/>
        <v>0</v>
      </c>
      <c r="X9" s="55">
        <f t="shared" si="2"/>
        <v>0</v>
      </c>
      <c r="Y9" s="55">
        <f t="shared" si="2"/>
        <v>0</v>
      </c>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row>
    <row r="10" spans="1:16384">
      <c r="A10" s="50" t="str">
        <f>'3-Tier'!$B$6&amp; " Preferred Return Paid"</f>
        <v>Albert Preferred Return Paid</v>
      </c>
      <c r="F10" s="54">
        <f t="shared" ref="F10:Y10" si="3">IF(SUM(F$9,F$17,F$25,F$33,F$41)&gt;0,MIN(F9,F9/SUM(F$9,F$17,F$25,F$33,F$41)*F$5),0)</f>
        <v>1750.8339331068889</v>
      </c>
      <c r="G10" s="55">
        <f t="shared" si="3"/>
        <v>2786.5622630051212</v>
      </c>
      <c r="H10" s="55">
        <f t="shared" si="3"/>
        <v>2958.4873278681039</v>
      </c>
      <c r="I10" s="55">
        <f t="shared" si="3"/>
        <v>3135.5701446769708</v>
      </c>
      <c r="J10" s="55">
        <f t="shared" si="3"/>
        <v>3317.9654459901067</v>
      </c>
      <c r="K10" s="55">
        <f t="shared" si="3"/>
        <v>3505.8326063426371</v>
      </c>
      <c r="L10" s="55">
        <f t="shared" si="3"/>
        <v>3054.7482790101426</v>
      </c>
      <c r="M10" s="55">
        <f t="shared" si="3"/>
        <v>2878.4329998003482</v>
      </c>
      <c r="N10" s="55">
        <f t="shared" si="3"/>
        <v>2796.8161156304764</v>
      </c>
      <c r="O10" s="55">
        <f t="shared" si="3"/>
        <v>2692.246879244572</v>
      </c>
      <c r="P10" s="55">
        <f t="shared" si="3"/>
        <v>2562.3964124208783</v>
      </c>
      <c r="Q10" s="55">
        <f t="shared" si="3"/>
        <v>2404.7347459785665</v>
      </c>
      <c r="R10" s="55">
        <f t="shared" si="3"/>
        <v>2216.514289079963</v>
      </c>
      <c r="S10" s="55">
        <f t="shared" si="3"/>
        <v>1994.7519627743382</v>
      </c>
      <c r="T10" s="55">
        <f t="shared" si="3"/>
        <v>1736.209890523477</v>
      </c>
      <c r="U10" s="55">
        <f t="shared" si="3"/>
        <v>0</v>
      </c>
      <c r="V10" s="55">
        <f t="shared" si="3"/>
        <v>0</v>
      </c>
      <c r="W10" s="55">
        <f t="shared" si="3"/>
        <v>0</v>
      </c>
      <c r="X10" s="55">
        <f t="shared" si="3"/>
        <v>0</v>
      </c>
      <c r="Y10" s="55">
        <f t="shared" si="3"/>
        <v>0</v>
      </c>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row>
    <row r="11" spans="1:16384">
      <c r="A11" s="50" t="str">
        <f>'3-Tier'!$B$6&amp; " Equity Repaid"</f>
        <v>Albert Equity Repaid</v>
      </c>
      <c r="F11" s="54">
        <f>IF(SUM(F$7,F$15,F$23,F$31,F$39)&gt;0,MIN(F7,F7/SUM(F$7,F$15,F$23,F$31,F$39)*(F$5-SUM(F$10,F$18,F$26,F$34,F$42))),0)</f>
        <v>0</v>
      </c>
      <c r="G11" s="55">
        <f t="shared" ref="G11:Y11" si="4">IF(SUM(G$7,G$15,G$23,G$31,G$39)&gt;0,MIN(G7,G7/SUM(G$7,G$15,G$23,G$31,G$39)*(G$5-SUM(G$10,G$18,G$26,G$34,G$42))),0)</f>
        <v>0</v>
      </c>
      <c r="H11" s="55">
        <f t="shared" si="4"/>
        <v>-7.2759576141834162E-13</v>
      </c>
      <c r="I11" s="55">
        <f t="shared" si="4"/>
        <v>0</v>
      </c>
      <c r="J11" s="55">
        <f t="shared" si="4"/>
        <v>0</v>
      </c>
      <c r="K11" s="55">
        <f t="shared" si="4"/>
        <v>0</v>
      </c>
      <c r="L11" s="55">
        <f t="shared" si="4"/>
        <v>644.58750249560057</v>
      </c>
      <c r="M11" s="55">
        <f t="shared" si="4"/>
        <v>1020.2110521233947</v>
      </c>
      <c r="N11" s="55">
        <f t="shared" si="4"/>
        <v>1307.1154548238067</v>
      </c>
      <c r="O11" s="55">
        <f t="shared" si="4"/>
        <v>1623.1308352961651</v>
      </c>
      <c r="P11" s="55">
        <f t="shared" si="4"/>
        <v>1970.7708305289098</v>
      </c>
      <c r="Q11" s="55">
        <f t="shared" si="4"/>
        <v>2352.7557112325426</v>
      </c>
      <c r="R11" s="55">
        <f t="shared" si="4"/>
        <v>2772.0290788203074</v>
      </c>
      <c r="S11" s="55">
        <f t="shared" si="4"/>
        <v>3231.7759031357668</v>
      </c>
      <c r="T11" s="55">
        <f t="shared" si="4"/>
        <v>21702.623631543462</v>
      </c>
      <c r="U11" s="55">
        <f t="shared" si="4"/>
        <v>0</v>
      </c>
      <c r="V11" s="55">
        <f t="shared" si="4"/>
        <v>0</v>
      </c>
      <c r="W11" s="55">
        <f t="shared" si="4"/>
        <v>0</v>
      </c>
      <c r="X11" s="55">
        <f t="shared" si="4"/>
        <v>0</v>
      </c>
      <c r="Y11" s="55">
        <f t="shared" si="4"/>
        <v>0</v>
      </c>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row>
    <row r="12" spans="1:16384">
      <c r="A12" s="50" t="s">
        <v>83</v>
      </c>
      <c r="F12" s="54">
        <f>F10+F11</f>
        <v>1750.8339331068889</v>
      </c>
      <c r="G12" s="55">
        <f>F12+G11+G10</f>
        <v>4537.3961961120103</v>
      </c>
      <c r="H12" s="55">
        <f t="shared" ref="H12:Y12" si="5">G12+H11+H10</f>
        <v>7495.8835239801138</v>
      </c>
      <c r="I12" s="55">
        <f t="shared" si="5"/>
        <v>10631.453668657085</v>
      </c>
      <c r="J12" s="55">
        <f t="shared" si="5"/>
        <v>13949.419114647191</v>
      </c>
      <c r="K12" s="55">
        <f t="shared" si="5"/>
        <v>17455.251720989829</v>
      </c>
      <c r="L12" s="55">
        <f t="shared" si="5"/>
        <v>21154.587502495571</v>
      </c>
      <c r="M12" s="55">
        <f t="shared" si="5"/>
        <v>25053.231554419315</v>
      </c>
      <c r="N12" s="55">
        <f t="shared" si="5"/>
        <v>29157.163124873601</v>
      </c>
      <c r="O12" s="55">
        <f t="shared" si="5"/>
        <v>33472.540839414338</v>
      </c>
      <c r="P12" s="55">
        <f t="shared" si="5"/>
        <v>38005.70808236413</v>
      </c>
      <c r="Q12" s="55">
        <f t="shared" si="5"/>
        <v>42763.198539575242</v>
      </c>
      <c r="R12" s="55">
        <f t="shared" si="5"/>
        <v>47751.741907475509</v>
      </c>
      <c r="S12" s="55">
        <f t="shared" si="5"/>
        <v>52978.269773385611</v>
      </c>
      <c r="T12" s="55">
        <f t="shared" si="5"/>
        <v>76417.103295452544</v>
      </c>
      <c r="U12" s="55">
        <f t="shared" si="5"/>
        <v>76417.103295452544</v>
      </c>
      <c r="V12" s="55">
        <f t="shared" si="5"/>
        <v>76417.103295452544</v>
      </c>
      <c r="W12" s="55">
        <f t="shared" si="5"/>
        <v>76417.103295452544</v>
      </c>
      <c r="X12" s="55">
        <f t="shared" si="5"/>
        <v>76417.103295452544</v>
      </c>
      <c r="Y12" s="55">
        <f t="shared" si="5"/>
        <v>76417.103295452544</v>
      </c>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row>
    <row r="13" spans="1:16384">
      <c r="A13" s="50" t="s">
        <v>24</v>
      </c>
      <c r="B13" s="59">
        <f>MAX(F13:CK13)</f>
        <v>11</v>
      </c>
      <c r="F13" s="54">
        <f>IF(AND(F12&gt;$C7, SUM($C$13:C13)=0),F$2,0)</f>
        <v>0</v>
      </c>
      <c r="G13" s="55">
        <f>IF(AND(G12&gt;$C7, SUM($C$13:F13)=0),G$2,0)</f>
        <v>0</v>
      </c>
      <c r="H13" s="55">
        <f>IF(AND(H12&gt;$C7, SUM($C$13:G13)=0),H$2,0)</f>
        <v>0</v>
      </c>
      <c r="I13" s="55">
        <f>IF(AND(I12&gt;$C7, SUM($C$13:H13)=0),I$2,0)</f>
        <v>0</v>
      </c>
      <c r="J13" s="55">
        <f>IF(AND(J12&gt;$C7, SUM($C$13:I13)=0),J$2,0)</f>
        <v>0</v>
      </c>
      <c r="K13" s="55">
        <f>IF(AND(K12&gt;$C7, SUM($C$13:J13)=0),K$2,0)</f>
        <v>0</v>
      </c>
      <c r="L13" s="55">
        <f>IF(AND(L12&gt;$C7, SUM($C$13:K13)=0),L$2,0)</f>
        <v>0</v>
      </c>
      <c r="M13" s="55">
        <f>IF(AND(M12&gt;$C7, SUM($C$13:L13)=0),M$2,0)</f>
        <v>0</v>
      </c>
      <c r="N13" s="55">
        <f>IF(AND(N12&gt;$C7, SUM($C$13:M13)=0),N$2,0)</f>
        <v>0</v>
      </c>
      <c r="O13" s="55">
        <f>IF(AND(O12&gt;$C7, SUM($C$13:N13)=0),O$2,0)</f>
        <v>0</v>
      </c>
      <c r="P13" s="55">
        <f>IF(AND(P12&gt;$C7, SUM($C$13:O13)=0),P$2,0)</f>
        <v>11</v>
      </c>
      <c r="Q13" s="55">
        <f>IF(AND(Q12&gt;$C7, SUM($C$13:P13)=0),Q$2,0)</f>
        <v>0</v>
      </c>
      <c r="R13" s="55">
        <f>IF(AND(R12&gt;$C7, SUM($C$13:Q13)=0),R$2,0)</f>
        <v>0</v>
      </c>
      <c r="S13" s="55">
        <f>IF(AND(S12&gt;$C7, SUM($C$13:R13)=0),S$2,0)</f>
        <v>0</v>
      </c>
      <c r="T13" s="55">
        <f>IF(AND(T12&gt;$C7, SUM($C$13:S13)=0),T$2,0)</f>
        <v>0</v>
      </c>
      <c r="U13" s="55">
        <f>IF(AND(U12&gt;$C7, SUM($C$13:T13)=0),U$2,0)</f>
        <v>0</v>
      </c>
      <c r="V13" s="55">
        <f>IF(AND(V12&gt;$C7, SUM($C$13:U13)=0),V$2,0)</f>
        <v>0</v>
      </c>
      <c r="W13" s="55">
        <f>IF(AND(W12&gt;$C7, SUM($C$13:V13)=0),W$2,0)</f>
        <v>0</v>
      </c>
      <c r="X13" s="55">
        <f>IF(AND(X12&gt;$C7, SUM($C$13:W13)=0),X$2,0)</f>
        <v>0</v>
      </c>
      <c r="Y13" s="55">
        <f>IF(AND(Y12&gt;$C7, SUM($C$13:X13)=0),Y$2,0)</f>
        <v>0</v>
      </c>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row>
    <row r="14" spans="1:16384">
      <c r="F14" s="54"/>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row>
    <row r="15" spans="1:16384">
      <c r="A15" s="50" t="str">
        <f>'3-Tier'!$B$7&amp; " Equity"</f>
        <v>Bobby Equity</v>
      </c>
      <c r="B15" s="61">
        <f>'3-Tier'!C7</f>
        <v>0.35</v>
      </c>
      <c r="C15" s="59">
        <f>'3-Tier'!D7</f>
        <v>256374.99999999997</v>
      </c>
      <c r="D15" s="59"/>
      <c r="E15" s="59"/>
      <c r="F15" s="54">
        <f>C15</f>
        <v>256374.99999999997</v>
      </c>
      <c r="G15" s="55">
        <f>F15-F19</f>
        <v>256374.99999999997</v>
      </c>
      <c r="H15" s="55">
        <f t="shared" ref="H15:Y15" si="6">G15-G19</f>
        <v>256374.99999999997</v>
      </c>
      <c r="I15" s="55">
        <f t="shared" si="6"/>
        <v>256374.99999999997</v>
      </c>
      <c r="J15" s="55">
        <f t="shared" si="6"/>
        <v>256374.99999999997</v>
      </c>
      <c r="K15" s="55">
        <f t="shared" si="6"/>
        <v>256374.99999999997</v>
      </c>
      <c r="L15" s="55">
        <f t="shared" si="6"/>
        <v>256374.99999999997</v>
      </c>
      <c r="M15" s="55">
        <f t="shared" si="6"/>
        <v>251862.88748253076</v>
      </c>
      <c r="N15" s="55">
        <f t="shared" si="6"/>
        <v>244721.41011766699</v>
      </c>
      <c r="O15" s="55">
        <f t="shared" si="6"/>
        <v>235571.60193390033</v>
      </c>
      <c r="P15" s="55">
        <f t="shared" si="6"/>
        <v>224209.68608682716</v>
      </c>
      <c r="Q15" s="55">
        <f t="shared" si="6"/>
        <v>210414.29027312479</v>
      </c>
      <c r="R15" s="55">
        <f t="shared" si="6"/>
        <v>193945.00029449697</v>
      </c>
      <c r="S15" s="55">
        <f t="shared" si="6"/>
        <v>174540.79674275481</v>
      </c>
      <c r="T15" s="55">
        <f t="shared" si="6"/>
        <v>151918.36542080442</v>
      </c>
      <c r="U15" s="55">
        <f t="shared" si="6"/>
        <v>0</v>
      </c>
      <c r="V15" s="55">
        <f t="shared" si="6"/>
        <v>0</v>
      </c>
      <c r="W15" s="55">
        <f t="shared" si="6"/>
        <v>0</v>
      </c>
      <c r="X15" s="55">
        <f t="shared" si="6"/>
        <v>0</v>
      </c>
      <c r="Y15" s="55">
        <f t="shared" si="6"/>
        <v>0</v>
      </c>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row>
    <row r="16" spans="1:16384">
      <c r="A16" s="50" t="str">
        <f>'3-Tier'!$B$7&amp; " Preferred Return"</f>
        <v>Bobby Preferred Return</v>
      </c>
      <c r="B16" s="62">
        <f>'3-Tier'!$C$23</f>
        <v>0.08</v>
      </c>
      <c r="F16" s="54">
        <f t="shared" ref="F16:Y16" si="7">$B$8*F15</f>
        <v>20509.999999999996</v>
      </c>
      <c r="G16" s="55">
        <f t="shared" si="7"/>
        <v>20509.999999999996</v>
      </c>
      <c r="H16" s="55">
        <f t="shared" si="7"/>
        <v>20509.999999999996</v>
      </c>
      <c r="I16" s="55">
        <f t="shared" si="7"/>
        <v>20509.999999999996</v>
      </c>
      <c r="J16" s="55">
        <f t="shared" si="7"/>
        <v>20509.999999999996</v>
      </c>
      <c r="K16" s="55">
        <f t="shared" si="7"/>
        <v>20509.999999999996</v>
      </c>
      <c r="L16" s="55">
        <f t="shared" si="7"/>
        <v>20509.999999999996</v>
      </c>
      <c r="M16" s="55">
        <f t="shared" si="7"/>
        <v>20149.030998602462</v>
      </c>
      <c r="N16" s="55">
        <f t="shared" si="7"/>
        <v>19577.712809413359</v>
      </c>
      <c r="O16" s="55">
        <f t="shared" si="7"/>
        <v>18845.728154712026</v>
      </c>
      <c r="P16" s="55">
        <f t="shared" si="7"/>
        <v>17936.774886946172</v>
      </c>
      <c r="Q16" s="55">
        <f t="shared" si="7"/>
        <v>16833.143221849983</v>
      </c>
      <c r="R16" s="55">
        <f t="shared" si="7"/>
        <v>15515.600023559758</v>
      </c>
      <c r="S16" s="55">
        <f t="shared" si="7"/>
        <v>13963.263739420385</v>
      </c>
      <c r="T16" s="55">
        <f t="shared" si="7"/>
        <v>12153.469233664353</v>
      </c>
      <c r="U16" s="55">
        <f t="shared" si="7"/>
        <v>0</v>
      </c>
      <c r="V16" s="55">
        <f t="shared" si="7"/>
        <v>0</v>
      </c>
      <c r="W16" s="55">
        <f t="shared" si="7"/>
        <v>0</v>
      </c>
      <c r="X16" s="55">
        <f t="shared" si="7"/>
        <v>0</v>
      </c>
      <c r="Y16" s="55">
        <f t="shared" si="7"/>
        <v>0</v>
      </c>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row>
    <row r="17" spans="1:245">
      <c r="A17" s="50" t="str">
        <f>'3-Tier'!$B$7&amp; " Preferred Return Account"</f>
        <v>Bobby Preferred Return Account</v>
      </c>
      <c r="F17" s="54">
        <f>F16+C17-C18</f>
        <v>20509.999999999996</v>
      </c>
      <c r="G17" s="55">
        <f t="shared" ref="G17:Y17" si="8">G16+F17-F18</f>
        <v>28764.162468251754</v>
      </c>
      <c r="H17" s="55">
        <f t="shared" si="8"/>
        <v>29768.226627215878</v>
      </c>
      <c r="I17" s="55">
        <f t="shared" si="8"/>
        <v>29568.815332139122</v>
      </c>
      <c r="J17" s="55">
        <f t="shared" si="8"/>
        <v>28129.824319400286</v>
      </c>
      <c r="K17" s="55">
        <f t="shared" si="8"/>
        <v>25414.066197469514</v>
      </c>
      <c r="L17" s="55">
        <f t="shared" si="8"/>
        <v>21383.23795307102</v>
      </c>
      <c r="M17" s="55">
        <f t="shared" si="8"/>
        <v>20149.030998602462</v>
      </c>
      <c r="N17" s="55">
        <f t="shared" si="8"/>
        <v>19577.712809413355</v>
      </c>
      <c r="O17" s="55">
        <f t="shared" si="8"/>
        <v>18845.728154712026</v>
      </c>
      <c r="P17" s="55">
        <f t="shared" si="8"/>
        <v>17936.774886946176</v>
      </c>
      <c r="Q17" s="55">
        <f t="shared" si="8"/>
        <v>16833.143221849987</v>
      </c>
      <c r="R17" s="55">
        <f t="shared" si="8"/>
        <v>15515.600023559757</v>
      </c>
      <c r="S17" s="55">
        <f t="shared" si="8"/>
        <v>13963.263739420385</v>
      </c>
      <c r="T17" s="55">
        <f t="shared" si="8"/>
        <v>12153.469233664353</v>
      </c>
      <c r="U17" s="55">
        <f t="shared" si="8"/>
        <v>0</v>
      </c>
      <c r="V17" s="55">
        <f t="shared" si="8"/>
        <v>0</v>
      </c>
      <c r="W17" s="55">
        <f t="shared" si="8"/>
        <v>0</v>
      </c>
      <c r="X17" s="55">
        <f t="shared" si="8"/>
        <v>0</v>
      </c>
      <c r="Y17" s="55">
        <f t="shared" si="8"/>
        <v>0</v>
      </c>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row>
    <row r="18" spans="1:245">
      <c r="A18" s="50" t="str">
        <f>'3-Tier'!$B$7&amp; " Preferred Return Paid"</f>
        <v>Bobby Preferred Return Paid</v>
      </c>
      <c r="F18" s="54">
        <f>IF(SUM(F$9,F$17,F$25,F$33,F$41)&gt;0,MIN(F17,F17/SUM(F$9,F$17,F$25,F$33,F$41)*F$5),0)</f>
        <v>12255.837531748239</v>
      </c>
      <c r="G18" s="55">
        <f t="shared" ref="G18:L18" si="9">IF(SUM(G$9,G$17,G$25,G$33,G$41)&gt;0,MIN(G17,G17/SUM(G$9,G$17,G$25,G$33,G$41)*G$5),0)</f>
        <v>19505.935841035873</v>
      </c>
      <c r="H18" s="55">
        <f t="shared" si="9"/>
        <v>20709.411295076752</v>
      </c>
      <c r="I18" s="55">
        <f t="shared" si="9"/>
        <v>21948.991012738828</v>
      </c>
      <c r="J18" s="55">
        <f t="shared" si="9"/>
        <v>23225.758121930772</v>
      </c>
      <c r="K18" s="55">
        <f t="shared" si="9"/>
        <v>24540.82824439849</v>
      </c>
      <c r="L18" s="55">
        <f t="shared" si="9"/>
        <v>21383.23795307102</v>
      </c>
      <c r="M18" s="55">
        <f>IF(SUM(M$9,M$17,M$25,M$33,M$41)&gt;0,MIN(M17,M17/SUM(M$9,M$17,M$25,M$33,M$41)*M$5),0)</f>
        <v>20149.030998602462</v>
      </c>
      <c r="N18" s="55">
        <f t="shared" ref="N18:Y18" si="10">IF(SUM(N$9,N$17,N$25,N$33,N$41)&gt;0,MIN(N17,N17/SUM(N$9,N$17,N$25,N$33,N$41)*N$5),0)</f>
        <v>19577.712809413355</v>
      </c>
      <c r="O18" s="55">
        <f t="shared" si="10"/>
        <v>18845.728154712026</v>
      </c>
      <c r="P18" s="55">
        <f t="shared" si="10"/>
        <v>17936.774886946176</v>
      </c>
      <c r="Q18" s="55">
        <f t="shared" si="10"/>
        <v>16833.143221849987</v>
      </c>
      <c r="R18" s="55">
        <f t="shared" si="10"/>
        <v>15515.600023559757</v>
      </c>
      <c r="S18" s="55">
        <f t="shared" si="10"/>
        <v>13963.263739420385</v>
      </c>
      <c r="T18" s="55">
        <f t="shared" si="10"/>
        <v>12153.469233664353</v>
      </c>
      <c r="U18" s="55">
        <f t="shared" si="10"/>
        <v>0</v>
      </c>
      <c r="V18" s="55">
        <f t="shared" si="10"/>
        <v>0</v>
      </c>
      <c r="W18" s="55">
        <f t="shared" si="10"/>
        <v>0</v>
      </c>
      <c r="X18" s="55">
        <f t="shared" si="10"/>
        <v>0</v>
      </c>
      <c r="Y18" s="55">
        <f t="shared" si="10"/>
        <v>0</v>
      </c>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row>
    <row r="19" spans="1:245">
      <c r="A19" s="50" t="str">
        <f>'3-Tier'!$B$7&amp; " Equity Repaid"</f>
        <v>Bobby Equity Repaid</v>
      </c>
      <c r="F19" s="54">
        <f>IF(SUM(F$7,F$15,F$23,F$31,F$39)&gt;0,MIN(F15,F15/SUM(F$7,F$15,F$23,F$31,F$39)*(F$5-SUM(F$10,F$18,F$26,F$34,F$42))),0)</f>
        <v>0</v>
      </c>
      <c r="G19" s="55">
        <f t="shared" ref="G19:Y19" si="11">IF(SUM(G$7,G$15,G$23,G$31,G$39)&gt;0,MIN(G15,G15/SUM(G$7,G$15,G$23,G$31,G$39)*(G$5-SUM(G$10,G$18,G$26,G$34,G$42))),0)</f>
        <v>0</v>
      </c>
      <c r="H19" s="55">
        <f t="shared" si="11"/>
        <v>-5.0931703299283978E-12</v>
      </c>
      <c r="I19" s="55">
        <f t="shared" si="11"/>
        <v>0</v>
      </c>
      <c r="J19" s="55">
        <f t="shared" si="11"/>
        <v>0</v>
      </c>
      <c r="K19" s="55">
        <f t="shared" si="11"/>
        <v>0</v>
      </c>
      <c r="L19" s="55">
        <f t="shared" si="11"/>
        <v>4512.1125174692097</v>
      </c>
      <c r="M19" s="55">
        <f t="shared" si="11"/>
        <v>7141.4773648637729</v>
      </c>
      <c r="N19" s="55">
        <f t="shared" si="11"/>
        <v>9149.8081837666577</v>
      </c>
      <c r="O19" s="55">
        <f t="shared" si="11"/>
        <v>11361.915847073169</v>
      </c>
      <c r="P19" s="55">
        <f t="shared" si="11"/>
        <v>13795.395813702384</v>
      </c>
      <c r="Q19" s="55">
        <f t="shared" si="11"/>
        <v>16469.289978627818</v>
      </c>
      <c r="R19" s="55">
        <f t="shared" si="11"/>
        <v>19404.203551742172</v>
      </c>
      <c r="S19" s="55">
        <f t="shared" si="11"/>
        <v>22622.431321950393</v>
      </c>
      <c r="T19" s="55">
        <f t="shared" si="11"/>
        <v>151918.36542080442</v>
      </c>
      <c r="U19" s="55">
        <f t="shared" si="11"/>
        <v>0</v>
      </c>
      <c r="V19" s="55">
        <f t="shared" si="11"/>
        <v>0</v>
      </c>
      <c r="W19" s="55">
        <f t="shared" si="11"/>
        <v>0</v>
      </c>
      <c r="X19" s="55">
        <f t="shared" si="11"/>
        <v>0</v>
      </c>
      <c r="Y19" s="55">
        <f t="shared" si="11"/>
        <v>0</v>
      </c>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row>
    <row r="20" spans="1:245">
      <c r="A20" s="50" t="s">
        <v>83</v>
      </c>
      <c r="F20" s="54">
        <f>F18+F19</f>
        <v>12255.837531748239</v>
      </c>
      <c r="G20" s="55">
        <f>F20+G19+G18</f>
        <v>31761.773372784111</v>
      </c>
      <c r="H20" s="55">
        <f t="shared" ref="H20:Y20" si="12">G20+H19+H18</f>
        <v>52471.184667860856</v>
      </c>
      <c r="I20" s="55">
        <f t="shared" si="12"/>
        <v>74420.175680599685</v>
      </c>
      <c r="J20" s="55">
        <f t="shared" si="12"/>
        <v>97645.933802530461</v>
      </c>
      <c r="K20" s="55">
        <f t="shared" si="12"/>
        <v>122186.76204692895</v>
      </c>
      <c r="L20" s="55">
        <f t="shared" si="12"/>
        <v>148082.11251746918</v>
      </c>
      <c r="M20" s="55">
        <f t="shared" si="12"/>
        <v>175372.6208809354</v>
      </c>
      <c r="N20" s="55">
        <f t="shared" si="12"/>
        <v>204100.14187411542</v>
      </c>
      <c r="O20" s="55">
        <f t="shared" si="12"/>
        <v>234307.78587590062</v>
      </c>
      <c r="P20" s="55">
        <f t="shared" si="12"/>
        <v>266039.95657654916</v>
      </c>
      <c r="Q20" s="55">
        <f t="shared" si="12"/>
        <v>299342.38977702695</v>
      </c>
      <c r="R20" s="55">
        <f t="shared" si="12"/>
        <v>334262.1933523289</v>
      </c>
      <c r="S20" s="55">
        <f t="shared" si="12"/>
        <v>370847.88841369969</v>
      </c>
      <c r="T20" s="55">
        <f t="shared" si="12"/>
        <v>534919.7230681685</v>
      </c>
      <c r="U20" s="55">
        <f t="shared" si="12"/>
        <v>534919.7230681685</v>
      </c>
      <c r="V20" s="55">
        <f t="shared" si="12"/>
        <v>534919.7230681685</v>
      </c>
      <c r="W20" s="55">
        <f t="shared" si="12"/>
        <v>534919.7230681685</v>
      </c>
      <c r="X20" s="55">
        <f t="shared" si="12"/>
        <v>534919.7230681685</v>
      </c>
      <c r="Y20" s="55">
        <f t="shared" si="12"/>
        <v>534919.7230681685</v>
      </c>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c r="HY20" s="55"/>
      <c r="HZ20" s="55"/>
      <c r="IA20" s="55"/>
      <c r="IB20" s="55"/>
      <c r="IC20" s="55"/>
      <c r="ID20" s="55"/>
      <c r="IE20" s="55"/>
      <c r="IF20" s="55"/>
      <c r="IG20" s="55"/>
      <c r="IH20" s="55"/>
      <c r="II20" s="55"/>
      <c r="IJ20" s="55"/>
      <c r="IK20" s="55"/>
    </row>
    <row r="21" spans="1:245">
      <c r="A21" s="50" t="s">
        <v>24</v>
      </c>
      <c r="B21" s="59">
        <f>MAX(F21:CK21)</f>
        <v>11</v>
      </c>
      <c r="F21" s="54">
        <f>IF(AND(F20&gt;$C15, SUM($C21:C21)=0),F$2,0)</f>
        <v>0</v>
      </c>
      <c r="G21" s="55">
        <f>IF(AND(G20&gt;$C15, SUM($C21:F21)=0),G$2,0)</f>
        <v>0</v>
      </c>
      <c r="H21" s="55">
        <f>IF(AND(H20&gt;$C15, SUM($C21:G21)=0),H$2,0)</f>
        <v>0</v>
      </c>
      <c r="I21" s="55">
        <f>IF(AND(I20&gt;$C15, SUM($C21:H21)=0),I$2,0)</f>
        <v>0</v>
      </c>
      <c r="J21" s="55">
        <f>IF(AND(J20&gt;$C15, SUM($C21:I21)=0),J$2,0)</f>
        <v>0</v>
      </c>
      <c r="K21" s="55">
        <f>IF(AND(K20&gt;$C15, SUM($C21:J21)=0),K$2,0)</f>
        <v>0</v>
      </c>
      <c r="L21" s="55">
        <f>IF(AND(L20&gt;$C15, SUM($C21:K21)=0),L$2,0)</f>
        <v>0</v>
      </c>
      <c r="M21" s="55">
        <f>IF(AND(M20&gt;$C15, SUM($C21:L21)=0),M$2,0)</f>
        <v>0</v>
      </c>
      <c r="N21" s="55">
        <f>IF(AND(N20&gt;$C15, SUM($C21:M21)=0),N$2,0)</f>
        <v>0</v>
      </c>
      <c r="O21" s="55">
        <f>IF(AND(O20&gt;$C15, SUM($C21:N21)=0),O$2,0)</f>
        <v>0</v>
      </c>
      <c r="P21" s="55">
        <f>IF(AND(P20&gt;$C15, SUM($C21:O21)=0),P$2,0)</f>
        <v>11</v>
      </c>
      <c r="Q21" s="55">
        <f>IF(AND(Q20&gt;$C15, SUM($C21:P21)=0),Q$2,0)</f>
        <v>0</v>
      </c>
      <c r="R21" s="55">
        <f>IF(AND(R20&gt;$C15, SUM($C21:Q21)=0),R$2,0)</f>
        <v>0</v>
      </c>
      <c r="S21" s="55">
        <f>IF(AND(S20&gt;$C15, SUM($C21:R21)=0),S$2,0)</f>
        <v>0</v>
      </c>
      <c r="T21" s="55">
        <f>IF(AND(T20&gt;$C15, SUM($C21:S21)=0),T$2,0)</f>
        <v>0</v>
      </c>
      <c r="U21" s="55">
        <f>IF(AND(U20&gt;$C15, SUM($C21:T21)=0),U$2,0)</f>
        <v>0</v>
      </c>
      <c r="V21" s="55">
        <f>IF(AND(V20&gt;$C15, SUM($C21:U21)=0),V$2,0)</f>
        <v>0</v>
      </c>
      <c r="W21" s="55">
        <f>IF(AND(W20&gt;$C15, SUM($C21:V21)=0),W$2,0)</f>
        <v>0</v>
      </c>
      <c r="X21" s="55">
        <f>IF(AND(X20&gt;$C15, SUM($C21:W21)=0),X$2,0)</f>
        <v>0</v>
      </c>
      <c r="Y21" s="55">
        <f>IF(AND(Y20&gt;$C15, SUM($C21:X21)=0),Y$2,0)</f>
        <v>0</v>
      </c>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c r="HY21" s="55"/>
      <c r="HZ21" s="55"/>
      <c r="IA21" s="55"/>
      <c r="IB21" s="55"/>
      <c r="IC21" s="55"/>
      <c r="ID21" s="55"/>
      <c r="IE21" s="55"/>
      <c r="IF21" s="55"/>
      <c r="IG21" s="55"/>
      <c r="IH21" s="55"/>
      <c r="II21" s="55"/>
      <c r="IJ21" s="55"/>
      <c r="IK21" s="55"/>
    </row>
    <row r="22" spans="1:245">
      <c r="F22" s="54"/>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row>
    <row r="23" spans="1:245">
      <c r="A23" s="50" t="str">
        <f>'3-Tier'!$B$8&amp; " Equity"</f>
        <v>Carl Equity</v>
      </c>
      <c r="B23" s="61">
        <f>'3-Tier'!C8</f>
        <v>0.25</v>
      </c>
      <c r="C23" s="59">
        <f>'3-Tier'!D8</f>
        <v>183125</v>
      </c>
      <c r="D23" s="59"/>
      <c r="E23" s="59"/>
      <c r="F23" s="54">
        <f>C23</f>
        <v>183125</v>
      </c>
      <c r="G23" s="55">
        <f>F23-F27</f>
        <v>183125</v>
      </c>
      <c r="H23" s="55">
        <f t="shared" ref="H23:Y23" si="13">G23-G27</f>
        <v>183125</v>
      </c>
      <c r="I23" s="55">
        <f t="shared" si="13"/>
        <v>183125</v>
      </c>
      <c r="J23" s="55">
        <f t="shared" si="13"/>
        <v>183125</v>
      </c>
      <c r="K23" s="55">
        <f t="shared" si="13"/>
        <v>183125</v>
      </c>
      <c r="L23" s="55">
        <f t="shared" si="13"/>
        <v>183125</v>
      </c>
      <c r="M23" s="55">
        <f t="shared" si="13"/>
        <v>179902.06248752199</v>
      </c>
      <c r="N23" s="55">
        <f t="shared" si="13"/>
        <v>174801.007226905</v>
      </c>
      <c r="O23" s="55">
        <f t="shared" si="13"/>
        <v>168265.42995278595</v>
      </c>
      <c r="P23" s="55">
        <f t="shared" si="13"/>
        <v>160149.77577630512</v>
      </c>
      <c r="Q23" s="55">
        <f t="shared" si="13"/>
        <v>150295.92162366057</v>
      </c>
      <c r="R23" s="55">
        <f t="shared" si="13"/>
        <v>138532.14306749785</v>
      </c>
      <c r="S23" s="55">
        <f t="shared" si="13"/>
        <v>124671.9976733963</v>
      </c>
      <c r="T23" s="55">
        <f t="shared" si="13"/>
        <v>108513.11815771744</v>
      </c>
      <c r="U23" s="55">
        <f t="shared" si="13"/>
        <v>0</v>
      </c>
      <c r="V23" s="55">
        <f t="shared" si="13"/>
        <v>0</v>
      </c>
      <c r="W23" s="55">
        <f t="shared" si="13"/>
        <v>0</v>
      </c>
      <c r="X23" s="55">
        <f t="shared" si="13"/>
        <v>0</v>
      </c>
      <c r="Y23" s="55">
        <f t="shared" si="13"/>
        <v>0</v>
      </c>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c r="HY23" s="55"/>
      <c r="HZ23" s="55"/>
      <c r="IA23" s="55"/>
      <c r="IB23" s="55"/>
      <c r="IC23" s="55"/>
      <c r="ID23" s="55"/>
      <c r="IE23" s="55"/>
      <c r="IF23" s="55"/>
      <c r="IG23" s="55"/>
      <c r="IH23" s="55"/>
      <c r="II23" s="55"/>
      <c r="IJ23" s="55"/>
      <c r="IK23" s="55"/>
    </row>
    <row r="24" spans="1:245">
      <c r="A24" s="50" t="str">
        <f>'3-Tier'!$B$8&amp; " Preferred Preferred Return"</f>
        <v>Carl Preferred Preferred Return</v>
      </c>
      <c r="B24" s="62">
        <f>'3-Tier'!$C$23</f>
        <v>0.08</v>
      </c>
      <c r="F24" s="54">
        <f t="shared" ref="F24:Y24" si="14">$B$8*F23</f>
        <v>14650</v>
      </c>
      <c r="G24" s="55">
        <f t="shared" si="14"/>
        <v>14650</v>
      </c>
      <c r="H24" s="55">
        <f t="shared" si="14"/>
        <v>14650</v>
      </c>
      <c r="I24" s="55">
        <f t="shared" si="14"/>
        <v>14650</v>
      </c>
      <c r="J24" s="55">
        <f t="shared" si="14"/>
        <v>14650</v>
      </c>
      <c r="K24" s="55">
        <f t="shared" si="14"/>
        <v>14650</v>
      </c>
      <c r="L24" s="55">
        <f t="shared" si="14"/>
        <v>14650</v>
      </c>
      <c r="M24" s="55">
        <f t="shared" si="14"/>
        <v>14392.164999001759</v>
      </c>
      <c r="N24" s="55">
        <f t="shared" si="14"/>
        <v>13984.0805781524</v>
      </c>
      <c r="O24" s="55">
        <f t="shared" si="14"/>
        <v>13461.234396222877</v>
      </c>
      <c r="P24" s="55">
        <f t="shared" si="14"/>
        <v>12811.982062104409</v>
      </c>
      <c r="Q24" s="55">
        <f t="shared" si="14"/>
        <v>12023.673729892846</v>
      </c>
      <c r="R24" s="55">
        <f t="shared" si="14"/>
        <v>11082.571445399828</v>
      </c>
      <c r="S24" s="55">
        <f t="shared" si="14"/>
        <v>9973.759813871704</v>
      </c>
      <c r="T24" s="55">
        <f t="shared" si="14"/>
        <v>8681.0494526173952</v>
      </c>
      <c r="U24" s="55">
        <f t="shared" si="14"/>
        <v>0</v>
      </c>
      <c r="V24" s="55">
        <f t="shared" si="14"/>
        <v>0</v>
      </c>
      <c r="W24" s="55">
        <f t="shared" si="14"/>
        <v>0</v>
      </c>
      <c r="X24" s="55">
        <f t="shared" si="14"/>
        <v>0</v>
      </c>
      <c r="Y24" s="55">
        <f t="shared" si="14"/>
        <v>0</v>
      </c>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c r="HY24" s="55"/>
      <c r="HZ24" s="55"/>
      <c r="IA24" s="55"/>
      <c r="IB24" s="55"/>
      <c r="IC24" s="55"/>
      <c r="ID24" s="55"/>
      <c r="IE24" s="55"/>
      <c r="IF24" s="55"/>
      <c r="IG24" s="55"/>
      <c r="IH24" s="55"/>
      <c r="II24" s="55"/>
      <c r="IJ24" s="55"/>
      <c r="IK24" s="55"/>
    </row>
    <row r="25" spans="1:245">
      <c r="A25" s="50" t="str">
        <f>'3-Tier'!$B$8&amp; " Preferred Return Account"</f>
        <v>Carl Preferred Return Account</v>
      </c>
      <c r="F25" s="54">
        <f>F24+C25-C26</f>
        <v>14650</v>
      </c>
      <c r="G25" s="55">
        <f t="shared" ref="G25:Y25" si="15">G24+F25-F26</f>
        <v>20545.830334465543</v>
      </c>
      <c r="H25" s="55">
        <f t="shared" si="15"/>
        <v>21263.019019439915</v>
      </c>
      <c r="I25" s="55">
        <f t="shared" si="15"/>
        <v>21120.582380099378</v>
      </c>
      <c r="J25" s="55">
        <f t="shared" si="15"/>
        <v>20092.731656714499</v>
      </c>
      <c r="K25" s="55">
        <f t="shared" si="15"/>
        <v>18152.904426763944</v>
      </c>
      <c r="L25" s="55">
        <f t="shared" si="15"/>
        <v>15273.741395050729</v>
      </c>
      <c r="M25" s="55">
        <f t="shared" si="15"/>
        <v>14392.164999001758</v>
      </c>
      <c r="N25" s="55">
        <f t="shared" si="15"/>
        <v>13984.0805781524</v>
      </c>
      <c r="O25" s="55">
        <f t="shared" si="15"/>
        <v>13461.234396222877</v>
      </c>
      <c r="P25" s="55">
        <f t="shared" si="15"/>
        <v>12811.982062104409</v>
      </c>
      <c r="Q25" s="55">
        <f t="shared" si="15"/>
        <v>12023.673729892846</v>
      </c>
      <c r="R25" s="55">
        <f t="shared" si="15"/>
        <v>11082.571445399826</v>
      </c>
      <c r="S25" s="55">
        <f t="shared" si="15"/>
        <v>9973.759813871704</v>
      </c>
      <c r="T25" s="55">
        <f t="shared" si="15"/>
        <v>8681.049452617397</v>
      </c>
      <c r="U25" s="55">
        <f t="shared" si="15"/>
        <v>0</v>
      </c>
      <c r="V25" s="55">
        <f t="shared" si="15"/>
        <v>0</v>
      </c>
      <c r="W25" s="55">
        <f t="shared" si="15"/>
        <v>0</v>
      </c>
      <c r="X25" s="55">
        <f t="shared" si="15"/>
        <v>0</v>
      </c>
      <c r="Y25" s="55">
        <f t="shared" si="15"/>
        <v>0</v>
      </c>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row>
    <row r="26" spans="1:245">
      <c r="A26" s="50" t="str">
        <f>'3-Tier'!$B$8&amp; " Preferred Return Paid"</f>
        <v>Carl Preferred Return Paid</v>
      </c>
      <c r="F26" s="54">
        <f>IF(SUM(F$9,F$17,F$25,F$33,F$41)&gt;0,MIN(F25,F25/SUM(F$9,F$17,F$25,F$33,F$41)*F$5),0)</f>
        <v>8754.1696655344585</v>
      </c>
      <c r="G26" s="55">
        <f t="shared" ref="G26:L26" si="16">IF(SUM(G$9,G$17,G$25,G$33,G$41)&gt;0,MIN(G25,G25/SUM(G$9,G$17,G$25,G$33,G$41)*G$5),0)</f>
        <v>13932.811315025629</v>
      </c>
      <c r="H26" s="55">
        <f t="shared" si="16"/>
        <v>14792.43663934054</v>
      </c>
      <c r="I26" s="55">
        <f t="shared" si="16"/>
        <v>15677.850723384883</v>
      </c>
      <c r="J26" s="55">
        <f t="shared" si="16"/>
        <v>16589.827229950559</v>
      </c>
      <c r="K26" s="55">
        <f t="shared" si="16"/>
        <v>17529.163031713211</v>
      </c>
      <c r="L26" s="55">
        <f t="shared" si="16"/>
        <v>15273.741395050729</v>
      </c>
      <c r="M26" s="55">
        <f>IF(SUM(M$9,M$17,M$25,M$33,M$41)&gt;0,MIN(M25,M25/SUM(M$9,M$17,M$25,M$33,M$41)*M$5),0)</f>
        <v>14392.164999001758</v>
      </c>
      <c r="N26" s="55">
        <f t="shared" ref="N26:Y26" si="17">IF(SUM(N$9,N$17,N$25,N$33,N$41)&gt;0,MIN(N25,N25/SUM(N$9,N$17,N$25,N$33,N$41)*N$5),0)</f>
        <v>13984.0805781524</v>
      </c>
      <c r="O26" s="55">
        <f t="shared" si="17"/>
        <v>13461.234396222877</v>
      </c>
      <c r="P26" s="55">
        <f t="shared" si="17"/>
        <v>12811.982062104409</v>
      </c>
      <c r="Q26" s="55">
        <f t="shared" si="17"/>
        <v>12023.673729892846</v>
      </c>
      <c r="R26" s="55">
        <f t="shared" si="17"/>
        <v>11082.571445399826</v>
      </c>
      <c r="S26" s="55">
        <f t="shared" si="17"/>
        <v>9973.759813871704</v>
      </c>
      <c r="T26" s="55">
        <f t="shared" si="17"/>
        <v>8681.049452617397</v>
      </c>
      <c r="U26" s="55">
        <f t="shared" si="17"/>
        <v>0</v>
      </c>
      <c r="V26" s="55">
        <f t="shared" si="17"/>
        <v>0</v>
      </c>
      <c r="W26" s="55">
        <f t="shared" si="17"/>
        <v>0</v>
      </c>
      <c r="X26" s="55">
        <f t="shared" si="17"/>
        <v>0</v>
      </c>
      <c r="Y26" s="55">
        <f t="shared" si="17"/>
        <v>0</v>
      </c>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row>
    <row r="27" spans="1:245">
      <c r="A27" s="50" t="str">
        <f>'3-Tier'!$B$8&amp; " Equity Repaid"</f>
        <v>Carl Equity Repaid</v>
      </c>
      <c r="F27" s="54">
        <f>IF(SUM(F$7,F$15,F$23,F$31,F$39)&gt;0,MIN(F23,F23/SUM(F$7,F$15,F$23,F$31,F$39)*(F$5-SUM(F$10,F$18,F$26,F$34,F$42))),0)</f>
        <v>0</v>
      </c>
      <c r="G27" s="55">
        <f t="shared" ref="G27:Y27" si="18">IF(SUM(G$7,G$15,G$23,G$31,G$39)&gt;0,MIN(G23,G23/SUM(G$7,G$15,G$23,G$31,G$39)*(G$5-SUM(G$10,G$18,G$26,G$34,G$42))),0)</f>
        <v>0</v>
      </c>
      <c r="H27" s="55">
        <f t="shared" si="18"/>
        <v>-3.637978807091713E-12</v>
      </c>
      <c r="I27" s="55">
        <f t="shared" si="18"/>
        <v>0</v>
      </c>
      <c r="J27" s="55">
        <f t="shared" si="18"/>
        <v>0</v>
      </c>
      <c r="K27" s="55">
        <f t="shared" si="18"/>
        <v>0</v>
      </c>
      <c r="L27" s="55">
        <f t="shared" si="18"/>
        <v>3222.9375124780072</v>
      </c>
      <c r="M27" s="55">
        <f t="shared" si="18"/>
        <v>5101.0552606169813</v>
      </c>
      <c r="N27" s="55">
        <f t="shared" si="18"/>
        <v>6535.5772741190431</v>
      </c>
      <c r="O27" s="55">
        <f t="shared" si="18"/>
        <v>8115.6541764808353</v>
      </c>
      <c r="P27" s="55">
        <f t="shared" si="18"/>
        <v>9853.8541526445606</v>
      </c>
      <c r="Q27" s="55">
        <f t="shared" si="18"/>
        <v>11763.778556162728</v>
      </c>
      <c r="R27" s="55">
        <f t="shared" si="18"/>
        <v>13860.145394101553</v>
      </c>
      <c r="S27" s="55">
        <f t="shared" si="18"/>
        <v>16158.879515678855</v>
      </c>
      <c r="T27" s="55">
        <f t="shared" si="18"/>
        <v>108513.11815771744</v>
      </c>
      <c r="U27" s="55">
        <f t="shared" si="18"/>
        <v>0</v>
      </c>
      <c r="V27" s="55">
        <f t="shared" si="18"/>
        <v>0</v>
      </c>
      <c r="W27" s="55">
        <f t="shared" si="18"/>
        <v>0</v>
      </c>
      <c r="X27" s="55">
        <f t="shared" si="18"/>
        <v>0</v>
      </c>
      <c r="Y27" s="55">
        <f t="shared" si="18"/>
        <v>0</v>
      </c>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c r="HY27" s="55"/>
      <c r="HZ27" s="55"/>
      <c r="IA27" s="55"/>
      <c r="IB27" s="55"/>
      <c r="IC27" s="55"/>
      <c r="ID27" s="55"/>
      <c r="IE27" s="55"/>
      <c r="IF27" s="55"/>
      <c r="IG27" s="55"/>
      <c r="IH27" s="55"/>
      <c r="II27" s="55"/>
      <c r="IJ27" s="55"/>
      <c r="IK27" s="55"/>
    </row>
    <row r="28" spans="1:245">
      <c r="A28" s="50" t="s">
        <v>83</v>
      </c>
      <c r="F28" s="54">
        <f>F26+F27</f>
        <v>8754.1696655344585</v>
      </c>
      <c r="G28" s="55">
        <f>F28+G27+G26</f>
        <v>22686.980980560089</v>
      </c>
      <c r="H28" s="55">
        <f t="shared" ref="H28:Y28" si="19">G28+H27+H26</f>
        <v>37479.417619900625</v>
      </c>
      <c r="I28" s="55">
        <f t="shared" si="19"/>
        <v>53157.268343285512</v>
      </c>
      <c r="J28" s="55">
        <f t="shared" si="19"/>
        <v>69747.095573236074</v>
      </c>
      <c r="K28" s="55">
        <f t="shared" si="19"/>
        <v>87276.258604949282</v>
      </c>
      <c r="L28" s="55">
        <f t="shared" si="19"/>
        <v>105772.93751247802</v>
      </c>
      <c r="M28" s="55">
        <f t="shared" si="19"/>
        <v>125266.15777209676</v>
      </c>
      <c r="N28" s="55">
        <f t="shared" si="19"/>
        <v>145785.8156243682</v>
      </c>
      <c r="O28" s="55">
        <f t="shared" si="19"/>
        <v>167362.7041970719</v>
      </c>
      <c r="P28" s="55">
        <f t="shared" si="19"/>
        <v>190028.54041182087</v>
      </c>
      <c r="Q28" s="55">
        <f t="shared" si="19"/>
        <v>213815.99269787644</v>
      </c>
      <c r="R28" s="55">
        <f t="shared" si="19"/>
        <v>238758.70953737784</v>
      </c>
      <c r="S28" s="55">
        <f t="shared" si="19"/>
        <v>264891.34886692843</v>
      </c>
      <c r="T28" s="55">
        <f t="shared" si="19"/>
        <v>382085.5164772633</v>
      </c>
      <c r="U28" s="55">
        <f t="shared" si="19"/>
        <v>382085.5164772633</v>
      </c>
      <c r="V28" s="55">
        <f t="shared" si="19"/>
        <v>382085.5164772633</v>
      </c>
      <c r="W28" s="55">
        <f t="shared" si="19"/>
        <v>382085.5164772633</v>
      </c>
      <c r="X28" s="55">
        <f t="shared" si="19"/>
        <v>382085.5164772633</v>
      </c>
      <c r="Y28" s="55">
        <f t="shared" si="19"/>
        <v>382085.5164772633</v>
      </c>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row>
    <row r="29" spans="1:245">
      <c r="A29" s="50" t="s">
        <v>24</v>
      </c>
      <c r="B29" s="59">
        <f>MAX(F29:CK29)</f>
        <v>11</v>
      </c>
      <c r="F29" s="54">
        <f>IF(AND(F28&gt;$C23, SUM($C29:C29)=0),F$2,0)</f>
        <v>0</v>
      </c>
      <c r="G29" s="55">
        <f>IF(AND(G28&gt;$C23, SUM($C29:F29)=0),G$2,0)</f>
        <v>0</v>
      </c>
      <c r="H29" s="55">
        <f>IF(AND(H28&gt;$C23, SUM($C29:G29)=0),H$2,0)</f>
        <v>0</v>
      </c>
      <c r="I29" s="55">
        <f>IF(AND(I28&gt;$C23, SUM($C29:H29)=0),I$2,0)</f>
        <v>0</v>
      </c>
      <c r="J29" s="55">
        <f>IF(AND(J28&gt;$C23, SUM($C29:I29)=0),J$2,0)</f>
        <v>0</v>
      </c>
      <c r="K29" s="55">
        <f>IF(AND(K28&gt;$C23, SUM($C29:J29)=0),K$2,0)</f>
        <v>0</v>
      </c>
      <c r="L29" s="55">
        <f>IF(AND(L28&gt;$C23, SUM($C29:K29)=0),L$2,0)</f>
        <v>0</v>
      </c>
      <c r="M29" s="55">
        <f>IF(AND(M28&gt;$C23, SUM($C29:L29)=0),M$2,0)</f>
        <v>0</v>
      </c>
      <c r="N29" s="55">
        <f>IF(AND(N28&gt;$C23, SUM($C29:M29)=0),N$2,0)</f>
        <v>0</v>
      </c>
      <c r="O29" s="55">
        <f>IF(AND(O28&gt;$C23, SUM($C29:N29)=0),O$2,0)</f>
        <v>0</v>
      </c>
      <c r="P29" s="55">
        <f>IF(AND(P28&gt;$C23, SUM($C29:O29)=0),P$2,0)</f>
        <v>11</v>
      </c>
      <c r="Q29" s="55">
        <f>IF(AND(Q28&gt;$C23, SUM($C29:P29)=0),Q$2,0)</f>
        <v>0</v>
      </c>
      <c r="R29" s="55">
        <f>IF(AND(R28&gt;$C23, SUM($C29:Q29)=0),R$2,0)</f>
        <v>0</v>
      </c>
      <c r="S29" s="55">
        <f>IF(AND(S28&gt;$C23, SUM($C29:R29)=0),S$2,0)</f>
        <v>0</v>
      </c>
      <c r="T29" s="55">
        <f>IF(AND(T28&gt;$C23, SUM($C29:S29)=0),T$2,0)</f>
        <v>0</v>
      </c>
      <c r="U29" s="55">
        <f>IF(AND(U28&gt;$C23, SUM($C29:T29)=0),U$2,0)</f>
        <v>0</v>
      </c>
      <c r="V29" s="55">
        <f>IF(AND(V28&gt;$C23, SUM($C29:U29)=0),V$2,0)</f>
        <v>0</v>
      </c>
      <c r="W29" s="55">
        <f>IF(AND(W28&gt;$C23, SUM($C29:V29)=0),W$2,0)</f>
        <v>0</v>
      </c>
      <c r="X29" s="55">
        <f>IF(AND(X28&gt;$C23, SUM($C29:W29)=0),X$2,0)</f>
        <v>0</v>
      </c>
      <c r="Y29" s="55">
        <f>IF(AND(Y28&gt;$C23, SUM($C29:X29)=0),Y$2,0)</f>
        <v>0</v>
      </c>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c r="HY29" s="55"/>
      <c r="HZ29" s="55"/>
      <c r="IA29" s="55"/>
      <c r="IB29" s="55"/>
      <c r="IC29" s="55"/>
      <c r="ID29" s="55"/>
      <c r="IE29" s="55"/>
      <c r="IF29" s="55"/>
      <c r="IG29" s="55"/>
      <c r="IH29" s="55"/>
      <c r="II29" s="55"/>
      <c r="IJ29" s="55"/>
      <c r="IK29" s="55"/>
    </row>
    <row r="30" spans="1:245">
      <c r="F30" s="54"/>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row>
    <row r="31" spans="1:245">
      <c r="A31" s="50" t="str">
        <f>'3-Tier'!$B$9&amp; " Equity"</f>
        <v>Derek Equity</v>
      </c>
      <c r="B31" s="61">
        <f>'3-Tier'!C9</f>
        <v>0.2</v>
      </c>
      <c r="C31" s="59">
        <f>'3-Tier'!D9</f>
        <v>146500</v>
      </c>
      <c r="D31" s="59"/>
      <c r="E31" s="59"/>
      <c r="F31" s="54">
        <f>C31</f>
        <v>146500</v>
      </c>
      <c r="G31" s="55">
        <f>F31-F35</f>
        <v>146500</v>
      </c>
      <c r="H31" s="55">
        <f t="shared" ref="H31:Y31" si="20">G31-G35</f>
        <v>146500</v>
      </c>
      <c r="I31" s="55">
        <f t="shared" si="20"/>
        <v>146500</v>
      </c>
      <c r="J31" s="55">
        <f t="shared" si="20"/>
        <v>146500</v>
      </c>
      <c r="K31" s="55">
        <f t="shared" si="20"/>
        <v>146500</v>
      </c>
      <c r="L31" s="55">
        <f t="shared" si="20"/>
        <v>146500</v>
      </c>
      <c r="M31" s="55">
        <f t="shared" si="20"/>
        <v>143921.64999001758</v>
      </c>
      <c r="N31" s="55">
        <f t="shared" si="20"/>
        <v>139840.80578152399</v>
      </c>
      <c r="O31" s="55">
        <f t="shared" si="20"/>
        <v>134612.34396222874</v>
      </c>
      <c r="P31" s="55">
        <f t="shared" si="20"/>
        <v>128119.82062104407</v>
      </c>
      <c r="Q31" s="55">
        <f t="shared" si="20"/>
        <v>120236.73729892842</v>
      </c>
      <c r="R31" s="55">
        <f t="shared" si="20"/>
        <v>110825.71445399824</v>
      </c>
      <c r="S31" s="55">
        <f t="shared" si="20"/>
        <v>99737.598138717003</v>
      </c>
      <c r="T31" s="55">
        <f t="shared" si="20"/>
        <v>86810.494526173919</v>
      </c>
      <c r="U31" s="55">
        <f t="shared" si="20"/>
        <v>0</v>
      </c>
      <c r="V31" s="55">
        <f t="shared" si="20"/>
        <v>0</v>
      </c>
      <c r="W31" s="55">
        <f t="shared" si="20"/>
        <v>0</v>
      </c>
      <c r="X31" s="55">
        <f t="shared" si="20"/>
        <v>0</v>
      </c>
      <c r="Y31" s="55">
        <f t="shared" si="20"/>
        <v>0</v>
      </c>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row>
    <row r="32" spans="1:245">
      <c r="A32" s="50" t="str">
        <f>'3-Tier'!$B$9&amp; " Preferred Preferred Return"</f>
        <v>Derek Preferred Preferred Return</v>
      </c>
      <c r="B32" s="62">
        <f>'3-Tier'!$C$23</f>
        <v>0.08</v>
      </c>
      <c r="F32" s="54">
        <f t="shared" ref="F32:Y32" si="21">$B$8*F31</f>
        <v>11720</v>
      </c>
      <c r="G32" s="55">
        <f t="shared" si="21"/>
        <v>11720</v>
      </c>
      <c r="H32" s="55">
        <f t="shared" si="21"/>
        <v>11720</v>
      </c>
      <c r="I32" s="55">
        <f t="shared" si="21"/>
        <v>11720</v>
      </c>
      <c r="J32" s="55">
        <f t="shared" si="21"/>
        <v>11720</v>
      </c>
      <c r="K32" s="55">
        <f t="shared" si="21"/>
        <v>11720</v>
      </c>
      <c r="L32" s="55">
        <f t="shared" si="21"/>
        <v>11720</v>
      </c>
      <c r="M32" s="55">
        <f t="shared" si="21"/>
        <v>11513.731999201407</v>
      </c>
      <c r="N32" s="55">
        <f t="shared" si="21"/>
        <v>11187.26446252192</v>
      </c>
      <c r="O32" s="55">
        <f t="shared" si="21"/>
        <v>10768.987516978299</v>
      </c>
      <c r="P32" s="55">
        <f t="shared" si="21"/>
        <v>10249.585649683526</v>
      </c>
      <c r="Q32" s="55">
        <f t="shared" si="21"/>
        <v>9618.9389839142732</v>
      </c>
      <c r="R32" s="55">
        <f t="shared" si="21"/>
        <v>8866.0571563198591</v>
      </c>
      <c r="S32" s="55">
        <f t="shared" si="21"/>
        <v>7979.0078510973608</v>
      </c>
      <c r="T32" s="55">
        <f t="shared" si="21"/>
        <v>6944.8395620939136</v>
      </c>
      <c r="U32" s="55">
        <f t="shared" si="21"/>
        <v>0</v>
      </c>
      <c r="V32" s="55">
        <f t="shared" si="21"/>
        <v>0</v>
      </c>
      <c r="W32" s="55">
        <f t="shared" si="21"/>
        <v>0</v>
      </c>
      <c r="X32" s="55">
        <f t="shared" si="21"/>
        <v>0</v>
      </c>
      <c r="Y32" s="55">
        <f t="shared" si="21"/>
        <v>0</v>
      </c>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row>
    <row r="33" spans="1:245">
      <c r="A33" s="50" t="str">
        <f>'3-Tier'!$B$9&amp; " Preferred Return Account"</f>
        <v>Derek Preferred Return Account</v>
      </c>
      <c r="F33" s="54">
        <f>F32+C33-C34</f>
        <v>11720</v>
      </c>
      <c r="G33" s="55">
        <f t="shared" ref="G33:Y33" si="22">G32+F33-F34</f>
        <v>16436.664267572436</v>
      </c>
      <c r="H33" s="55">
        <f t="shared" si="22"/>
        <v>17010.415215551933</v>
      </c>
      <c r="I33" s="55">
        <f t="shared" si="22"/>
        <v>16896.465904079501</v>
      </c>
      <c r="J33" s="55">
        <f t="shared" si="22"/>
        <v>16074.185325371596</v>
      </c>
      <c r="K33" s="55">
        <f t="shared" si="22"/>
        <v>14522.323541411151</v>
      </c>
      <c r="L33" s="55">
        <f t="shared" si="22"/>
        <v>12218.993116040587</v>
      </c>
      <c r="M33" s="55">
        <f t="shared" si="22"/>
        <v>11513.731999201405</v>
      </c>
      <c r="N33" s="55">
        <f t="shared" si="22"/>
        <v>11187.264462521922</v>
      </c>
      <c r="O33" s="55">
        <f t="shared" si="22"/>
        <v>10768.987516978301</v>
      </c>
      <c r="P33" s="55">
        <f t="shared" si="22"/>
        <v>10249.585649683526</v>
      </c>
      <c r="Q33" s="55">
        <f t="shared" si="22"/>
        <v>9618.938983914275</v>
      </c>
      <c r="R33" s="55">
        <f t="shared" si="22"/>
        <v>8866.057156319861</v>
      </c>
      <c r="S33" s="55">
        <f t="shared" si="22"/>
        <v>7979.0078510973617</v>
      </c>
      <c r="T33" s="55">
        <f t="shared" si="22"/>
        <v>6944.8395620939136</v>
      </c>
      <c r="U33" s="55">
        <f t="shared" si="22"/>
        <v>0</v>
      </c>
      <c r="V33" s="55">
        <f t="shared" si="22"/>
        <v>0</v>
      </c>
      <c r="W33" s="55">
        <f t="shared" si="22"/>
        <v>0</v>
      </c>
      <c r="X33" s="55">
        <f t="shared" si="22"/>
        <v>0</v>
      </c>
      <c r="Y33" s="55">
        <f t="shared" si="22"/>
        <v>0</v>
      </c>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c r="HY33" s="55"/>
      <c r="HZ33" s="55"/>
      <c r="IA33" s="55"/>
      <c r="IB33" s="55"/>
      <c r="IC33" s="55"/>
      <c r="ID33" s="55"/>
      <c r="IE33" s="55"/>
      <c r="IF33" s="55"/>
      <c r="IG33" s="55"/>
      <c r="IH33" s="55"/>
      <c r="II33" s="55"/>
      <c r="IJ33" s="55"/>
      <c r="IK33" s="55"/>
    </row>
    <row r="34" spans="1:245">
      <c r="A34" s="50" t="str">
        <f>'3-Tier'!$B$9&amp; " Preferred Return Paid"</f>
        <v>Derek Preferred Return Paid</v>
      </c>
      <c r="F34" s="54">
        <f>IF(SUM(F$9,F$17,F$25,F$33,F$41)&gt;0,MIN(F33,F33/SUM(F$9,F$17,F$25,F$33,F$41)*F$5),0)</f>
        <v>7003.3357324275657</v>
      </c>
      <c r="G34" s="55">
        <f t="shared" ref="G34:L34" si="23">IF(SUM(G$9,G$17,G$25,G$33,G$41)&gt;0,MIN(G33,G33/SUM(G$9,G$17,G$25,G$33,G$41)*G$5),0)</f>
        <v>11146.249052020503</v>
      </c>
      <c r="H34" s="55">
        <f t="shared" si="23"/>
        <v>11833.949311472432</v>
      </c>
      <c r="I34" s="55">
        <f t="shared" si="23"/>
        <v>12542.280578707905</v>
      </c>
      <c r="J34" s="55">
        <f t="shared" si="23"/>
        <v>13271.861783960445</v>
      </c>
      <c r="K34" s="55">
        <f t="shared" si="23"/>
        <v>14023.330425370565</v>
      </c>
      <c r="L34" s="55">
        <f t="shared" si="23"/>
        <v>12218.993116040587</v>
      </c>
      <c r="M34" s="55">
        <f>IF(SUM(M$9,M$17,M$25,M$33,M$41)&gt;0,MIN(M33,M33/SUM(M$9,M$17,M$25,M$33,M$41)*M$5),0)</f>
        <v>11513.731999201405</v>
      </c>
      <c r="N34" s="55">
        <f t="shared" ref="N34:Y34" si="24">IF(SUM(N$9,N$17,N$25,N$33,N$41)&gt;0,MIN(N33,N33/SUM(N$9,N$17,N$25,N$33,N$41)*N$5),0)</f>
        <v>11187.264462521922</v>
      </c>
      <c r="O34" s="55">
        <f t="shared" si="24"/>
        <v>10768.987516978301</v>
      </c>
      <c r="P34" s="55">
        <f t="shared" si="24"/>
        <v>10249.585649683526</v>
      </c>
      <c r="Q34" s="55">
        <f t="shared" si="24"/>
        <v>9618.938983914275</v>
      </c>
      <c r="R34" s="55">
        <f t="shared" si="24"/>
        <v>8866.057156319861</v>
      </c>
      <c r="S34" s="55">
        <f t="shared" si="24"/>
        <v>7979.0078510973617</v>
      </c>
      <c r="T34" s="55">
        <f t="shared" si="24"/>
        <v>6944.8395620939136</v>
      </c>
      <c r="U34" s="55">
        <f t="shared" si="24"/>
        <v>0</v>
      </c>
      <c r="V34" s="55">
        <f t="shared" si="24"/>
        <v>0</v>
      </c>
      <c r="W34" s="55">
        <f t="shared" si="24"/>
        <v>0</v>
      </c>
      <c r="X34" s="55">
        <f t="shared" si="24"/>
        <v>0</v>
      </c>
      <c r="Y34" s="55">
        <f t="shared" si="24"/>
        <v>0</v>
      </c>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c r="GK34" s="55"/>
      <c r="GL34" s="55"/>
      <c r="GM34" s="55"/>
      <c r="GN34" s="55"/>
      <c r="GO34" s="55"/>
      <c r="GP34" s="55"/>
      <c r="GQ34" s="55"/>
      <c r="GR34" s="55"/>
      <c r="GS34" s="55"/>
      <c r="GT34" s="55"/>
      <c r="GU34" s="55"/>
      <c r="GV34" s="55"/>
      <c r="GW34" s="55"/>
      <c r="GX34" s="55"/>
      <c r="GY34" s="55"/>
      <c r="GZ34" s="55"/>
      <c r="HA34" s="55"/>
      <c r="HB34" s="55"/>
      <c r="HC34" s="55"/>
      <c r="HD34" s="55"/>
      <c r="HE34" s="55"/>
      <c r="HF34" s="55"/>
      <c r="HG34" s="55"/>
      <c r="HH34" s="55"/>
      <c r="HI34" s="55"/>
      <c r="HJ34" s="55"/>
      <c r="HK34" s="55"/>
      <c r="HL34" s="55"/>
      <c r="HM34" s="55"/>
      <c r="HN34" s="55"/>
      <c r="HO34" s="55"/>
      <c r="HP34" s="55"/>
      <c r="HQ34" s="55"/>
      <c r="HR34" s="55"/>
      <c r="HS34" s="55"/>
      <c r="HT34" s="55"/>
      <c r="HU34" s="55"/>
      <c r="HV34" s="55"/>
      <c r="HW34" s="55"/>
      <c r="HX34" s="55"/>
      <c r="HY34" s="55"/>
      <c r="HZ34" s="55"/>
      <c r="IA34" s="55"/>
      <c r="IB34" s="55"/>
      <c r="IC34" s="55"/>
      <c r="ID34" s="55"/>
      <c r="IE34" s="55"/>
      <c r="IF34" s="55"/>
      <c r="IG34" s="55"/>
      <c r="IH34" s="55"/>
      <c r="II34" s="55"/>
      <c r="IJ34" s="55"/>
      <c r="IK34" s="55"/>
    </row>
    <row r="35" spans="1:245">
      <c r="A35" s="50" t="str">
        <f>'3-Tier'!$B$9&amp; " Equity Repaid"</f>
        <v>Derek Equity Repaid</v>
      </c>
      <c r="F35" s="54">
        <f>IF(SUM(F$7,F$15,F$23,F$31,F$39)&gt;0,MIN(F31,F31/SUM(F$7,F$15,F$23,F$31,F$39)*(F$5-SUM(F$10,F$18,F$26,F$34,F$42))),0)</f>
        <v>0</v>
      </c>
      <c r="G35" s="55">
        <f t="shared" ref="G35:Y35" si="25">IF(SUM(G$7,G$15,G$23,G$31,G$39)&gt;0,MIN(G31,G31/SUM(G$7,G$15,G$23,G$31,G$39)*(G$5-SUM(G$10,G$18,G$26,G$34,G$42))),0)</f>
        <v>0</v>
      </c>
      <c r="H35" s="55">
        <f t="shared" si="25"/>
        <v>-2.9103830456733705E-12</v>
      </c>
      <c r="I35" s="55">
        <f t="shared" si="25"/>
        <v>0</v>
      </c>
      <c r="J35" s="55">
        <f t="shared" si="25"/>
        <v>0</v>
      </c>
      <c r="K35" s="55">
        <f t="shared" si="25"/>
        <v>0</v>
      </c>
      <c r="L35" s="55">
        <f t="shared" si="25"/>
        <v>2578.3500099824059</v>
      </c>
      <c r="M35" s="55">
        <f t="shared" si="25"/>
        <v>4080.8442084935846</v>
      </c>
      <c r="N35" s="55">
        <f t="shared" si="25"/>
        <v>5228.461819295233</v>
      </c>
      <c r="O35" s="55">
        <f t="shared" si="25"/>
        <v>6492.5233411846666</v>
      </c>
      <c r="P35" s="55">
        <f t="shared" si="25"/>
        <v>7883.0833221156463</v>
      </c>
      <c r="Q35" s="55">
        <f t="shared" si="25"/>
        <v>9411.0228449301794</v>
      </c>
      <c r="R35" s="55">
        <f t="shared" si="25"/>
        <v>11088.116315281239</v>
      </c>
      <c r="S35" s="55">
        <f t="shared" si="25"/>
        <v>12927.103612543078</v>
      </c>
      <c r="T35" s="55">
        <f t="shared" si="25"/>
        <v>86810.494526173919</v>
      </c>
      <c r="U35" s="55">
        <f t="shared" si="25"/>
        <v>0</v>
      </c>
      <c r="V35" s="55">
        <f t="shared" si="25"/>
        <v>0</v>
      </c>
      <c r="W35" s="55">
        <f t="shared" si="25"/>
        <v>0</v>
      </c>
      <c r="X35" s="55">
        <f t="shared" si="25"/>
        <v>0</v>
      </c>
      <c r="Y35" s="55">
        <f t="shared" si="25"/>
        <v>0</v>
      </c>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5"/>
      <c r="HQ35" s="55"/>
      <c r="HR35" s="55"/>
      <c r="HS35" s="55"/>
      <c r="HT35" s="55"/>
      <c r="HU35" s="55"/>
      <c r="HV35" s="55"/>
      <c r="HW35" s="55"/>
      <c r="HX35" s="55"/>
      <c r="HY35" s="55"/>
      <c r="HZ35" s="55"/>
      <c r="IA35" s="55"/>
      <c r="IB35" s="55"/>
      <c r="IC35" s="55"/>
      <c r="ID35" s="55"/>
      <c r="IE35" s="55"/>
      <c r="IF35" s="55"/>
      <c r="IG35" s="55"/>
      <c r="IH35" s="55"/>
      <c r="II35" s="55"/>
      <c r="IJ35" s="55"/>
      <c r="IK35" s="55"/>
    </row>
    <row r="36" spans="1:245">
      <c r="A36" s="50" t="s">
        <v>83</v>
      </c>
      <c r="F36" s="54">
        <f>F34+F35</f>
        <v>7003.3357324275657</v>
      </c>
      <c r="G36" s="55">
        <f>F36+G35+G34</f>
        <v>18149.584784448067</v>
      </c>
      <c r="H36" s="55">
        <f t="shared" ref="H36:Y36" si="26">G36+H35+H34</f>
        <v>29983.534095920495</v>
      </c>
      <c r="I36" s="55">
        <f t="shared" si="26"/>
        <v>42525.814674628404</v>
      </c>
      <c r="J36" s="55">
        <f t="shared" si="26"/>
        <v>55797.676458588845</v>
      </c>
      <c r="K36" s="55">
        <f t="shared" si="26"/>
        <v>69821.006883959402</v>
      </c>
      <c r="L36" s="55">
        <f t="shared" si="26"/>
        <v>84618.350009982387</v>
      </c>
      <c r="M36" s="55">
        <f t="shared" si="26"/>
        <v>100212.92621767738</v>
      </c>
      <c r="N36" s="55">
        <f t="shared" si="26"/>
        <v>116628.65249949454</v>
      </c>
      <c r="O36" s="55">
        <f t="shared" si="26"/>
        <v>133890.1633576575</v>
      </c>
      <c r="P36" s="55">
        <f t="shared" si="26"/>
        <v>152022.83232945667</v>
      </c>
      <c r="Q36" s="55">
        <f t="shared" si="26"/>
        <v>171052.79415830111</v>
      </c>
      <c r="R36" s="55">
        <f t="shared" si="26"/>
        <v>191006.96762990224</v>
      </c>
      <c r="S36" s="55">
        <f t="shared" si="26"/>
        <v>211913.07909354268</v>
      </c>
      <c r="T36" s="55">
        <f t="shared" si="26"/>
        <v>305668.41318181047</v>
      </c>
      <c r="U36" s="55">
        <f t="shared" si="26"/>
        <v>305668.41318181047</v>
      </c>
      <c r="V36" s="55">
        <f t="shared" si="26"/>
        <v>305668.41318181047</v>
      </c>
      <c r="W36" s="55">
        <f t="shared" si="26"/>
        <v>305668.41318181047</v>
      </c>
      <c r="X36" s="55">
        <f t="shared" si="26"/>
        <v>305668.41318181047</v>
      </c>
      <c r="Y36" s="55">
        <f t="shared" si="26"/>
        <v>305668.41318181047</v>
      </c>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c r="HY36" s="55"/>
      <c r="HZ36" s="55"/>
      <c r="IA36" s="55"/>
      <c r="IB36" s="55"/>
      <c r="IC36" s="55"/>
      <c r="ID36" s="55"/>
      <c r="IE36" s="55"/>
      <c r="IF36" s="55"/>
      <c r="IG36" s="55"/>
      <c r="IH36" s="55"/>
      <c r="II36" s="55"/>
      <c r="IJ36" s="55"/>
      <c r="IK36" s="55"/>
    </row>
    <row r="37" spans="1:245">
      <c r="A37" s="50" t="s">
        <v>24</v>
      </c>
      <c r="B37" s="59">
        <f>MAX(F37:CK37)</f>
        <v>11</v>
      </c>
      <c r="F37" s="54">
        <f>IF(AND(F36&gt;$C31, SUM($C37:C37)=0),F$2,0)</f>
        <v>0</v>
      </c>
      <c r="G37" s="55">
        <f>IF(AND(G36&gt;$C31, SUM($C37:F37)=0),G$2,0)</f>
        <v>0</v>
      </c>
      <c r="H37" s="55">
        <f>IF(AND(H36&gt;$C31, SUM($C37:G37)=0),H$2,0)</f>
        <v>0</v>
      </c>
      <c r="I37" s="55">
        <f>IF(AND(I36&gt;$C31, SUM($C37:H37)=0),I$2,0)</f>
        <v>0</v>
      </c>
      <c r="J37" s="55">
        <f>IF(AND(J36&gt;$C31, SUM($C37:I37)=0),J$2,0)</f>
        <v>0</v>
      </c>
      <c r="K37" s="55">
        <f>IF(AND(K36&gt;$C31, SUM($C37:J37)=0),K$2,0)</f>
        <v>0</v>
      </c>
      <c r="L37" s="55">
        <f>IF(AND(L36&gt;$C31, SUM($C37:K37)=0),L$2,0)</f>
        <v>0</v>
      </c>
      <c r="M37" s="55">
        <f>IF(AND(M36&gt;$C31, SUM($C37:L37)=0),M$2,0)</f>
        <v>0</v>
      </c>
      <c r="N37" s="55">
        <f>IF(AND(N36&gt;$C31, SUM($C37:M37)=0),N$2,0)</f>
        <v>0</v>
      </c>
      <c r="O37" s="55">
        <f>IF(AND(O36&gt;$C31, SUM($C37:N37)=0),O$2,0)</f>
        <v>0</v>
      </c>
      <c r="P37" s="55">
        <f>IF(AND(P36&gt;$C31, SUM($C37:O37)=0),P$2,0)</f>
        <v>11</v>
      </c>
      <c r="Q37" s="55">
        <f>IF(AND(Q36&gt;$C31, SUM($C37:P37)=0),Q$2,0)</f>
        <v>0</v>
      </c>
      <c r="R37" s="55">
        <f>IF(AND(R36&gt;$C31, SUM($C37:Q37)=0),R$2,0)</f>
        <v>0</v>
      </c>
      <c r="S37" s="55">
        <f>IF(AND(S36&gt;$C31, SUM($C37:R37)=0),S$2,0)</f>
        <v>0</v>
      </c>
      <c r="T37" s="55">
        <f>IF(AND(T36&gt;$C31, SUM($C37:S37)=0),T$2,0)</f>
        <v>0</v>
      </c>
      <c r="U37" s="55">
        <f>IF(AND(U36&gt;$C31, SUM($C37:T37)=0),U$2,0)</f>
        <v>0</v>
      </c>
      <c r="V37" s="55">
        <f>IF(AND(V36&gt;$C31, SUM($C37:U37)=0),V$2,0)</f>
        <v>0</v>
      </c>
      <c r="W37" s="55">
        <f>IF(AND(W36&gt;$C31, SUM($C37:V37)=0),W$2,0)</f>
        <v>0</v>
      </c>
      <c r="X37" s="55">
        <f>IF(AND(X36&gt;$C31, SUM($C37:W37)=0),X$2,0)</f>
        <v>0</v>
      </c>
      <c r="Y37" s="55">
        <f>IF(AND(Y36&gt;$C31, SUM($C37:X37)=0),Y$2,0)</f>
        <v>0</v>
      </c>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c r="HY37" s="55"/>
      <c r="HZ37" s="55"/>
      <c r="IA37" s="55"/>
      <c r="IB37" s="55"/>
      <c r="IC37" s="55"/>
      <c r="ID37" s="55"/>
      <c r="IE37" s="55"/>
      <c r="IF37" s="55"/>
      <c r="IG37" s="55"/>
      <c r="IH37" s="55"/>
      <c r="II37" s="55"/>
      <c r="IJ37" s="55"/>
      <c r="IK37" s="55"/>
    </row>
    <row r="38" spans="1:245">
      <c r="F38" s="54"/>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c r="HI38" s="55"/>
      <c r="HJ38" s="55"/>
      <c r="HK38" s="55"/>
      <c r="HL38" s="55"/>
      <c r="HM38" s="55"/>
      <c r="HN38" s="55"/>
      <c r="HO38" s="55"/>
      <c r="HP38" s="55"/>
      <c r="HQ38" s="55"/>
      <c r="HR38" s="55"/>
      <c r="HS38" s="55"/>
      <c r="HT38" s="55"/>
      <c r="HU38" s="55"/>
      <c r="HV38" s="55"/>
      <c r="HW38" s="55"/>
      <c r="HX38" s="55"/>
      <c r="HY38" s="55"/>
      <c r="HZ38" s="55"/>
      <c r="IA38" s="55"/>
      <c r="IB38" s="55"/>
      <c r="IC38" s="55"/>
      <c r="ID38" s="55"/>
      <c r="IE38" s="55"/>
      <c r="IF38" s="55"/>
      <c r="IG38" s="55"/>
      <c r="IH38" s="55"/>
      <c r="II38" s="55"/>
      <c r="IJ38" s="55"/>
      <c r="IK38" s="55"/>
    </row>
    <row r="39" spans="1:245">
      <c r="A39" s="50" t="str">
        <f>'3-Tier'!$B$10&amp; " Equity"</f>
        <v>Elizabeth Equity</v>
      </c>
      <c r="B39" s="61">
        <f>'3-Tier'!C10</f>
        <v>0.15</v>
      </c>
      <c r="C39" s="59">
        <f>'3-Tier'!D10</f>
        <v>109875</v>
      </c>
      <c r="D39" s="59"/>
      <c r="E39" s="59"/>
      <c r="F39" s="54">
        <f>C39</f>
        <v>109875</v>
      </c>
      <c r="G39" s="55">
        <f>F39-F43</f>
        <v>109875</v>
      </c>
      <c r="H39" s="55">
        <f t="shared" ref="H39:Y39" si="27">G39-G43</f>
        <v>109875</v>
      </c>
      <c r="I39" s="55">
        <f t="shared" si="27"/>
        <v>109875</v>
      </c>
      <c r="J39" s="55">
        <f t="shared" si="27"/>
        <v>109875</v>
      </c>
      <c r="K39" s="55">
        <f t="shared" si="27"/>
        <v>109875</v>
      </c>
      <c r="L39" s="55">
        <f t="shared" si="27"/>
        <v>109875</v>
      </c>
      <c r="M39" s="55">
        <f t="shared" si="27"/>
        <v>107941.2374925132</v>
      </c>
      <c r="N39" s="55">
        <f t="shared" si="27"/>
        <v>104880.60433614302</v>
      </c>
      <c r="O39" s="55">
        <f t="shared" si="27"/>
        <v>100959.2579716716</v>
      </c>
      <c r="P39" s="55">
        <f t="shared" si="27"/>
        <v>96089.865465783092</v>
      </c>
      <c r="Q39" s="55">
        <f t="shared" si="27"/>
        <v>90177.552974196355</v>
      </c>
      <c r="R39" s="55">
        <f t="shared" si="27"/>
        <v>83119.28584049872</v>
      </c>
      <c r="S39" s="55">
        <f t="shared" si="27"/>
        <v>74803.198604037781</v>
      </c>
      <c r="T39" s="55">
        <f t="shared" si="27"/>
        <v>65107.870894630469</v>
      </c>
      <c r="U39" s="55">
        <f t="shared" si="27"/>
        <v>0</v>
      </c>
      <c r="V39" s="55">
        <f t="shared" si="27"/>
        <v>0</v>
      </c>
      <c r="W39" s="55">
        <f t="shared" si="27"/>
        <v>0</v>
      </c>
      <c r="X39" s="55">
        <f t="shared" si="27"/>
        <v>0</v>
      </c>
      <c r="Y39" s="55">
        <f t="shared" si="27"/>
        <v>0</v>
      </c>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s="55"/>
      <c r="GZ39" s="55"/>
      <c r="HA39" s="55"/>
      <c r="HB39" s="55"/>
      <c r="HC39" s="55"/>
      <c r="HD39" s="55"/>
      <c r="HE39" s="55"/>
      <c r="HF39" s="55"/>
      <c r="HG39" s="55"/>
      <c r="HH39" s="55"/>
      <c r="HI39" s="55"/>
      <c r="HJ39" s="55"/>
      <c r="HK39" s="55"/>
      <c r="HL39" s="55"/>
      <c r="HM39" s="55"/>
      <c r="HN39" s="55"/>
      <c r="HO39" s="55"/>
      <c r="HP39" s="55"/>
      <c r="HQ39" s="55"/>
      <c r="HR39" s="55"/>
      <c r="HS39" s="55"/>
      <c r="HT39" s="55"/>
      <c r="HU39" s="55"/>
      <c r="HV39" s="55"/>
      <c r="HW39" s="55"/>
      <c r="HX39" s="55"/>
      <c r="HY39" s="55"/>
      <c r="HZ39" s="55"/>
      <c r="IA39" s="55"/>
      <c r="IB39" s="55"/>
      <c r="IC39" s="55"/>
      <c r="ID39" s="55"/>
      <c r="IE39" s="55"/>
      <c r="IF39" s="55"/>
      <c r="IG39" s="55"/>
      <c r="IH39" s="55"/>
      <c r="II39" s="55"/>
      <c r="IJ39" s="55"/>
      <c r="IK39" s="55"/>
    </row>
    <row r="40" spans="1:245">
      <c r="A40" s="50" t="str">
        <f>'3-Tier'!$B$10&amp; " Preferred Preferred Return"</f>
        <v>Elizabeth Preferred Preferred Return</v>
      </c>
      <c r="B40" s="62">
        <f>'3-Tier'!$C$23</f>
        <v>0.08</v>
      </c>
      <c r="F40" s="54">
        <f t="shared" ref="F40:Y40" si="28">$B$8*F39</f>
        <v>8790</v>
      </c>
      <c r="G40" s="55">
        <f t="shared" si="28"/>
        <v>8790</v>
      </c>
      <c r="H40" s="55">
        <f t="shared" si="28"/>
        <v>8790</v>
      </c>
      <c r="I40" s="55">
        <f t="shared" si="28"/>
        <v>8790</v>
      </c>
      <c r="J40" s="55">
        <f t="shared" si="28"/>
        <v>8790</v>
      </c>
      <c r="K40" s="55">
        <f t="shared" si="28"/>
        <v>8790</v>
      </c>
      <c r="L40" s="55">
        <f t="shared" si="28"/>
        <v>8790</v>
      </c>
      <c r="M40" s="55">
        <f t="shared" si="28"/>
        <v>8635.2989994010568</v>
      </c>
      <c r="N40" s="55">
        <f t="shared" si="28"/>
        <v>8390.4483468914423</v>
      </c>
      <c r="O40" s="55">
        <f t="shared" si="28"/>
        <v>8076.7406377337284</v>
      </c>
      <c r="P40" s="55">
        <f t="shared" si="28"/>
        <v>7687.1892372626471</v>
      </c>
      <c r="Q40" s="55">
        <f t="shared" si="28"/>
        <v>7214.2042379357081</v>
      </c>
      <c r="R40" s="55">
        <f t="shared" si="28"/>
        <v>6649.5428672398975</v>
      </c>
      <c r="S40" s="55">
        <f t="shared" si="28"/>
        <v>5984.2558883230222</v>
      </c>
      <c r="T40" s="55">
        <f t="shared" si="28"/>
        <v>5208.6296715704375</v>
      </c>
      <c r="U40" s="55">
        <f t="shared" si="28"/>
        <v>0</v>
      </c>
      <c r="V40" s="55">
        <f t="shared" si="28"/>
        <v>0</v>
      </c>
      <c r="W40" s="55">
        <f t="shared" si="28"/>
        <v>0</v>
      </c>
      <c r="X40" s="55">
        <f t="shared" si="28"/>
        <v>0</v>
      </c>
      <c r="Y40" s="55">
        <f t="shared" si="28"/>
        <v>0</v>
      </c>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c r="HY40" s="55"/>
      <c r="HZ40" s="55"/>
      <c r="IA40" s="55"/>
      <c r="IB40" s="55"/>
      <c r="IC40" s="55"/>
      <c r="ID40" s="55"/>
      <c r="IE40" s="55"/>
      <c r="IF40" s="55"/>
      <c r="IG40" s="55"/>
      <c r="IH40" s="55"/>
      <c r="II40" s="55"/>
      <c r="IJ40" s="55"/>
      <c r="IK40" s="55"/>
    </row>
    <row r="41" spans="1:245">
      <c r="A41" s="50" t="str">
        <f>'3-Tier'!$B$10&amp; " Preferred Return Account"</f>
        <v>Elizabeth Preferred Return Account</v>
      </c>
      <c r="F41" s="54">
        <f>F40+C41-C42</f>
        <v>8790</v>
      </c>
      <c r="G41" s="55">
        <f t="shared" ref="G41:Y41" si="29">G40+F41-F42</f>
        <v>12327.498200679325</v>
      </c>
      <c r="H41" s="55">
        <f t="shared" si="29"/>
        <v>12757.81141166395</v>
      </c>
      <c r="I41" s="55">
        <f t="shared" si="29"/>
        <v>12672.349428059624</v>
      </c>
      <c r="J41" s="55">
        <f t="shared" si="29"/>
        <v>12055.638994028697</v>
      </c>
      <c r="K41" s="55">
        <f t="shared" si="29"/>
        <v>10891.742656058364</v>
      </c>
      <c r="L41" s="55">
        <f t="shared" si="29"/>
        <v>9164.2448370304392</v>
      </c>
      <c r="M41" s="55">
        <f t="shared" si="29"/>
        <v>8635.2989994010586</v>
      </c>
      <c r="N41" s="55">
        <f t="shared" si="29"/>
        <v>8390.4483468914423</v>
      </c>
      <c r="O41" s="55">
        <f t="shared" si="29"/>
        <v>8076.7406377337302</v>
      </c>
      <c r="P41" s="55">
        <f t="shared" si="29"/>
        <v>7687.189237262648</v>
      </c>
      <c r="Q41" s="55">
        <f t="shared" si="29"/>
        <v>7214.2042379357081</v>
      </c>
      <c r="R41" s="55">
        <f t="shared" si="29"/>
        <v>6649.5428672398975</v>
      </c>
      <c r="S41" s="55">
        <f t="shared" si="29"/>
        <v>5984.2558883230213</v>
      </c>
      <c r="T41" s="55">
        <f t="shared" si="29"/>
        <v>5208.6296715704375</v>
      </c>
      <c r="U41" s="55">
        <f t="shared" si="29"/>
        <v>0</v>
      </c>
      <c r="V41" s="55">
        <f t="shared" si="29"/>
        <v>0</v>
      </c>
      <c r="W41" s="55">
        <f t="shared" si="29"/>
        <v>0</v>
      </c>
      <c r="X41" s="55">
        <f t="shared" si="29"/>
        <v>0</v>
      </c>
      <c r="Y41" s="55">
        <f t="shared" si="29"/>
        <v>0</v>
      </c>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5"/>
      <c r="HQ41" s="55"/>
      <c r="HR41" s="55"/>
      <c r="HS41" s="55"/>
      <c r="HT41" s="55"/>
      <c r="HU41" s="55"/>
      <c r="HV41" s="55"/>
      <c r="HW41" s="55"/>
      <c r="HX41" s="55"/>
      <c r="HY41" s="55"/>
      <c r="HZ41" s="55"/>
      <c r="IA41" s="55"/>
      <c r="IB41" s="55"/>
      <c r="IC41" s="55"/>
      <c r="ID41" s="55"/>
      <c r="IE41" s="55"/>
      <c r="IF41" s="55"/>
      <c r="IG41" s="55"/>
      <c r="IH41" s="55"/>
      <c r="II41" s="55"/>
      <c r="IJ41" s="55"/>
      <c r="IK41" s="55"/>
    </row>
    <row r="42" spans="1:245">
      <c r="A42" s="50" t="str">
        <f>'3-Tier'!$B$10&amp; " Preferred Return Paid"</f>
        <v>Elizabeth Preferred Return Paid</v>
      </c>
      <c r="F42" s="54">
        <f>IF(SUM(F$9,F$17,F$25,F$33,F$41)&gt;0,MIN(F41,F41/SUM(F$9,F$17,F$25,F$33,F$41)*F$5),0)</f>
        <v>5252.5017993206748</v>
      </c>
      <c r="G42" s="55">
        <f t="shared" ref="G42:L42" si="30">IF(SUM(G$9,G$17,G$25,G$33,G$41)&gt;0,MIN(G41,G41/SUM(G$9,G$17,G$25,G$33,G$41)*G$5),0)</f>
        <v>8359.6867890153753</v>
      </c>
      <c r="H42" s="55">
        <f t="shared" si="30"/>
        <v>8875.4619836043239</v>
      </c>
      <c r="I42" s="55">
        <f t="shared" si="30"/>
        <v>9406.710434030927</v>
      </c>
      <c r="J42" s="55">
        <f t="shared" si="30"/>
        <v>9953.8963379703328</v>
      </c>
      <c r="K42" s="55">
        <f t="shared" si="30"/>
        <v>10517.497819027923</v>
      </c>
      <c r="L42" s="55">
        <f t="shared" si="30"/>
        <v>9164.2448370304392</v>
      </c>
      <c r="M42" s="55">
        <f>IF(SUM(M$9,M$17,M$25,M$33,M$41)&gt;0,MIN(M41,M41/SUM(M$9,M$17,M$25,M$33,M$41)*M$5),0)</f>
        <v>8635.2989994010586</v>
      </c>
      <c r="N42" s="55">
        <f t="shared" ref="N42:Y42" si="31">IF(SUM(N$9,N$17,N$25,N$33,N$41)&gt;0,MIN(N41,N41/SUM(N$9,N$17,N$25,N$33,N$41)*N$5),0)</f>
        <v>8390.4483468914423</v>
      </c>
      <c r="O42" s="55">
        <f t="shared" si="31"/>
        <v>8076.7406377337302</v>
      </c>
      <c r="P42" s="55">
        <f t="shared" si="31"/>
        <v>7687.189237262648</v>
      </c>
      <c r="Q42" s="55">
        <f t="shared" si="31"/>
        <v>7214.2042379357081</v>
      </c>
      <c r="R42" s="55">
        <f t="shared" si="31"/>
        <v>6649.5428672398975</v>
      </c>
      <c r="S42" s="55">
        <f t="shared" si="31"/>
        <v>5984.2558883230213</v>
      </c>
      <c r="T42" s="55">
        <f t="shared" si="31"/>
        <v>5208.6296715704375</v>
      </c>
      <c r="U42" s="55">
        <f t="shared" si="31"/>
        <v>0</v>
      </c>
      <c r="V42" s="55">
        <f t="shared" si="31"/>
        <v>0</v>
      </c>
      <c r="W42" s="55">
        <f t="shared" si="31"/>
        <v>0</v>
      </c>
      <c r="X42" s="55">
        <f t="shared" si="31"/>
        <v>0</v>
      </c>
      <c r="Y42" s="55">
        <f t="shared" si="31"/>
        <v>0</v>
      </c>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c r="GK42" s="55"/>
      <c r="GL42" s="55"/>
      <c r="GM42" s="55"/>
      <c r="GN42" s="55"/>
      <c r="GO42" s="55"/>
      <c r="GP42" s="55"/>
      <c r="GQ42" s="55"/>
      <c r="GR42" s="55"/>
      <c r="GS42" s="55"/>
      <c r="GT42" s="55"/>
      <c r="GU42" s="55"/>
      <c r="GV42" s="55"/>
      <c r="GW42" s="55"/>
      <c r="GX42" s="55"/>
      <c r="GY42" s="55"/>
      <c r="GZ42" s="55"/>
      <c r="HA42" s="55"/>
      <c r="HB42" s="55"/>
      <c r="HC42" s="55"/>
      <c r="HD42" s="55"/>
      <c r="HE42" s="55"/>
      <c r="HF42" s="55"/>
      <c r="HG42" s="55"/>
      <c r="HH42" s="55"/>
      <c r="HI42" s="55"/>
      <c r="HJ42" s="55"/>
      <c r="HK42" s="55"/>
      <c r="HL42" s="55"/>
      <c r="HM42" s="55"/>
      <c r="HN42" s="55"/>
      <c r="HO42" s="55"/>
      <c r="HP42" s="55"/>
      <c r="HQ42" s="55"/>
      <c r="HR42" s="55"/>
      <c r="HS42" s="55"/>
      <c r="HT42" s="55"/>
      <c r="HU42" s="55"/>
      <c r="HV42" s="55"/>
      <c r="HW42" s="55"/>
      <c r="HX42" s="55"/>
      <c r="HY42" s="55"/>
      <c r="HZ42" s="55"/>
      <c r="IA42" s="55"/>
      <c r="IB42" s="55"/>
      <c r="IC42" s="55"/>
      <c r="ID42" s="55"/>
      <c r="IE42" s="55"/>
      <c r="IF42" s="55"/>
      <c r="IG42" s="55"/>
      <c r="IH42" s="55"/>
      <c r="II42" s="55"/>
      <c r="IJ42" s="55"/>
      <c r="IK42" s="55"/>
    </row>
    <row r="43" spans="1:245">
      <c r="A43" s="50" t="str">
        <f>'3-Tier'!$B$10&amp; " Equity Repaid"</f>
        <v>Elizabeth Equity Repaid</v>
      </c>
      <c r="F43" s="54">
        <f>IF(SUM(F$7,F$15,F$23,F$31,F$39)&gt;0,MIN(F39,F39/SUM(F$7,F$15,F$23,F$31,F$39)*(F$5-SUM(F$10,F$18,F$26,F$34,F$42))),0)</f>
        <v>0</v>
      </c>
      <c r="G43" s="55">
        <f t="shared" ref="G43:Y43" si="32">IF(SUM(G$7,G$15,G$23,G$31,G$39)&gt;0,MIN(G39,G39/SUM(G$7,G$15,G$23,G$31,G$39)*(G$5-SUM(G$10,G$18,G$26,G$34,G$42))),0)</f>
        <v>0</v>
      </c>
      <c r="H43" s="55">
        <f t="shared" si="32"/>
        <v>-2.1827872842550277E-12</v>
      </c>
      <c r="I43" s="55">
        <f t="shared" si="32"/>
        <v>0</v>
      </c>
      <c r="J43" s="55">
        <f t="shared" si="32"/>
        <v>0</v>
      </c>
      <c r="K43" s="55">
        <f t="shared" si="32"/>
        <v>0</v>
      </c>
      <c r="L43" s="55">
        <f t="shared" si="32"/>
        <v>1933.7625074868042</v>
      </c>
      <c r="M43" s="55">
        <f t="shared" si="32"/>
        <v>3060.6331563701888</v>
      </c>
      <c r="N43" s="55">
        <f t="shared" si="32"/>
        <v>3921.3463644714261</v>
      </c>
      <c r="O43" s="55">
        <f t="shared" si="32"/>
        <v>4869.3925058885025</v>
      </c>
      <c r="P43" s="55">
        <f t="shared" si="32"/>
        <v>5912.3124915867375</v>
      </c>
      <c r="Q43" s="55">
        <f t="shared" si="32"/>
        <v>7058.2671336976382</v>
      </c>
      <c r="R43" s="55">
        <f t="shared" si="32"/>
        <v>8316.0872364609331</v>
      </c>
      <c r="S43" s="55">
        <f t="shared" si="32"/>
        <v>9695.3277094073128</v>
      </c>
      <c r="T43" s="55">
        <f t="shared" si="32"/>
        <v>65107.870894630469</v>
      </c>
      <c r="U43" s="55">
        <f t="shared" si="32"/>
        <v>0</v>
      </c>
      <c r="V43" s="55">
        <f t="shared" si="32"/>
        <v>0</v>
      </c>
      <c r="W43" s="55">
        <f t="shared" si="32"/>
        <v>0</v>
      </c>
      <c r="X43" s="55">
        <f t="shared" si="32"/>
        <v>0</v>
      </c>
      <c r="Y43" s="55">
        <f t="shared" si="32"/>
        <v>0</v>
      </c>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row>
    <row r="44" spans="1:245">
      <c r="A44" s="50" t="s">
        <v>83</v>
      </c>
      <c r="F44" s="54">
        <f>F42+F43</f>
        <v>5252.5017993206748</v>
      </c>
      <c r="G44" s="55">
        <f>F44+G43+G42</f>
        <v>13612.18858833605</v>
      </c>
      <c r="H44" s="55">
        <f t="shared" ref="H44:Y44" si="33">G44+H43+H42</f>
        <v>22487.650571940372</v>
      </c>
      <c r="I44" s="55">
        <f t="shared" si="33"/>
        <v>31894.361005971299</v>
      </c>
      <c r="J44" s="55">
        <f t="shared" si="33"/>
        <v>41848.25734394163</v>
      </c>
      <c r="K44" s="55">
        <f t="shared" si="33"/>
        <v>52365.755162969552</v>
      </c>
      <c r="L44" s="55">
        <f t="shared" si="33"/>
        <v>63463.762507486797</v>
      </c>
      <c r="M44" s="55">
        <f t="shared" si="33"/>
        <v>75159.694663258037</v>
      </c>
      <c r="N44" s="55">
        <f t="shared" si="33"/>
        <v>87471.489374620898</v>
      </c>
      <c r="O44" s="55">
        <f t="shared" si="33"/>
        <v>100417.62251824314</v>
      </c>
      <c r="P44" s="55">
        <f t="shared" si="33"/>
        <v>114017.12424709252</v>
      </c>
      <c r="Q44" s="55">
        <f t="shared" si="33"/>
        <v>128289.59561872587</v>
      </c>
      <c r="R44" s="55">
        <f t="shared" si="33"/>
        <v>143255.22572242669</v>
      </c>
      <c r="S44" s="55">
        <f t="shared" si="33"/>
        <v>158934.80932015702</v>
      </c>
      <c r="T44" s="55">
        <f t="shared" si="33"/>
        <v>229251.30988635792</v>
      </c>
      <c r="U44" s="55">
        <f t="shared" si="33"/>
        <v>229251.30988635792</v>
      </c>
      <c r="V44" s="55">
        <f t="shared" si="33"/>
        <v>229251.30988635792</v>
      </c>
      <c r="W44" s="55">
        <f t="shared" si="33"/>
        <v>229251.30988635792</v>
      </c>
      <c r="X44" s="55">
        <f t="shared" si="33"/>
        <v>229251.30988635792</v>
      </c>
      <c r="Y44" s="55">
        <f t="shared" si="33"/>
        <v>229251.30988635792</v>
      </c>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c r="HI44" s="55"/>
      <c r="HJ44" s="55"/>
      <c r="HK44" s="55"/>
      <c r="HL44" s="55"/>
      <c r="HM44" s="55"/>
      <c r="HN44" s="55"/>
      <c r="HO44" s="55"/>
      <c r="HP44" s="55"/>
      <c r="HQ44" s="55"/>
      <c r="HR44" s="55"/>
      <c r="HS44" s="55"/>
      <c r="HT44" s="55"/>
      <c r="HU44" s="55"/>
      <c r="HV44" s="55"/>
      <c r="HW44" s="55"/>
      <c r="HX44" s="55"/>
      <c r="HY44" s="55"/>
      <c r="HZ44" s="55"/>
      <c r="IA44" s="55"/>
      <c r="IB44" s="55"/>
      <c r="IC44" s="55"/>
      <c r="ID44" s="55"/>
      <c r="IE44" s="55"/>
      <c r="IF44" s="55"/>
      <c r="IG44" s="55"/>
      <c r="IH44" s="55"/>
      <c r="II44" s="55"/>
      <c r="IJ44" s="55"/>
      <c r="IK44" s="55"/>
    </row>
    <row r="45" spans="1:245">
      <c r="A45" s="50" t="s">
        <v>24</v>
      </c>
      <c r="B45" s="59">
        <f>MAX(F45:CK45)</f>
        <v>11</v>
      </c>
      <c r="F45" s="54">
        <f>IF(AND(F44&gt;$C39, SUM($C45:C45)=0),F$2,0)</f>
        <v>0</v>
      </c>
      <c r="G45" s="55">
        <f>IF(AND(G44&gt;$C39, SUM($C45:F45)=0),G$2,0)</f>
        <v>0</v>
      </c>
      <c r="H45" s="55">
        <f>IF(AND(H44&gt;$C39, SUM($C45:G45)=0),H$2,0)</f>
        <v>0</v>
      </c>
      <c r="I45" s="55">
        <f>IF(AND(I44&gt;$C39, SUM($C45:H45)=0),I$2,0)</f>
        <v>0</v>
      </c>
      <c r="J45" s="55">
        <f>IF(AND(J44&gt;$C39, SUM($C45:I45)=0),J$2,0)</f>
        <v>0</v>
      </c>
      <c r="K45" s="55">
        <f>IF(AND(K44&gt;$C39, SUM($C45:J45)=0),K$2,0)</f>
        <v>0</v>
      </c>
      <c r="L45" s="55">
        <f>IF(AND(L44&gt;$C39, SUM($C45:K45)=0),L$2,0)</f>
        <v>0</v>
      </c>
      <c r="M45" s="55">
        <f>IF(AND(M44&gt;$C39, SUM($C45:L45)=0),M$2,0)</f>
        <v>0</v>
      </c>
      <c r="N45" s="55">
        <f>IF(AND(N44&gt;$C39, SUM($C45:M45)=0),N$2,0)</f>
        <v>0</v>
      </c>
      <c r="O45" s="55">
        <f>IF(AND(O44&gt;$C39, SUM($C45:N45)=0),O$2,0)</f>
        <v>0</v>
      </c>
      <c r="P45" s="55">
        <f>IF(AND(P44&gt;$C39, SUM($C45:O45)=0),P$2,0)</f>
        <v>11</v>
      </c>
      <c r="Q45" s="55">
        <f>IF(AND(Q44&gt;$C39, SUM($C45:P45)=0),Q$2,0)</f>
        <v>0</v>
      </c>
      <c r="R45" s="55">
        <f>IF(AND(R44&gt;$C39, SUM($C45:Q45)=0),R$2,0)</f>
        <v>0</v>
      </c>
      <c r="S45" s="55">
        <f>IF(AND(S44&gt;$C39, SUM($C45:R45)=0),S$2,0)</f>
        <v>0</v>
      </c>
      <c r="T45" s="55">
        <f>IF(AND(T44&gt;$C39, SUM($C45:S45)=0),T$2,0)</f>
        <v>0</v>
      </c>
      <c r="U45" s="55">
        <f>IF(AND(U44&gt;$C39, SUM($C45:T45)=0),U$2,0)</f>
        <v>0</v>
      </c>
      <c r="V45" s="55">
        <f>IF(AND(V44&gt;$C39, SUM($C45:U45)=0),V$2,0)</f>
        <v>0</v>
      </c>
      <c r="W45" s="55">
        <f>IF(AND(W44&gt;$C39, SUM($C45:V45)=0),W$2,0)</f>
        <v>0</v>
      </c>
      <c r="X45" s="55">
        <f>IF(AND(X44&gt;$C39, SUM($C45:W45)=0),X$2,0)</f>
        <v>0</v>
      </c>
      <c r="Y45" s="55">
        <f>IF(AND(Y44&gt;$C39, SUM($C45:X45)=0),Y$2,0)</f>
        <v>0</v>
      </c>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5"/>
      <c r="DD45" s="55"/>
      <c r="DE45" s="55"/>
      <c r="DF45" s="55"/>
      <c r="DG45" s="55"/>
      <c r="DH45" s="55"/>
      <c r="DI45" s="55"/>
      <c r="DJ45" s="55"/>
      <c r="DK45" s="55"/>
      <c r="DL45" s="55"/>
      <c r="DM45" s="55"/>
      <c r="DN45" s="55"/>
      <c r="DO45" s="55"/>
      <c r="DP45" s="55"/>
      <c r="DQ45" s="55"/>
      <c r="DR45" s="55"/>
      <c r="DS45" s="55"/>
      <c r="DT45" s="55"/>
      <c r="DU45" s="55"/>
      <c r="DV45" s="55"/>
      <c r="DW45" s="55"/>
      <c r="DX45" s="55"/>
      <c r="DY45" s="55"/>
      <c r="DZ45" s="55"/>
      <c r="EA45" s="55"/>
      <c r="EB45" s="55"/>
      <c r="EC45" s="55"/>
      <c r="ED45" s="55"/>
      <c r="EE45" s="55"/>
      <c r="EF45" s="55"/>
      <c r="EG45" s="55"/>
      <c r="EH45" s="55"/>
      <c r="EI45" s="55"/>
      <c r="EJ45" s="55"/>
      <c r="EK45" s="55"/>
      <c r="EL45" s="5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55"/>
      <c r="FX45" s="55"/>
      <c r="FY45" s="55"/>
      <c r="FZ45" s="55"/>
      <c r="GA45" s="55"/>
      <c r="GB45" s="55"/>
      <c r="GC45" s="55"/>
      <c r="GD45" s="55"/>
      <c r="GE45" s="55"/>
      <c r="GF45" s="55"/>
      <c r="GG45" s="55"/>
      <c r="GH45" s="55"/>
      <c r="GI45" s="55"/>
      <c r="GJ45" s="55"/>
      <c r="GK45" s="55"/>
      <c r="GL45" s="55"/>
      <c r="GM45" s="55"/>
      <c r="GN45" s="55"/>
      <c r="GO45" s="55"/>
      <c r="GP45" s="55"/>
      <c r="GQ45" s="55"/>
      <c r="GR45" s="55"/>
      <c r="GS45" s="55"/>
      <c r="GT45" s="55"/>
      <c r="GU45" s="55"/>
      <c r="GV45" s="55"/>
      <c r="GW45" s="55"/>
      <c r="GX45" s="55"/>
      <c r="GY45" s="55"/>
      <c r="GZ45" s="55"/>
      <c r="HA45" s="55"/>
      <c r="HB45" s="55"/>
      <c r="HC45" s="55"/>
      <c r="HD45" s="55"/>
      <c r="HE45" s="55"/>
      <c r="HF45" s="55"/>
      <c r="HG45" s="55"/>
      <c r="HH45" s="55"/>
      <c r="HI45" s="55"/>
      <c r="HJ45" s="55"/>
      <c r="HK45" s="55"/>
      <c r="HL45" s="55"/>
      <c r="HM45" s="55"/>
      <c r="HN45" s="55"/>
      <c r="HO45" s="55"/>
      <c r="HP45" s="55"/>
      <c r="HQ45" s="55"/>
      <c r="HR45" s="55"/>
      <c r="HS45" s="55"/>
      <c r="HT45" s="55"/>
      <c r="HU45" s="55"/>
      <c r="HV45" s="55"/>
      <c r="HW45" s="55"/>
      <c r="HX45" s="55"/>
      <c r="HY45" s="55"/>
      <c r="HZ45" s="55"/>
      <c r="IA45" s="55"/>
      <c r="IB45" s="55"/>
      <c r="IC45" s="55"/>
      <c r="ID45" s="55"/>
      <c r="IE45" s="55"/>
      <c r="IF45" s="55"/>
      <c r="IG45" s="55"/>
      <c r="IH45" s="55"/>
      <c r="II45" s="55"/>
      <c r="IJ45" s="55"/>
      <c r="IK45" s="55"/>
    </row>
    <row r="46" spans="1:245">
      <c r="F46" s="54"/>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5"/>
      <c r="DD46" s="55"/>
      <c r="DE46" s="55"/>
      <c r="DF46" s="55"/>
      <c r="DG46" s="55"/>
      <c r="DH46" s="55"/>
      <c r="DI46" s="55"/>
      <c r="DJ46" s="55"/>
      <c r="DK46" s="55"/>
      <c r="DL46" s="55"/>
      <c r="DM46" s="55"/>
      <c r="DN46" s="55"/>
      <c r="DO46" s="55"/>
      <c r="DP46" s="55"/>
      <c r="DQ46" s="55"/>
      <c r="DR46" s="55"/>
      <c r="DS46" s="55"/>
      <c r="DT46" s="55"/>
      <c r="DU46" s="55"/>
      <c r="DV46" s="55"/>
      <c r="DW46" s="55"/>
      <c r="DX46" s="55"/>
      <c r="DY46" s="55"/>
      <c r="DZ46" s="55"/>
      <c r="EA46" s="55"/>
      <c r="EB46" s="55"/>
      <c r="EC46" s="55"/>
      <c r="ED46" s="55"/>
      <c r="EE46" s="55"/>
      <c r="EF46" s="55"/>
      <c r="EG46" s="55"/>
      <c r="EH46" s="55"/>
      <c r="EI46" s="55"/>
      <c r="EJ46" s="55"/>
      <c r="EK46" s="55"/>
      <c r="EL46" s="55"/>
      <c r="EM46" s="55"/>
      <c r="EN46" s="55"/>
      <c r="EO46" s="55"/>
      <c r="EP46" s="55"/>
      <c r="EQ46" s="55"/>
      <c r="ER46" s="55"/>
      <c r="ES46" s="55"/>
      <c r="ET46" s="55"/>
      <c r="EU46" s="55"/>
      <c r="EV46" s="55"/>
      <c r="EW46" s="55"/>
      <c r="EX46" s="55"/>
      <c r="EY46" s="55"/>
      <c r="EZ46" s="55"/>
      <c r="FA46" s="55"/>
      <c r="FB46" s="55"/>
      <c r="FC46" s="55"/>
      <c r="FD46" s="55"/>
      <c r="FE46" s="55"/>
      <c r="FF46" s="55"/>
      <c r="FG46" s="55"/>
      <c r="FH46" s="55"/>
      <c r="FI46" s="55"/>
      <c r="FJ46" s="55"/>
      <c r="FK46" s="55"/>
      <c r="FL46" s="55"/>
      <c r="FM46" s="55"/>
      <c r="FN46" s="55"/>
      <c r="FO46" s="55"/>
      <c r="FP46" s="55"/>
      <c r="FQ46" s="55"/>
      <c r="FR46" s="55"/>
      <c r="FS46" s="55"/>
      <c r="FT46" s="55"/>
      <c r="FU46" s="55"/>
      <c r="FV46" s="55"/>
      <c r="FW46" s="55"/>
      <c r="FX46" s="55"/>
      <c r="FY46" s="55"/>
      <c r="FZ46" s="55"/>
      <c r="GA46" s="55"/>
      <c r="GB46" s="55"/>
      <c r="GC46" s="55"/>
      <c r="GD46" s="55"/>
      <c r="GE46" s="55"/>
      <c r="GF46" s="55"/>
      <c r="GG46" s="55"/>
      <c r="GH46" s="55"/>
      <c r="GI46" s="55"/>
      <c r="GJ46" s="55"/>
      <c r="GK46" s="55"/>
      <c r="GL46" s="55"/>
      <c r="GM46" s="55"/>
      <c r="GN46" s="55"/>
      <c r="GO46" s="55"/>
      <c r="GP46" s="55"/>
      <c r="GQ46" s="55"/>
      <c r="GR46" s="55"/>
      <c r="GS46" s="55"/>
      <c r="GT46" s="55"/>
      <c r="GU46" s="55"/>
      <c r="GV46" s="55"/>
      <c r="GW46" s="55"/>
      <c r="GX46" s="55"/>
      <c r="GY46" s="55"/>
      <c r="GZ46" s="55"/>
      <c r="HA46" s="55"/>
      <c r="HB46" s="55"/>
      <c r="HC46" s="55"/>
      <c r="HD46" s="55"/>
      <c r="HE46" s="55"/>
      <c r="HF46" s="55"/>
      <c r="HG46" s="55"/>
      <c r="HH46" s="55"/>
      <c r="HI46" s="55"/>
      <c r="HJ46" s="55"/>
      <c r="HK46" s="55"/>
      <c r="HL46" s="55"/>
      <c r="HM46" s="55"/>
      <c r="HN46" s="55"/>
      <c r="HO46" s="55"/>
      <c r="HP46" s="55"/>
      <c r="HQ46" s="55"/>
      <c r="HR46" s="55"/>
      <c r="HS46" s="55"/>
      <c r="HT46" s="55"/>
      <c r="HU46" s="55"/>
      <c r="HV46" s="55"/>
      <c r="HW46" s="55"/>
      <c r="HX46" s="55"/>
      <c r="HY46" s="55"/>
      <c r="HZ46" s="55"/>
      <c r="IA46" s="55"/>
      <c r="IB46" s="55"/>
      <c r="IC46" s="55"/>
      <c r="ID46" s="55"/>
      <c r="IE46" s="55"/>
      <c r="IF46" s="55"/>
      <c r="IG46" s="55"/>
      <c r="IH46" s="55"/>
      <c r="II46" s="55"/>
      <c r="IJ46" s="55"/>
      <c r="IK46" s="55"/>
    </row>
    <row r="47" spans="1:245" s="56" customFormat="1">
      <c r="A47" s="56" t="s">
        <v>25</v>
      </c>
      <c r="F47" s="57">
        <f>F5-SUM(F10:F11,F18:F19,F26:F27,F34:F35,F42:F43)</f>
        <v>0</v>
      </c>
      <c r="G47" s="58">
        <f t="shared" ref="G47:Y47" si="34">G5-SUM(G10:G11,G18:G19,G26:G27,G34:G35,G42:G43)</f>
        <v>0</v>
      </c>
      <c r="H47" s="58">
        <f t="shared" si="34"/>
        <v>0</v>
      </c>
      <c r="I47" s="58">
        <f t="shared" si="34"/>
        <v>0</v>
      </c>
      <c r="J47" s="58">
        <f t="shared" si="34"/>
        <v>0</v>
      </c>
      <c r="K47" s="58">
        <f t="shared" si="34"/>
        <v>0</v>
      </c>
      <c r="L47" s="58">
        <f t="shared" si="34"/>
        <v>0</v>
      </c>
      <c r="M47" s="58">
        <f t="shared" si="34"/>
        <v>0</v>
      </c>
      <c r="N47" s="58">
        <f t="shared" si="34"/>
        <v>0</v>
      </c>
      <c r="O47" s="58">
        <f t="shared" si="34"/>
        <v>0</v>
      </c>
      <c r="P47" s="58">
        <f t="shared" si="34"/>
        <v>0</v>
      </c>
      <c r="Q47" s="58">
        <f t="shared" si="34"/>
        <v>0</v>
      </c>
      <c r="R47" s="58">
        <f t="shared" si="34"/>
        <v>0</v>
      </c>
      <c r="S47" s="58">
        <f t="shared" si="34"/>
        <v>0</v>
      </c>
      <c r="T47" s="58">
        <f t="shared" si="34"/>
        <v>1923078.6328559858</v>
      </c>
      <c r="U47" s="58">
        <f t="shared" si="34"/>
        <v>0</v>
      </c>
      <c r="V47" s="58">
        <f t="shared" si="34"/>
        <v>0</v>
      </c>
      <c r="W47" s="58">
        <f t="shared" si="34"/>
        <v>0</v>
      </c>
      <c r="X47" s="58">
        <f t="shared" si="34"/>
        <v>0</v>
      </c>
      <c r="Y47" s="58">
        <f t="shared" si="34"/>
        <v>0</v>
      </c>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8"/>
      <c r="DD47" s="58"/>
      <c r="DE47" s="58"/>
      <c r="DF47" s="58"/>
      <c r="DG47" s="58"/>
      <c r="DH47" s="58"/>
      <c r="DI47" s="58"/>
      <c r="DJ47" s="58"/>
      <c r="DK47" s="58"/>
      <c r="DL47" s="58"/>
      <c r="DM47" s="58"/>
      <c r="DN47" s="58"/>
      <c r="DO47" s="58"/>
      <c r="DP47" s="58"/>
      <c r="DQ47" s="58"/>
      <c r="DR47" s="58"/>
      <c r="DS47" s="58"/>
      <c r="DT47" s="58"/>
      <c r="DU47" s="58"/>
      <c r="DV47" s="58"/>
      <c r="DW47" s="58"/>
      <c r="DX47" s="58"/>
      <c r="DY47" s="58"/>
      <c r="DZ47" s="58"/>
      <c r="EA47" s="58"/>
      <c r="EB47" s="58"/>
      <c r="EC47" s="58"/>
      <c r="ED47" s="58"/>
      <c r="EE47" s="58"/>
      <c r="EF47" s="58"/>
      <c r="EG47" s="58"/>
      <c r="EH47" s="58"/>
      <c r="EI47" s="58"/>
      <c r="EJ47" s="58"/>
      <c r="EK47" s="58"/>
      <c r="EL47" s="58"/>
      <c r="EM47" s="58"/>
      <c r="EN47" s="58"/>
      <c r="EO47" s="58"/>
      <c r="EP47" s="58"/>
      <c r="EQ47" s="58"/>
      <c r="ER47" s="58"/>
      <c r="ES47" s="58"/>
      <c r="ET47" s="58"/>
      <c r="EU47" s="58"/>
      <c r="EV47" s="58"/>
      <c r="EW47" s="58"/>
      <c r="EX47" s="58"/>
      <c r="EY47" s="58"/>
      <c r="EZ47" s="58"/>
      <c r="FA47" s="58"/>
      <c r="FB47" s="58"/>
      <c r="FC47" s="58"/>
      <c r="FD47" s="58"/>
      <c r="FE47" s="58"/>
      <c r="FF47" s="58"/>
      <c r="FG47" s="58"/>
      <c r="FH47" s="58"/>
      <c r="FI47" s="58"/>
      <c r="FJ47" s="58"/>
      <c r="FK47" s="58"/>
      <c r="FL47" s="58"/>
      <c r="FM47" s="58"/>
      <c r="FN47" s="58"/>
      <c r="FO47" s="58"/>
      <c r="FP47" s="58"/>
      <c r="FQ47" s="58"/>
      <c r="FR47" s="58"/>
      <c r="FS47" s="58"/>
      <c r="FT47" s="58"/>
      <c r="FU47" s="58"/>
      <c r="FV47" s="58"/>
      <c r="FW47" s="58"/>
      <c r="FX47" s="58"/>
      <c r="FY47" s="58"/>
      <c r="FZ47" s="58"/>
      <c r="GA47" s="58"/>
      <c r="GB47" s="58"/>
      <c r="GC47" s="58"/>
      <c r="GD47" s="58"/>
      <c r="GE47" s="58"/>
      <c r="GF47" s="58"/>
      <c r="GG47" s="58"/>
      <c r="GH47" s="58"/>
      <c r="GI47" s="58"/>
      <c r="GJ47" s="58"/>
      <c r="GK47" s="58"/>
      <c r="GL47" s="58"/>
      <c r="GM47" s="58"/>
      <c r="GN47" s="58"/>
      <c r="GO47" s="58"/>
      <c r="GP47" s="58"/>
      <c r="GQ47" s="58"/>
      <c r="GR47" s="58"/>
      <c r="GS47" s="58"/>
      <c r="GT47" s="58"/>
      <c r="GU47" s="58"/>
      <c r="GV47" s="58"/>
      <c r="GW47" s="58"/>
      <c r="GX47" s="58"/>
      <c r="GY47" s="58"/>
      <c r="GZ47" s="58"/>
      <c r="HA47" s="58"/>
      <c r="HB47" s="58"/>
      <c r="HC47" s="58"/>
      <c r="HD47" s="58"/>
      <c r="HE47" s="58"/>
      <c r="HF47" s="58"/>
      <c r="HG47" s="58"/>
      <c r="HH47" s="58"/>
      <c r="HI47" s="58"/>
      <c r="HJ47" s="58"/>
      <c r="HK47" s="58"/>
      <c r="HL47" s="58"/>
      <c r="HM47" s="58"/>
      <c r="HN47" s="58"/>
      <c r="HO47" s="58"/>
      <c r="HP47" s="58"/>
      <c r="HQ47" s="58"/>
      <c r="HR47" s="58"/>
      <c r="HS47" s="58"/>
      <c r="HT47" s="58"/>
      <c r="HU47" s="58"/>
      <c r="HV47" s="58"/>
      <c r="HW47" s="58"/>
      <c r="HX47" s="58"/>
      <c r="HY47" s="58"/>
      <c r="HZ47" s="58"/>
      <c r="IA47" s="58"/>
      <c r="IB47" s="58"/>
      <c r="IC47" s="58"/>
      <c r="ID47" s="58"/>
      <c r="IE47" s="58"/>
      <c r="IF47" s="58"/>
      <c r="IG47" s="58"/>
      <c r="IH47" s="58"/>
      <c r="II47" s="58"/>
      <c r="IJ47" s="58"/>
      <c r="IK47" s="58"/>
    </row>
    <row r="48" spans="1:245">
      <c r="F48" s="54"/>
      <c r="G48" s="55"/>
      <c r="H48" s="55"/>
      <c r="I48" s="55"/>
      <c r="J48" s="55"/>
      <c r="K48" s="55"/>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c r="CC48" s="55"/>
      <c r="CD48" s="55"/>
      <c r="CE48" s="55"/>
      <c r="CF48" s="55"/>
      <c r="CG48" s="55"/>
      <c r="CH48" s="55"/>
      <c r="CI48" s="55"/>
      <c r="CJ48" s="55"/>
      <c r="CK48" s="55"/>
      <c r="CL48" s="55"/>
      <c r="CM48" s="55"/>
      <c r="CN48" s="55"/>
      <c r="CO48" s="55"/>
      <c r="CP48" s="55"/>
      <c r="CQ48" s="55"/>
      <c r="CR48" s="55"/>
      <c r="CS48" s="55"/>
      <c r="CT48" s="55"/>
      <c r="CU48" s="55"/>
      <c r="CV48" s="55"/>
      <c r="CW48" s="55"/>
      <c r="CX48" s="55"/>
      <c r="CY48" s="55"/>
      <c r="CZ48" s="55"/>
      <c r="DA48" s="55"/>
      <c r="DB48" s="55"/>
      <c r="DC48" s="55"/>
      <c r="DD48" s="55"/>
      <c r="DE48" s="55"/>
      <c r="DF48" s="55"/>
      <c r="DG48" s="55"/>
      <c r="DH48" s="55"/>
      <c r="DI48" s="55"/>
      <c r="DJ48" s="55"/>
      <c r="DK48" s="55"/>
      <c r="DL48" s="55"/>
      <c r="DM48" s="55"/>
      <c r="DN48" s="55"/>
      <c r="DO48" s="55"/>
      <c r="DP48" s="55"/>
      <c r="DQ48" s="55"/>
      <c r="DR48" s="55"/>
      <c r="DS48" s="55"/>
      <c r="DT48" s="55"/>
      <c r="DU48" s="55"/>
      <c r="DV48" s="55"/>
      <c r="DW48" s="55"/>
      <c r="DX48" s="55"/>
      <c r="DY48" s="55"/>
      <c r="DZ48" s="55"/>
      <c r="EA48" s="55"/>
      <c r="EB48" s="55"/>
      <c r="EC48" s="55"/>
      <c r="ED48" s="55"/>
      <c r="EE48" s="55"/>
      <c r="EF48" s="55"/>
      <c r="EG48" s="55"/>
      <c r="EH48" s="55"/>
      <c r="EI48" s="55"/>
      <c r="EJ48" s="55"/>
      <c r="EK48" s="55"/>
      <c r="EL48" s="55"/>
      <c r="EM48" s="55"/>
      <c r="EN48" s="55"/>
      <c r="EO48" s="55"/>
      <c r="EP48" s="55"/>
      <c r="EQ48" s="55"/>
      <c r="ER48" s="55"/>
      <c r="ES48" s="55"/>
      <c r="ET48" s="55"/>
      <c r="EU48" s="55"/>
      <c r="EV48" s="55"/>
      <c r="EW48" s="55"/>
      <c r="EX48" s="55"/>
      <c r="EY48" s="55"/>
      <c r="EZ48" s="55"/>
      <c r="FA48" s="55"/>
      <c r="FB48" s="55"/>
      <c r="FC48" s="55"/>
      <c r="FD48" s="55"/>
      <c r="FE48" s="55"/>
      <c r="FF48" s="55"/>
      <c r="FG48" s="55"/>
      <c r="FH48" s="55"/>
      <c r="FI48" s="55"/>
      <c r="FJ48" s="55"/>
      <c r="FK48" s="55"/>
      <c r="FL48" s="55"/>
      <c r="FM48" s="55"/>
      <c r="FN48" s="55"/>
      <c r="FO48" s="55"/>
      <c r="FP48" s="55"/>
      <c r="FQ48" s="55"/>
      <c r="FR48" s="55"/>
      <c r="FS48" s="55"/>
      <c r="FT48" s="55"/>
      <c r="FU48" s="55"/>
      <c r="FV48" s="55"/>
      <c r="FW48" s="55"/>
      <c r="FX48" s="55"/>
      <c r="FY48" s="55"/>
      <c r="FZ48" s="55"/>
      <c r="GA48" s="55"/>
      <c r="GB48" s="55"/>
      <c r="GC48" s="55"/>
      <c r="GD48" s="55"/>
      <c r="GE48" s="55"/>
      <c r="GF48" s="55"/>
      <c r="GG48" s="55"/>
      <c r="GH48" s="55"/>
      <c r="GI48" s="55"/>
      <c r="GJ48" s="55"/>
      <c r="GK48" s="55"/>
      <c r="GL48" s="55"/>
      <c r="GM48" s="55"/>
      <c r="GN48" s="55"/>
      <c r="GO48" s="55"/>
      <c r="GP48" s="55"/>
      <c r="GQ48" s="55"/>
      <c r="GR48" s="55"/>
      <c r="GS48" s="55"/>
      <c r="GT48" s="55"/>
      <c r="GU48" s="55"/>
      <c r="GV48" s="55"/>
      <c r="GW48" s="55"/>
      <c r="GX48" s="55"/>
      <c r="GY48" s="55"/>
      <c r="GZ48" s="55"/>
      <c r="HA48" s="55"/>
      <c r="HB48" s="55"/>
      <c r="HC48" s="55"/>
      <c r="HD48" s="55"/>
      <c r="HE48" s="55"/>
      <c r="HF48" s="55"/>
      <c r="HG48" s="55"/>
      <c r="HH48" s="55"/>
      <c r="HI48" s="55"/>
      <c r="HJ48" s="55"/>
      <c r="HK48" s="55"/>
      <c r="HL48" s="55"/>
      <c r="HM48" s="55"/>
      <c r="HN48" s="55"/>
      <c r="HO48" s="55"/>
      <c r="HP48" s="55"/>
      <c r="HQ48" s="55"/>
      <c r="HR48" s="55"/>
      <c r="HS48" s="55"/>
      <c r="HT48" s="55"/>
      <c r="HU48" s="55"/>
      <c r="HV48" s="55"/>
      <c r="HW48" s="55"/>
      <c r="HX48" s="55"/>
      <c r="HY48" s="55"/>
      <c r="HZ48" s="55"/>
      <c r="IA48" s="55"/>
      <c r="IB48" s="55"/>
      <c r="IC48" s="55"/>
      <c r="ID48" s="55"/>
      <c r="IE48" s="55"/>
      <c r="IF48" s="55"/>
      <c r="IG48" s="55"/>
      <c r="IH48" s="55"/>
      <c r="II48" s="55"/>
      <c r="IJ48" s="55"/>
      <c r="IK48" s="55"/>
    </row>
    <row r="49" spans="1:245">
      <c r="F49" s="53"/>
    </row>
    <row r="50" spans="1:245" s="64" customFormat="1">
      <c r="A50" s="64" t="s">
        <v>26</v>
      </c>
      <c r="F50" s="65">
        <f>'3-Tier'!D2*'3-Tier'!$C$29</f>
        <v>1098750</v>
      </c>
      <c r="G50" s="66">
        <f>MAX(0,F50-F51-F52)</f>
        <v>1063733.3213378622</v>
      </c>
      <c r="H50" s="66">
        <f t="shared" ref="H50:Y50" si="35">MAX(0,G50-G51-G52)</f>
        <v>1008002.0760777597</v>
      </c>
      <c r="I50" s="66">
        <f t="shared" si="35"/>
        <v>948832.32952039759</v>
      </c>
      <c r="J50" s="66">
        <f t="shared" si="35"/>
        <v>886120.92662685807</v>
      </c>
      <c r="K50" s="66">
        <f t="shared" si="35"/>
        <v>819761.61770705588</v>
      </c>
      <c r="L50" s="66">
        <f t="shared" si="35"/>
        <v>749644.9655802031</v>
      </c>
      <c r="M50" s="66">
        <f t="shared" si="35"/>
        <v>675658.24995008821</v>
      </c>
      <c r="N50" s="66">
        <f t="shared" si="35"/>
        <v>597685.36891161324</v>
      </c>
      <c r="O50" s="66">
        <f t="shared" si="35"/>
        <v>515606.73750252748</v>
      </c>
      <c r="P50" s="66">
        <f t="shared" si="35"/>
        <v>429299.18321171263</v>
      </c>
      <c r="Q50" s="66">
        <f t="shared" si="35"/>
        <v>338635.83835271676</v>
      </c>
      <c r="R50" s="66">
        <f t="shared" si="35"/>
        <v>243486.02920849447</v>
      </c>
      <c r="S50" s="66">
        <f t="shared" si="35"/>
        <v>143715.16185048898</v>
      </c>
      <c r="T50" s="66">
        <f t="shared" si="35"/>
        <v>39184.604532286743</v>
      </c>
      <c r="U50" s="66">
        <f t="shared" si="35"/>
        <v>0</v>
      </c>
      <c r="V50" s="66">
        <f t="shared" si="35"/>
        <v>0</v>
      </c>
      <c r="W50" s="66">
        <f t="shared" si="35"/>
        <v>0</v>
      </c>
      <c r="X50" s="66">
        <f t="shared" si="35"/>
        <v>0</v>
      </c>
      <c r="Y50" s="66">
        <f t="shared" si="35"/>
        <v>0</v>
      </c>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c r="CC50" s="66"/>
      <c r="CD50" s="66"/>
      <c r="CE50" s="66"/>
      <c r="CF50" s="66"/>
      <c r="CG50" s="66"/>
      <c r="CH50" s="66"/>
      <c r="CI50" s="66"/>
      <c r="CJ50" s="66"/>
      <c r="CK50" s="66"/>
      <c r="CL50" s="66"/>
      <c r="CM50" s="66"/>
      <c r="CN50" s="66"/>
      <c r="CO50" s="66"/>
      <c r="CP50" s="66"/>
      <c r="CQ50" s="66"/>
      <c r="CR50" s="66"/>
      <c r="CS50" s="66"/>
      <c r="CT50" s="66"/>
      <c r="CU50" s="66"/>
      <c r="CV50" s="66"/>
      <c r="CW50" s="66"/>
      <c r="CX50" s="66"/>
      <c r="CY50" s="66"/>
      <c r="CZ50" s="66"/>
      <c r="DA50" s="66"/>
      <c r="DB50" s="66"/>
      <c r="DC50" s="66"/>
      <c r="DD50" s="66"/>
      <c r="DE50" s="66"/>
      <c r="DF50" s="66"/>
      <c r="DG50" s="66"/>
      <c r="DH50" s="66"/>
      <c r="DI50" s="66"/>
      <c r="DJ50" s="66"/>
      <c r="DK50" s="66"/>
      <c r="DL50" s="66"/>
      <c r="DM50" s="66"/>
      <c r="DN50" s="66"/>
      <c r="DO50" s="66"/>
      <c r="DP50" s="66"/>
      <c r="DQ50" s="66"/>
      <c r="DR50" s="66"/>
      <c r="DS50" s="66"/>
      <c r="DT50" s="66"/>
      <c r="DU50" s="66"/>
      <c r="DV50" s="66"/>
      <c r="DW50" s="66"/>
      <c r="DX50" s="66"/>
      <c r="DY50" s="66"/>
      <c r="DZ50" s="66"/>
      <c r="EA50" s="66"/>
      <c r="EB50" s="66"/>
      <c r="EC50" s="66"/>
      <c r="ED50" s="66"/>
      <c r="EE50" s="66"/>
      <c r="EF50" s="66"/>
      <c r="EG50" s="66"/>
      <c r="EH50" s="66"/>
      <c r="EI50" s="66"/>
      <c r="EJ50" s="66"/>
      <c r="EK50" s="66"/>
      <c r="EL50" s="66"/>
      <c r="EM50" s="66"/>
      <c r="EN50" s="66"/>
      <c r="EO50" s="66"/>
      <c r="EP50" s="66"/>
      <c r="EQ50" s="66"/>
      <c r="ER50" s="66"/>
      <c r="ES50" s="66"/>
      <c r="ET50" s="66"/>
      <c r="EU50" s="66"/>
      <c r="EV50" s="66"/>
      <c r="EW50" s="66"/>
      <c r="EX50" s="66"/>
      <c r="EY50" s="66"/>
      <c r="EZ50" s="66"/>
      <c r="FA50" s="66"/>
      <c r="FB50" s="66"/>
      <c r="FC50" s="66"/>
      <c r="FD50" s="66"/>
      <c r="FE50" s="66"/>
      <c r="FF50" s="66"/>
      <c r="FG50" s="66"/>
      <c r="FH50" s="66"/>
      <c r="FI50" s="66"/>
      <c r="FJ50" s="66"/>
      <c r="FK50" s="66"/>
      <c r="FL50" s="66"/>
      <c r="FM50" s="66"/>
      <c r="FN50" s="66"/>
      <c r="FO50" s="66"/>
      <c r="FP50" s="66"/>
      <c r="FQ50" s="66"/>
      <c r="FR50" s="66"/>
      <c r="FS50" s="66"/>
      <c r="FT50" s="66"/>
      <c r="FU50" s="66"/>
      <c r="FV50" s="66"/>
      <c r="FW50" s="66"/>
      <c r="FX50" s="66"/>
      <c r="FY50" s="66"/>
      <c r="FZ50" s="66"/>
      <c r="GA50" s="66"/>
      <c r="GB50" s="66"/>
      <c r="GC50" s="66"/>
      <c r="GD50" s="66"/>
      <c r="GE50" s="66"/>
      <c r="GF50" s="66"/>
      <c r="GG50" s="66"/>
      <c r="GH50" s="66"/>
      <c r="GI50" s="66"/>
      <c r="GJ50" s="66"/>
      <c r="GK50" s="66"/>
      <c r="GL50" s="66"/>
      <c r="GM50" s="66"/>
      <c r="GN50" s="66"/>
      <c r="GO50" s="66"/>
      <c r="GP50" s="66"/>
      <c r="GQ50" s="66"/>
      <c r="GR50" s="66"/>
      <c r="GS50" s="66"/>
      <c r="GT50" s="66"/>
      <c r="GU50" s="66"/>
      <c r="GV50" s="66"/>
      <c r="GW50" s="66"/>
      <c r="GX50" s="66"/>
      <c r="GY50" s="66"/>
      <c r="GZ50" s="66"/>
      <c r="HA50" s="66"/>
      <c r="HB50" s="66"/>
      <c r="HC50" s="66"/>
      <c r="HD50" s="66"/>
      <c r="HE50" s="66"/>
      <c r="HF50" s="66"/>
      <c r="HG50" s="66"/>
      <c r="HH50" s="66"/>
      <c r="HI50" s="66"/>
      <c r="HJ50" s="66"/>
      <c r="HK50" s="66"/>
      <c r="HL50" s="66"/>
      <c r="HM50" s="66"/>
      <c r="HN50" s="66"/>
      <c r="HO50" s="66"/>
      <c r="HP50" s="66"/>
      <c r="HQ50" s="66"/>
      <c r="HR50" s="66"/>
      <c r="HS50" s="66"/>
      <c r="HT50" s="66"/>
      <c r="HU50" s="66"/>
      <c r="HV50" s="66"/>
      <c r="HW50" s="66"/>
      <c r="HX50" s="66"/>
      <c r="HY50" s="66"/>
      <c r="HZ50" s="66"/>
      <c r="IA50" s="66"/>
      <c r="IB50" s="66"/>
      <c r="IC50" s="66"/>
      <c r="ID50" s="66"/>
      <c r="IE50" s="66"/>
      <c r="IF50" s="66"/>
      <c r="IG50" s="66"/>
      <c r="IH50" s="66"/>
      <c r="II50" s="66"/>
      <c r="IJ50" s="66"/>
      <c r="IK50" s="66"/>
    </row>
    <row r="51" spans="1:245">
      <c r="A51" s="50" t="s">
        <v>27</v>
      </c>
      <c r="F51" s="67">
        <f>SUM(F10,F11,F18,F19,F26,F27,F34,F35,F42,F43)</f>
        <v>35016.678662137827</v>
      </c>
      <c r="G51" s="59">
        <f>SUM(G10,G11,G18,G19,G26,G27,G34,G35,G42,G43)</f>
        <v>55731.2452601025</v>
      </c>
      <c r="H51" s="59">
        <f t="shared" ref="H51:Y51" si="36">SUM(H10,H11,H18,H19,H26,H27,H34,H35,H42,H43)</f>
        <v>59169.746557362145</v>
      </c>
      <c r="I51" s="59">
        <f t="shared" si="36"/>
        <v>62711.402893539518</v>
      </c>
      <c r="J51" s="59">
        <f t="shared" si="36"/>
        <v>66359.308919802221</v>
      </c>
      <c r="K51" s="59">
        <f t="shared" si="36"/>
        <v>70116.65212685283</v>
      </c>
      <c r="L51" s="59">
        <f t="shared" si="36"/>
        <v>73986.715630114937</v>
      </c>
      <c r="M51" s="59">
        <f t="shared" si="36"/>
        <v>77972.881038474952</v>
      </c>
      <c r="N51" s="59">
        <f t="shared" si="36"/>
        <v>82078.631409085763</v>
      </c>
      <c r="O51" s="59">
        <f t="shared" si="36"/>
        <v>86307.554290814849</v>
      </c>
      <c r="P51" s="59">
        <f t="shared" si="36"/>
        <v>90663.344858995886</v>
      </c>
      <c r="Q51" s="59">
        <f t="shared" si="36"/>
        <v>95149.809144222294</v>
      </c>
      <c r="R51" s="59">
        <f t="shared" si="36"/>
        <v>99770.867358005504</v>
      </c>
      <c r="S51" s="59">
        <f t="shared" si="36"/>
        <v>104530.55731820223</v>
      </c>
      <c r="T51" s="59">
        <f t="shared" si="36"/>
        <v>468776.67044133926</v>
      </c>
      <c r="U51" s="59">
        <f t="shared" si="36"/>
        <v>0</v>
      </c>
      <c r="V51" s="59">
        <f t="shared" si="36"/>
        <v>0</v>
      </c>
      <c r="W51" s="59">
        <f t="shared" si="36"/>
        <v>0</v>
      </c>
      <c r="X51" s="59">
        <f t="shared" si="36"/>
        <v>0</v>
      </c>
      <c r="Y51" s="59">
        <f t="shared" si="36"/>
        <v>0</v>
      </c>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59"/>
      <c r="BI51" s="59"/>
      <c r="BJ51" s="59"/>
      <c r="BK51" s="59"/>
      <c r="BL51" s="59"/>
      <c r="BM51" s="59"/>
      <c r="BN51" s="59"/>
      <c r="BO51" s="59"/>
      <c r="BP51" s="59"/>
      <c r="BQ51" s="59"/>
      <c r="BR51" s="59"/>
      <c r="BS51" s="59"/>
      <c r="BT51" s="59"/>
      <c r="BU51" s="59"/>
      <c r="BV51" s="59"/>
      <c r="BW51" s="59"/>
      <c r="BX51" s="59"/>
      <c r="BY51" s="59"/>
      <c r="BZ51" s="59"/>
      <c r="CA51" s="59"/>
      <c r="CB51" s="59"/>
      <c r="CC51" s="59"/>
      <c r="CD51" s="59"/>
      <c r="CE51" s="59"/>
      <c r="CF51" s="59"/>
      <c r="CG51" s="59"/>
      <c r="CH51" s="59"/>
      <c r="CI51" s="59"/>
      <c r="CJ51" s="59"/>
      <c r="CK51" s="59"/>
      <c r="CL51" s="59"/>
      <c r="CM51" s="59"/>
      <c r="CN51" s="59"/>
      <c r="CO51" s="59"/>
      <c r="CP51" s="59"/>
      <c r="CQ51" s="59"/>
      <c r="CR51" s="59"/>
      <c r="CS51" s="59"/>
      <c r="CT51" s="59"/>
      <c r="CU51" s="59"/>
      <c r="CV51" s="59"/>
      <c r="CW51" s="59"/>
      <c r="CX51" s="59"/>
      <c r="CY51" s="59"/>
      <c r="CZ51" s="59"/>
      <c r="DA51" s="59"/>
      <c r="DB51" s="59"/>
      <c r="DC51" s="59"/>
      <c r="DD51" s="59"/>
      <c r="DE51" s="59"/>
      <c r="DF51" s="59"/>
      <c r="DG51" s="59"/>
      <c r="DH51" s="59"/>
      <c r="DI51" s="59"/>
      <c r="DJ51" s="59"/>
      <c r="DK51" s="59"/>
      <c r="DL51" s="59"/>
      <c r="DM51" s="59"/>
      <c r="DN51" s="59"/>
      <c r="DO51" s="59"/>
      <c r="DP51" s="59"/>
      <c r="DQ51" s="59"/>
      <c r="DR51" s="59"/>
      <c r="DS51" s="59"/>
      <c r="DT51" s="59"/>
      <c r="DU51" s="59"/>
      <c r="DV51" s="59"/>
      <c r="DW51" s="59"/>
      <c r="DX51" s="59"/>
      <c r="DY51" s="59"/>
      <c r="DZ51" s="59"/>
      <c r="EA51" s="59"/>
      <c r="EB51" s="59"/>
      <c r="EC51" s="59"/>
      <c r="ED51" s="59"/>
      <c r="EE51" s="59"/>
      <c r="EF51" s="59"/>
      <c r="EG51" s="59"/>
      <c r="EH51" s="59"/>
      <c r="EI51" s="59"/>
      <c r="EJ51" s="59"/>
      <c r="EK51" s="59"/>
      <c r="EL51" s="59"/>
      <c r="EM51" s="59"/>
      <c r="EN51" s="59"/>
      <c r="EO51" s="59"/>
      <c r="EP51" s="59"/>
      <c r="EQ51" s="59"/>
      <c r="ER51" s="59"/>
      <c r="ES51" s="59"/>
      <c r="ET51" s="59"/>
      <c r="EU51" s="59"/>
      <c r="EV51" s="59"/>
      <c r="EW51" s="59"/>
      <c r="EX51" s="59"/>
      <c r="EY51" s="59"/>
      <c r="EZ51" s="59"/>
      <c r="FA51" s="59"/>
      <c r="FB51" s="59"/>
      <c r="FC51" s="59"/>
      <c r="FD51" s="59"/>
      <c r="FE51" s="59"/>
      <c r="FF51" s="59"/>
      <c r="FG51" s="59"/>
      <c r="FH51" s="59"/>
      <c r="FI51" s="59"/>
      <c r="FJ51" s="59"/>
      <c r="FK51" s="59"/>
      <c r="FL51" s="59"/>
      <c r="FM51" s="59"/>
      <c r="FN51" s="59"/>
      <c r="FO51" s="59"/>
      <c r="FP51" s="59"/>
      <c r="FQ51" s="59"/>
      <c r="FR51" s="59"/>
      <c r="FS51" s="59"/>
      <c r="FT51" s="59"/>
      <c r="FU51" s="59"/>
      <c r="FV51" s="59"/>
      <c r="FW51" s="59"/>
      <c r="FX51" s="59"/>
      <c r="FY51" s="59"/>
      <c r="FZ51" s="59"/>
      <c r="GA51" s="59"/>
      <c r="GB51" s="59"/>
      <c r="GC51" s="59"/>
      <c r="GD51" s="59"/>
      <c r="GE51" s="59"/>
      <c r="GF51" s="59"/>
      <c r="GG51" s="59"/>
      <c r="GH51" s="59"/>
      <c r="GI51" s="59"/>
      <c r="GJ51" s="59"/>
      <c r="GK51" s="59"/>
      <c r="GL51" s="59"/>
      <c r="GM51" s="59"/>
      <c r="GN51" s="59"/>
      <c r="GO51" s="59"/>
      <c r="GP51" s="59"/>
      <c r="GQ51" s="59"/>
      <c r="GR51" s="59"/>
      <c r="GS51" s="59"/>
      <c r="GT51" s="59"/>
      <c r="GU51" s="59"/>
      <c r="GV51" s="59"/>
      <c r="GW51" s="59"/>
      <c r="GX51" s="59"/>
      <c r="GY51" s="59"/>
      <c r="GZ51" s="59"/>
      <c r="HA51" s="59"/>
      <c r="HB51" s="59"/>
      <c r="HC51" s="59"/>
      <c r="HD51" s="59"/>
      <c r="HE51" s="59"/>
      <c r="HF51" s="59"/>
      <c r="HG51" s="59"/>
      <c r="HH51" s="59"/>
      <c r="HI51" s="59"/>
      <c r="HJ51" s="59"/>
      <c r="HK51" s="59"/>
      <c r="HL51" s="59"/>
      <c r="HM51" s="59"/>
      <c r="HN51" s="59"/>
      <c r="HO51" s="59"/>
      <c r="HP51" s="59"/>
      <c r="HQ51" s="59"/>
      <c r="HR51" s="59"/>
      <c r="HS51" s="59"/>
      <c r="HT51" s="59"/>
      <c r="HU51" s="59"/>
      <c r="HV51" s="59"/>
      <c r="HW51" s="59"/>
      <c r="HX51" s="59"/>
      <c r="HY51" s="59"/>
      <c r="HZ51" s="59"/>
      <c r="IA51" s="59"/>
      <c r="IB51" s="59"/>
      <c r="IC51" s="59"/>
      <c r="ID51" s="59"/>
      <c r="IE51" s="59"/>
      <c r="IF51" s="59"/>
      <c r="IG51" s="59"/>
      <c r="IH51" s="59"/>
      <c r="II51" s="59"/>
      <c r="IJ51" s="59"/>
      <c r="IK51" s="59"/>
    </row>
    <row r="52" spans="1:245">
      <c r="A52" s="50" t="s">
        <v>28</v>
      </c>
      <c r="C52" s="61">
        <f>IF('3-Tier'!D12=2,1,'3-Tier'!C25)</f>
        <v>1</v>
      </c>
      <c r="D52" s="61"/>
      <c r="E52" s="61"/>
      <c r="F52" s="54">
        <f>MIN(MAX(0,(F50-F51)),$C$52*F47)</f>
        <v>0</v>
      </c>
      <c r="G52" s="55">
        <f t="shared" ref="G52:Y52" si="37">MIN(MAX(0,(G50-G51)),$C$52*G47)</f>
        <v>0</v>
      </c>
      <c r="H52" s="55">
        <f t="shared" si="37"/>
        <v>0</v>
      </c>
      <c r="I52" s="55">
        <f t="shared" si="37"/>
        <v>0</v>
      </c>
      <c r="J52" s="55">
        <f t="shared" si="37"/>
        <v>0</v>
      </c>
      <c r="K52" s="55">
        <f t="shared" si="37"/>
        <v>0</v>
      </c>
      <c r="L52" s="55">
        <f t="shared" si="37"/>
        <v>0</v>
      </c>
      <c r="M52" s="55">
        <f t="shared" si="37"/>
        <v>0</v>
      </c>
      <c r="N52" s="55">
        <f t="shared" si="37"/>
        <v>0</v>
      </c>
      <c r="O52" s="55">
        <f t="shared" si="37"/>
        <v>0</v>
      </c>
      <c r="P52" s="55">
        <f t="shared" si="37"/>
        <v>0</v>
      </c>
      <c r="Q52" s="55">
        <f t="shared" si="37"/>
        <v>0</v>
      </c>
      <c r="R52" s="55">
        <f t="shared" si="37"/>
        <v>0</v>
      </c>
      <c r="S52" s="55">
        <f t="shared" si="37"/>
        <v>0</v>
      </c>
      <c r="T52" s="55">
        <f t="shared" si="37"/>
        <v>0</v>
      </c>
      <c r="U52" s="55">
        <f t="shared" si="37"/>
        <v>0</v>
      </c>
      <c r="V52" s="55">
        <f t="shared" si="37"/>
        <v>0</v>
      </c>
      <c r="W52" s="55">
        <f t="shared" si="37"/>
        <v>0</v>
      </c>
      <c r="X52" s="55">
        <f t="shared" si="37"/>
        <v>0</v>
      </c>
      <c r="Y52" s="55">
        <f t="shared" si="37"/>
        <v>0</v>
      </c>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c r="DD52" s="55"/>
      <c r="DE52" s="55"/>
      <c r="DF52" s="55"/>
      <c r="DG52" s="55"/>
      <c r="DH52" s="55"/>
      <c r="DI52" s="55"/>
      <c r="DJ52" s="55"/>
      <c r="DK52" s="55"/>
      <c r="DL52" s="55"/>
      <c r="DM52" s="55"/>
      <c r="DN52" s="55"/>
      <c r="DO52" s="55"/>
      <c r="DP52" s="55"/>
      <c r="DQ52" s="55"/>
      <c r="DR52" s="55"/>
      <c r="DS52" s="55"/>
      <c r="DT52" s="55"/>
      <c r="DU52" s="55"/>
      <c r="DV52" s="55"/>
      <c r="DW52" s="55"/>
      <c r="DX52" s="55"/>
      <c r="DY52" s="55"/>
      <c r="DZ52" s="55"/>
      <c r="EA52" s="55"/>
      <c r="EB52" s="55"/>
      <c r="EC52" s="55"/>
      <c r="ED52" s="55"/>
      <c r="EE52" s="55"/>
      <c r="EF52" s="55"/>
      <c r="EG52" s="55"/>
      <c r="EH52" s="55"/>
      <c r="EI52" s="55"/>
      <c r="EJ52" s="55"/>
      <c r="EK52" s="55"/>
      <c r="EL52" s="55"/>
      <c r="EM52" s="55"/>
      <c r="EN52" s="55"/>
      <c r="EO52" s="55"/>
      <c r="EP52" s="55"/>
      <c r="EQ52" s="55"/>
      <c r="ER52" s="55"/>
      <c r="ES52" s="55"/>
      <c r="ET52" s="55"/>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55"/>
      <c r="FX52" s="55"/>
      <c r="FY52" s="55"/>
      <c r="FZ52" s="55"/>
      <c r="GA52" s="55"/>
      <c r="GB52" s="55"/>
      <c r="GC52" s="55"/>
      <c r="GD52" s="55"/>
      <c r="GE52" s="55"/>
      <c r="GF52" s="55"/>
      <c r="GG52" s="55"/>
      <c r="GH52" s="55"/>
      <c r="GI52" s="55"/>
      <c r="GJ52" s="55"/>
      <c r="GK52" s="55"/>
      <c r="GL52" s="55"/>
      <c r="GM52" s="55"/>
      <c r="GN52" s="55"/>
      <c r="GO52" s="55"/>
      <c r="GP52" s="55"/>
      <c r="GQ52" s="55"/>
      <c r="GR52" s="55"/>
      <c r="GS52" s="55"/>
      <c r="GT52" s="55"/>
      <c r="GU52" s="55"/>
      <c r="GV52" s="55"/>
      <c r="GW52" s="55"/>
      <c r="GX52" s="55"/>
      <c r="GY52" s="55"/>
      <c r="GZ52" s="55"/>
      <c r="HA52" s="55"/>
      <c r="HB52" s="55"/>
      <c r="HC52" s="55"/>
      <c r="HD52" s="55"/>
      <c r="HE52" s="55"/>
      <c r="HF52" s="55"/>
      <c r="HG52" s="55"/>
      <c r="HH52" s="55"/>
      <c r="HI52" s="55"/>
      <c r="HJ52" s="55"/>
      <c r="HK52" s="55"/>
      <c r="HL52" s="55"/>
      <c r="HM52" s="55"/>
      <c r="HN52" s="55"/>
      <c r="HO52" s="55"/>
      <c r="HP52" s="55"/>
      <c r="HQ52" s="55"/>
      <c r="HR52" s="55"/>
      <c r="HS52" s="55"/>
      <c r="HT52" s="55"/>
      <c r="HU52" s="55"/>
      <c r="HV52" s="55"/>
      <c r="HW52" s="55"/>
      <c r="HX52" s="55"/>
      <c r="HY52" s="55"/>
      <c r="HZ52" s="55"/>
      <c r="IA52" s="55"/>
      <c r="IB52" s="55"/>
      <c r="IC52" s="55"/>
      <c r="ID52" s="55"/>
      <c r="IE52" s="55"/>
      <c r="IF52" s="55"/>
      <c r="IG52" s="55"/>
      <c r="IH52" s="55"/>
      <c r="II52" s="55"/>
      <c r="IJ52" s="55"/>
      <c r="IK52" s="55"/>
    </row>
    <row r="53" spans="1:245">
      <c r="A53" s="50" t="s">
        <v>29</v>
      </c>
      <c r="C53" s="61">
        <f>1-C52</f>
        <v>0</v>
      </c>
      <c r="D53" s="61"/>
      <c r="E53" s="61"/>
      <c r="F53" s="54">
        <f>F52/$C$52*$C53</f>
        <v>0</v>
      </c>
      <c r="G53" s="55">
        <f t="shared" ref="G53:Y53" si="38">G52/$C$52*$C53</f>
        <v>0</v>
      </c>
      <c r="H53" s="55">
        <f t="shared" si="38"/>
        <v>0</v>
      </c>
      <c r="I53" s="55">
        <f t="shared" si="38"/>
        <v>0</v>
      </c>
      <c r="J53" s="55">
        <f t="shared" si="38"/>
        <v>0</v>
      </c>
      <c r="K53" s="55">
        <f t="shared" si="38"/>
        <v>0</v>
      </c>
      <c r="L53" s="55">
        <f t="shared" si="38"/>
        <v>0</v>
      </c>
      <c r="M53" s="55">
        <f t="shared" si="38"/>
        <v>0</v>
      </c>
      <c r="N53" s="55">
        <f t="shared" si="38"/>
        <v>0</v>
      </c>
      <c r="O53" s="55">
        <f t="shared" si="38"/>
        <v>0</v>
      </c>
      <c r="P53" s="55">
        <f t="shared" si="38"/>
        <v>0</v>
      </c>
      <c r="Q53" s="55">
        <f t="shared" si="38"/>
        <v>0</v>
      </c>
      <c r="R53" s="55">
        <f t="shared" si="38"/>
        <v>0</v>
      </c>
      <c r="S53" s="55">
        <f t="shared" si="38"/>
        <v>0</v>
      </c>
      <c r="T53" s="55">
        <f t="shared" si="38"/>
        <v>0</v>
      </c>
      <c r="U53" s="55">
        <f t="shared" si="38"/>
        <v>0</v>
      </c>
      <c r="V53" s="55">
        <f t="shared" si="38"/>
        <v>0</v>
      </c>
      <c r="W53" s="55">
        <f t="shared" si="38"/>
        <v>0</v>
      </c>
      <c r="X53" s="55">
        <f t="shared" si="38"/>
        <v>0</v>
      </c>
      <c r="Y53" s="55">
        <f t="shared" si="38"/>
        <v>0</v>
      </c>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55"/>
      <c r="CB53" s="55"/>
      <c r="CC53" s="55"/>
      <c r="CD53" s="55"/>
      <c r="CE53" s="55"/>
      <c r="CF53" s="55"/>
      <c r="CG53" s="55"/>
      <c r="CH53" s="55"/>
      <c r="CI53" s="55"/>
      <c r="CJ53" s="55"/>
      <c r="CK53" s="55"/>
      <c r="CL53" s="55"/>
      <c r="CM53" s="55"/>
      <c r="CN53" s="55"/>
      <c r="CO53" s="55"/>
      <c r="CP53" s="55"/>
      <c r="CQ53" s="55"/>
      <c r="CR53" s="55"/>
      <c r="CS53" s="55"/>
      <c r="CT53" s="55"/>
      <c r="CU53" s="55"/>
      <c r="CV53" s="55"/>
      <c r="CW53" s="55"/>
      <c r="CX53" s="55"/>
      <c r="CY53" s="55"/>
      <c r="CZ53" s="55"/>
      <c r="DA53" s="55"/>
      <c r="DB53" s="55"/>
      <c r="DC53" s="55"/>
      <c r="DD53" s="55"/>
      <c r="DE53" s="55"/>
      <c r="DF53" s="55"/>
      <c r="DG53" s="55"/>
      <c r="DH53" s="55"/>
      <c r="DI53" s="55"/>
      <c r="DJ53" s="55"/>
      <c r="DK53" s="55"/>
      <c r="DL53" s="55"/>
      <c r="DM53" s="55"/>
      <c r="DN53" s="55"/>
      <c r="DO53" s="55"/>
      <c r="DP53" s="55"/>
      <c r="DQ53" s="55"/>
      <c r="DR53" s="55"/>
      <c r="DS53" s="55"/>
      <c r="DT53" s="55"/>
      <c r="DU53" s="55"/>
      <c r="DV53" s="55"/>
      <c r="DW53" s="55"/>
      <c r="DX53" s="55"/>
      <c r="DY53" s="55"/>
      <c r="DZ53" s="55"/>
      <c r="EA53" s="55"/>
      <c r="EB53" s="55"/>
      <c r="EC53" s="55"/>
      <c r="ED53" s="55"/>
      <c r="EE53" s="55"/>
      <c r="EF53" s="55"/>
      <c r="EG53" s="55"/>
      <c r="EH53" s="55"/>
      <c r="EI53" s="55"/>
      <c r="EJ53" s="55"/>
      <c r="EK53" s="55"/>
      <c r="EL53" s="55"/>
      <c r="EM53" s="55"/>
      <c r="EN53" s="55"/>
      <c r="EO53" s="55"/>
      <c r="EP53" s="55"/>
      <c r="EQ53" s="55"/>
      <c r="ER53" s="55"/>
      <c r="ES53" s="55"/>
      <c r="ET53" s="55"/>
      <c r="EU53" s="55"/>
      <c r="EV53" s="55"/>
      <c r="EW53" s="55"/>
      <c r="EX53" s="55"/>
      <c r="EY53" s="55"/>
      <c r="EZ53" s="55"/>
      <c r="FA53" s="55"/>
      <c r="FB53" s="55"/>
      <c r="FC53" s="55"/>
      <c r="FD53" s="55"/>
      <c r="FE53" s="55"/>
      <c r="FF53" s="55"/>
      <c r="FG53" s="55"/>
      <c r="FH53" s="55"/>
      <c r="FI53" s="55"/>
      <c r="FJ53" s="55"/>
      <c r="FK53" s="55"/>
      <c r="FL53" s="55"/>
      <c r="FM53" s="55"/>
      <c r="FN53" s="55"/>
      <c r="FO53" s="55"/>
      <c r="FP53" s="55"/>
      <c r="FQ53" s="55"/>
      <c r="FR53" s="55"/>
      <c r="FS53" s="55"/>
      <c r="FT53" s="55"/>
      <c r="FU53" s="55"/>
      <c r="FV53" s="55"/>
      <c r="FW53" s="55"/>
      <c r="FX53" s="55"/>
      <c r="FY53" s="55"/>
      <c r="FZ53" s="55"/>
      <c r="GA53" s="55"/>
      <c r="GB53" s="55"/>
      <c r="GC53" s="55"/>
      <c r="GD53" s="55"/>
      <c r="GE53" s="55"/>
      <c r="GF53" s="55"/>
      <c r="GG53" s="55"/>
      <c r="GH53" s="55"/>
      <c r="GI53" s="55"/>
      <c r="GJ53" s="55"/>
      <c r="GK53" s="55"/>
      <c r="GL53" s="55"/>
      <c r="GM53" s="55"/>
      <c r="GN53" s="55"/>
      <c r="GO53" s="55"/>
      <c r="GP53" s="55"/>
      <c r="GQ53" s="55"/>
      <c r="GR53" s="55"/>
      <c r="GS53" s="55"/>
      <c r="GT53" s="55"/>
      <c r="GU53" s="55"/>
      <c r="GV53" s="55"/>
      <c r="GW53" s="55"/>
      <c r="GX53" s="55"/>
      <c r="GY53" s="55"/>
      <c r="GZ53" s="55"/>
      <c r="HA53" s="55"/>
      <c r="HB53" s="55"/>
      <c r="HC53" s="55"/>
      <c r="HD53" s="55"/>
      <c r="HE53" s="55"/>
      <c r="HF53" s="55"/>
      <c r="HG53" s="55"/>
      <c r="HH53" s="55"/>
      <c r="HI53" s="55"/>
      <c r="HJ53" s="55"/>
      <c r="HK53" s="55"/>
      <c r="HL53" s="55"/>
      <c r="HM53" s="55"/>
      <c r="HN53" s="55"/>
      <c r="HO53" s="55"/>
      <c r="HP53" s="55"/>
      <c r="HQ53" s="55"/>
      <c r="HR53" s="55"/>
      <c r="HS53" s="55"/>
      <c r="HT53" s="55"/>
      <c r="HU53" s="55"/>
      <c r="HV53" s="55"/>
      <c r="HW53" s="55"/>
      <c r="HX53" s="55"/>
      <c r="HY53" s="55"/>
      <c r="HZ53" s="55"/>
      <c r="IA53" s="55"/>
      <c r="IB53" s="55"/>
      <c r="IC53" s="55"/>
      <c r="ID53" s="55"/>
      <c r="IE53" s="55"/>
      <c r="IF53" s="55"/>
      <c r="IG53" s="55"/>
      <c r="IH53" s="55"/>
      <c r="II53" s="55"/>
      <c r="IJ53" s="55"/>
      <c r="IK53" s="55"/>
    </row>
    <row r="54" spans="1:245">
      <c r="C54" s="61"/>
      <c r="D54" s="61"/>
      <c r="E54" s="61"/>
      <c r="F54" s="54"/>
      <c r="G54" s="55"/>
      <c r="H54" s="55"/>
      <c r="I54" s="55"/>
      <c r="J54" s="55"/>
      <c r="K54" s="55"/>
      <c r="L54" s="55"/>
      <c r="M54" s="55"/>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c r="DD54" s="55"/>
      <c r="DE54" s="55"/>
      <c r="DF54" s="55"/>
      <c r="DG54" s="55"/>
      <c r="DH54" s="55"/>
      <c r="DI54" s="55"/>
      <c r="DJ54" s="55"/>
      <c r="DK54" s="55"/>
      <c r="DL54" s="55"/>
      <c r="DM54" s="55"/>
      <c r="DN54" s="55"/>
      <c r="DO54" s="55"/>
      <c r="DP54" s="55"/>
      <c r="DQ54" s="55"/>
      <c r="DR54" s="55"/>
      <c r="DS54" s="55"/>
      <c r="DT54" s="55"/>
      <c r="DU54" s="55"/>
      <c r="DV54" s="55"/>
      <c r="DW54" s="55"/>
      <c r="DX54" s="55"/>
      <c r="DY54" s="55"/>
      <c r="DZ54" s="55"/>
      <c r="EA54" s="55"/>
      <c r="EB54" s="55"/>
      <c r="EC54" s="55"/>
      <c r="ED54" s="55"/>
      <c r="EE54" s="55"/>
      <c r="EF54" s="55"/>
      <c r="EG54" s="55"/>
      <c r="EH54" s="55"/>
      <c r="EI54" s="55"/>
      <c r="EJ54" s="55"/>
      <c r="EK54" s="55"/>
      <c r="EL54" s="55"/>
      <c r="EM54" s="55"/>
      <c r="EN54" s="55"/>
      <c r="EO54" s="55"/>
      <c r="EP54" s="55"/>
      <c r="EQ54" s="55"/>
      <c r="ER54" s="55"/>
      <c r="ES54" s="55"/>
      <c r="ET54" s="55"/>
      <c r="EU54" s="55"/>
      <c r="EV54" s="55"/>
      <c r="EW54" s="55"/>
      <c r="EX54" s="55"/>
      <c r="EY54" s="55"/>
      <c r="EZ54" s="55"/>
      <c r="FA54" s="55"/>
      <c r="FB54" s="55"/>
      <c r="FC54" s="55"/>
      <c r="FD54" s="55"/>
      <c r="FE54" s="55"/>
      <c r="FF54" s="55"/>
      <c r="FG54" s="55"/>
      <c r="FH54" s="55"/>
      <c r="FI54" s="55"/>
      <c r="FJ54" s="55"/>
      <c r="FK54" s="55"/>
      <c r="FL54" s="55"/>
      <c r="FM54" s="55"/>
      <c r="FN54" s="55"/>
      <c r="FO54" s="55"/>
      <c r="FP54" s="55"/>
      <c r="FQ54" s="55"/>
      <c r="FR54" s="55"/>
      <c r="FS54" s="55"/>
      <c r="FT54" s="55"/>
      <c r="FU54" s="55"/>
      <c r="FV54" s="55"/>
      <c r="FW54" s="55"/>
      <c r="FX54" s="55"/>
      <c r="FY54" s="55"/>
      <c r="FZ54" s="55"/>
      <c r="GA54" s="55"/>
      <c r="GB54" s="55"/>
      <c r="GC54" s="55"/>
      <c r="GD54" s="55"/>
      <c r="GE54" s="55"/>
      <c r="GF54" s="55"/>
      <c r="GG54" s="55"/>
      <c r="GH54" s="55"/>
      <c r="GI54" s="55"/>
      <c r="GJ54" s="55"/>
      <c r="GK54" s="55"/>
      <c r="GL54" s="55"/>
      <c r="GM54" s="55"/>
      <c r="GN54" s="55"/>
      <c r="GO54" s="55"/>
      <c r="GP54" s="55"/>
      <c r="GQ54" s="55"/>
      <c r="GR54" s="55"/>
      <c r="GS54" s="55"/>
      <c r="GT54" s="55"/>
      <c r="GU54" s="55"/>
      <c r="GV54" s="55"/>
      <c r="GW54" s="55"/>
      <c r="GX54" s="55"/>
      <c r="GY54" s="55"/>
      <c r="GZ54" s="55"/>
      <c r="HA54" s="55"/>
      <c r="HB54" s="55"/>
      <c r="HC54" s="55"/>
      <c r="HD54" s="55"/>
      <c r="HE54" s="55"/>
      <c r="HF54" s="55"/>
      <c r="HG54" s="55"/>
      <c r="HH54" s="55"/>
      <c r="HI54" s="55"/>
      <c r="HJ54" s="55"/>
      <c r="HK54" s="55"/>
      <c r="HL54" s="55"/>
      <c r="HM54" s="55"/>
      <c r="HN54" s="55"/>
      <c r="HO54" s="55"/>
      <c r="HP54" s="55"/>
      <c r="HQ54" s="55"/>
      <c r="HR54" s="55"/>
      <c r="HS54" s="55"/>
      <c r="HT54" s="55"/>
      <c r="HU54" s="55"/>
      <c r="HV54" s="55"/>
      <c r="HW54" s="55"/>
      <c r="HX54" s="55"/>
      <c r="HY54" s="55"/>
      <c r="HZ54" s="55"/>
      <c r="IA54" s="55"/>
      <c r="IB54" s="55"/>
      <c r="IC54" s="55"/>
      <c r="ID54" s="55"/>
      <c r="IE54" s="55"/>
      <c r="IF54" s="55"/>
      <c r="IG54" s="55"/>
      <c r="IH54" s="55"/>
      <c r="II54" s="55"/>
      <c r="IJ54" s="55"/>
      <c r="IK54" s="55"/>
    </row>
    <row r="55" spans="1:245">
      <c r="A55" s="50" t="s">
        <v>30</v>
      </c>
      <c r="C55" s="61"/>
      <c r="D55" s="61"/>
      <c r="E55" s="61"/>
      <c r="F55" s="54">
        <f>'3-Tier'!C19*(1+'3-Tier'!C28)</f>
        <v>820400.00000000012</v>
      </c>
      <c r="G55" s="55">
        <f>MAX(0,(F55-F56-F57)*(1+'3-Tier'!$C$28))</f>
        <v>879629.31989840581</v>
      </c>
      <c r="H55" s="55">
        <f>MAX(0,(G55-G56-G57)*(1+'3-Tier'!$C$28))</f>
        <v>922765.84359489987</v>
      </c>
      <c r="I55" s="55">
        <f>MAX(0,(H55-H56-H57)*(1+'3-Tier'!$C$28))</f>
        <v>967227.62868204236</v>
      </c>
      <c r="J55" s="55">
        <f>MAX(0,(I55-I56-I57)*(1+'3-Tier'!$C$28))</f>
        <v>1013058.1728831233</v>
      </c>
      <c r="K55" s="55">
        <f>MAX(0,(J55-J56-J57)*(1+'3-Tier'!$C$28))</f>
        <v>1060302.7276389196</v>
      </c>
      <c r="L55" s="55">
        <f>MAX(0,(K55-K56-K57)*(1+'3-Tier'!$C$28))</f>
        <v>1109008.4045735148</v>
      </c>
      <c r="M55" s="55">
        <f>MAX(0,(L55-L56-L57)*(1+'3-Tier'!$C$28))</f>
        <v>1159224.2916166079</v>
      </c>
      <c r="N55" s="55">
        <f>MAX(0,(M55-M56-M57)*(1+'3-Tier'!$C$28))</f>
        <v>1211001.579847509</v>
      </c>
      <c r="O55" s="55">
        <f>MAX(0,(N55-N56-N57)*(1+'3-Tier'!$C$28))</f>
        <v>1264393.7022510341</v>
      </c>
      <c r="P55" s="55">
        <f>MAX(0,(O55-O56-O57)*(1+'3-Tier'!$C$28))</f>
        <v>1319456.4857154458</v>
      </c>
      <c r="Q55" s="55">
        <f>MAX(0,(P55-P56-P57)*(1+'3-Tier'!$C$28))</f>
        <v>1376248.317759224</v>
      </c>
      <c r="R55" s="55">
        <f>MAX(0,(Q55-Q56-Q57)*(1+'3-Tier'!$C$28))</f>
        <v>1434830.3296488018</v>
      </c>
      <c r="S55" s="55">
        <f>MAX(0,(R55-R56-R57)*(1+'3-Tier'!$C$28))</f>
        <v>1495266.5977656918</v>
      </c>
      <c r="T55" s="55">
        <f>MAX(0,(S55-S56-S57)*(1+'3-Tier'!$C$28))</f>
        <v>1557624.3653011885</v>
      </c>
      <c r="U55" s="55">
        <f>MAX(0,(T55-T56-T57)*(1+'3-Tier'!$C$28))</f>
        <v>0</v>
      </c>
      <c r="V55" s="55">
        <f>MAX(0,(U55-U56-U57)*(1+'3-Tier'!$C$28))</f>
        <v>0</v>
      </c>
      <c r="W55" s="55">
        <f>MAX(0,(V55-V56-V57)*(1+'3-Tier'!$C$28))</f>
        <v>0</v>
      </c>
      <c r="X55" s="55">
        <f>MAX(0,(W55-W56-W57)*(1+'3-Tier'!$C$28))</f>
        <v>0</v>
      </c>
      <c r="Y55" s="55">
        <f>MAX(0,(X55-X56-X57)*(1+'3-Tier'!$C$28))</f>
        <v>0</v>
      </c>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c r="BZ55" s="55"/>
      <c r="CA55" s="55"/>
      <c r="CB55" s="55"/>
      <c r="CC55" s="55"/>
      <c r="CD55" s="55"/>
      <c r="CE55" s="55"/>
      <c r="CF55" s="55"/>
      <c r="CG55" s="55"/>
      <c r="CH55" s="55"/>
      <c r="CI55" s="55"/>
      <c r="CJ55" s="55"/>
      <c r="CK55" s="55"/>
      <c r="CL55" s="55"/>
      <c r="CM55" s="55"/>
      <c r="CN55" s="55"/>
      <c r="CO55" s="55"/>
      <c r="CP55" s="55"/>
      <c r="CQ55" s="55"/>
      <c r="CR55" s="55"/>
      <c r="CS55" s="55"/>
      <c r="CT55" s="55"/>
      <c r="CU55" s="55"/>
      <c r="CV55" s="55"/>
      <c r="CW55" s="55"/>
      <c r="CX55" s="55"/>
      <c r="CY55" s="55"/>
      <c r="CZ55" s="55"/>
      <c r="DA55" s="55"/>
      <c r="DB55" s="55"/>
      <c r="DC55" s="55"/>
      <c r="DD55" s="55"/>
      <c r="DE55" s="55"/>
      <c r="DF55" s="55"/>
      <c r="DG55" s="55"/>
      <c r="DH55" s="55"/>
      <c r="DI55" s="55"/>
      <c r="DJ55" s="55"/>
      <c r="DK55" s="55"/>
      <c r="DL55" s="55"/>
      <c r="DM55" s="55"/>
      <c r="DN55" s="55"/>
      <c r="DO55" s="55"/>
      <c r="DP55" s="55"/>
      <c r="DQ55" s="55"/>
      <c r="DR55" s="55"/>
      <c r="DS55" s="55"/>
      <c r="DT55" s="55"/>
      <c r="DU55" s="55"/>
      <c r="DV55" s="55"/>
      <c r="DW55" s="55"/>
      <c r="DX55" s="55"/>
      <c r="DY55" s="55"/>
      <c r="DZ55" s="55"/>
      <c r="EA55" s="55"/>
      <c r="EB55" s="55"/>
      <c r="EC55" s="55"/>
      <c r="ED55" s="55"/>
      <c r="EE55" s="55"/>
      <c r="EF55" s="55"/>
      <c r="EG55" s="55"/>
      <c r="EH55" s="55"/>
      <c r="EI55" s="55"/>
      <c r="EJ55" s="55"/>
      <c r="EK55" s="55"/>
      <c r="EL55" s="55"/>
      <c r="EM55" s="55"/>
      <c r="EN55" s="55"/>
      <c r="EO55" s="55"/>
      <c r="EP55" s="55"/>
      <c r="EQ55" s="55"/>
      <c r="ER55" s="55"/>
      <c r="ES55" s="55"/>
      <c r="ET55" s="55"/>
      <c r="EU55" s="55"/>
      <c r="EV55" s="55"/>
      <c r="EW55" s="55"/>
      <c r="EX55" s="55"/>
      <c r="EY55" s="55"/>
      <c r="EZ55" s="55"/>
      <c r="FA55" s="55"/>
      <c r="FB55" s="55"/>
      <c r="FC55" s="55"/>
      <c r="FD55" s="55"/>
      <c r="FE55" s="55"/>
      <c r="FF55" s="55"/>
      <c r="FG55" s="55"/>
      <c r="FH55" s="55"/>
      <c r="FI55" s="55"/>
      <c r="FJ55" s="55"/>
      <c r="FK55" s="55"/>
      <c r="FL55" s="55"/>
      <c r="FM55" s="55"/>
      <c r="FN55" s="55"/>
      <c r="FO55" s="55"/>
      <c r="FP55" s="55"/>
      <c r="FQ55" s="55"/>
      <c r="FR55" s="55"/>
      <c r="FS55" s="55"/>
      <c r="FT55" s="55"/>
      <c r="FU55" s="55"/>
      <c r="FV55" s="55"/>
      <c r="FW55" s="55"/>
      <c r="FX55" s="55"/>
      <c r="FY55" s="55"/>
      <c r="FZ55" s="55"/>
      <c r="GA55" s="55"/>
      <c r="GB55" s="55"/>
      <c r="GC55" s="55"/>
      <c r="GD55" s="55"/>
      <c r="GE55" s="55"/>
      <c r="GF55" s="55"/>
      <c r="GG55" s="55"/>
      <c r="GH55" s="55"/>
      <c r="GI55" s="55"/>
      <c r="GJ55" s="55"/>
      <c r="GK55" s="55"/>
      <c r="GL55" s="55"/>
      <c r="GM55" s="55"/>
      <c r="GN55" s="55"/>
      <c r="GO55" s="55"/>
      <c r="GP55" s="55"/>
      <c r="GQ55" s="55"/>
      <c r="GR55" s="55"/>
      <c r="GS55" s="55"/>
      <c r="GT55" s="55"/>
      <c r="GU55" s="55"/>
      <c r="GV55" s="55"/>
      <c r="GW55" s="55"/>
      <c r="GX55" s="55"/>
      <c r="GY55" s="55"/>
      <c r="GZ55" s="55"/>
      <c r="HA55" s="55"/>
      <c r="HB55" s="55"/>
      <c r="HC55" s="55"/>
      <c r="HD55" s="55"/>
      <c r="HE55" s="55"/>
      <c r="HF55" s="55"/>
      <c r="HG55" s="55"/>
      <c r="HH55" s="55"/>
      <c r="HI55" s="55"/>
      <c r="HJ55" s="55"/>
      <c r="HK55" s="55"/>
      <c r="HL55" s="55"/>
      <c r="HM55" s="55"/>
      <c r="HN55" s="55"/>
      <c r="HO55" s="55"/>
      <c r="HP55" s="55"/>
      <c r="HQ55" s="55"/>
      <c r="HR55" s="55"/>
      <c r="HS55" s="55"/>
      <c r="HT55" s="55"/>
      <c r="HU55" s="55"/>
      <c r="HV55" s="55"/>
      <c r="HW55" s="55"/>
      <c r="HX55" s="55"/>
      <c r="HY55" s="55"/>
      <c r="HZ55" s="55"/>
      <c r="IA55" s="55"/>
      <c r="IB55" s="55"/>
      <c r="IC55" s="55"/>
      <c r="ID55" s="55"/>
      <c r="IE55" s="55"/>
      <c r="IF55" s="55"/>
      <c r="IG55" s="55"/>
      <c r="IH55" s="55"/>
      <c r="II55" s="55"/>
      <c r="IJ55" s="55"/>
      <c r="IK55" s="55"/>
    </row>
    <row r="56" spans="1:245">
      <c r="A56" s="50" t="s">
        <v>27</v>
      </c>
      <c r="C56" s="61"/>
      <c r="D56" s="61"/>
      <c r="E56" s="61"/>
      <c r="F56" s="54">
        <f>SUM(F10,F11,F18,F19,F26,F27,F34,F35,F42,F43)</f>
        <v>35016.678662137827</v>
      </c>
      <c r="G56" s="55">
        <f t="shared" ref="G56:Y56" si="39">SUM(G10,G11,G18,G19,G26,G27,G34,G35,G42,G43)</f>
        <v>55731.2452601025</v>
      </c>
      <c r="H56" s="55">
        <f t="shared" si="39"/>
        <v>59169.746557362145</v>
      </c>
      <c r="I56" s="55">
        <f t="shared" si="39"/>
        <v>62711.402893539518</v>
      </c>
      <c r="J56" s="55">
        <f t="shared" si="39"/>
        <v>66359.308919802221</v>
      </c>
      <c r="K56" s="55">
        <f t="shared" si="39"/>
        <v>70116.65212685283</v>
      </c>
      <c r="L56" s="55">
        <f t="shared" si="39"/>
        <v>73986.715630114937</v>
      </c>
      <c r="M56" s="55">
        <f t="shared" si="39"/>
        <v>77972.881038474952</v>
      </c>
      <c r="N56" s="55">
        <f t="shared" si="39"/>
        <v>82078.631409085763</v>
      </c>
      <c r="O56" s="55">
        <f t="shared" si="39"/>
        <v>86307.554290814849</v>
      </c>
      <c r="P56" s="55">
        <f t="shared" si="39"/>
        <v>90663.344858995886</v>
      </c>
      <c r="Q56" s="55">
        <f t="shared" si="39"/>
        <v>95149.809144222294</v>
      </c>
      <c r="R56" s="55">
        <f t="shared" si="39"/>
        <v>99770.867358005504</v>
      </c>
      <c r="S56" s="55">
        <f t="shared" si="39"/>
        <v>104530.55731820223</v>
      </c>
      <c r="T56" s="55">
        <f t="shared" si="39"/>
        <v>468776.67044133926</v>
      </c>
      <c r="U56" s="55">
        <f t="shared" si="39"/>
        <v>0</v>
      </c>
      <c r="V56" s="55">
        <f t="shared" si="39"/>
        <v>0</v>
      </c>
      <c r="W56" s="55">
        <f t="shared" si="39"/>
        <v>0</v>
      </c>
      <c r="X56" s="55">
        <f t="shared" si="39"/>
        <v>0</v>
      </c>
      <c r="Y56" s="55">
        <f t="shared" si="39"/>
        <v>0</v>
      </c>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c r="AY56" s="55"/>
      <c r="AZ56" s="55"/>
      <c r="BA56" s="55"/>
      <c r="BB56" s="55"/>
      <c r="BC56" s="55"/>
      <c r="BD56" s="55"/>
      <c r="BE56" s="55"/>
      <c r="BF56" s="55"/>
      <c r="BG56" s="55"/>
      <c r="BH56" s="55"/>
      <c r="BI56" s="55"/>
      <c r="BJ56" s="55"/>
      <c r="BK56" s="55"/>
      <c r="BL56" s="55"/>
      <c r="BM56" s="55"/>
      <c r="BN56" s="55"/>
      <c r="BO56" s="55"/>
      <c r="BP56" s="55"/>
      <c r="BQ56" s="55"/>
      <c r="BR56" s="55"/>
      <c r="BS56" s="55"/>
      <c r="BT56" s="55"/>
      <c r="BU56" s="55"/>
      <c r="BV56" s="55"/>
      <c r="BW56" s="55"/>
      <c r="BX56" s="55"/>
      <c r="BY56" s="55"/>
      <c r="BZ56" s="55"/>
      <c r="CA56" s="55"/>
      <c r="CB56" s="55"/>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c r="DD56" s="55"/>
      <c r="DE56" s="55"/>
      <c r="DF56" s="55"/>
      <c r="DG56" s="55"/>
      <c r="DH56" s="55"/>
      <c r="DI56" s="55"/>
      <c r="DJ56" s="55"/>
      <c r="DK56" s="55"/>
      <c r="DL56" s="55"/>
      <c r="DM56" s="55"/>
      <c r="DN56" s="55"/>
      <c r="DO56" s="55"/>
      <c r="DP56" s="55"/>
      <c r="DQ56" s="55"/>
      <c r="DR56" s="55"/>
      <c r="DS56" s="55"/>
      <c r="DT56" s="55"/>
      <c r="DU56" s="55"/>
      <c r="DV56" s="55"/>
      <c r="DW56" s="55"/>
      <c r="DX56" s="55"/>
      <c r="DY56" s="55"/>
      <c r="DZ56" s="55"/>
      <c r="EA56" s="55"/>
      <c r="EB56" s="55"/>
      <c r="EC56" s="55"/>
      <c r="ED56" s="55"/>
      <c r="EE56" s="55"/>
      <c r="EF56" s="55"/>
      <c r="EG56" s="55"/>
      <c r="EH56" s="55"/>
      <c r="EI56" s="55"/>
      <c r="EJ56" s="55"/>
      <c r="EK56" s="55"/>
      <c r="EL56" s="55"/>
      <c r="EM56" s="55"/>
      <c r="EN56" s="55"/>
      <c r="EO56" s="55"/>
      <c r="EP56" s="55"/>
      <c r="EQ56" s="55"/>
      <c r="ER56" s="55"/>
      <c r="ES56" s="55"/>
      <c r="ET56" s="55"/>
      <c r="EU56" s="55"/>
      <c r="EV56" s="55"/>
      <c r="EW56" s="55"/>
      <c r="EX56" s="55"/>
      <c r="EY56" s="55"/>
      <c r="EZ56" s="55"/>
      <c r="FA56" s="55"/>
      <c r="FB56" s="55"/>
      <c r="FC56" s="55"/>
      <c r="FD56" s="55"/>
      <c r="FE56" s="55"/>
      <c r="FF56" s="55"/>
      <c r="FG56" s="55"/>
      <c r="FH56" s="55"/>
      <c r="FI56" s="55"/>
      <c r="FJ56" s="55"/>
      <c r="FK56" s="55"/>
      <c r="FL56" s="55"/>
      <c r="FM56" s="55"/>
      <c r="FN56" s="55"/>
      <c r="FO56" s="55"/>
      <c r="FP56" s="55"/>
      <c r="FQ56" s="55"/>
      <c r="FR56" s="55"/>
      <c r="FS56" s="55"/>
      <c r="FT56" s="55"/>
      <c r="FU56" s="55"/>
      <c r="FV56" s="55"/>
      <c r="FW56" s="55"/>
      <c r="FX56" s="55"/>
      <c r="FY56" s="55"/>
      <c r="FZ56" s="55"/>
      <c r="GA56" s="55"/>
      <c r="GB56" s="55"/>
      <c r="GC56" s="55"/>
      <c r="GD56" s="55"/>
      <c r="GE56" s="55"/>
      <c r="GF56" s="55"/>
      <c r="GG56" s="55"/>
      <c r="GH56" s="55"/>
      <c r="GI56" s="55"/>
      <c r="GJ56" s="55"/>
      <c r="GK56" s="55"/>
      <c r="GL56" s="55"/>
      <c r="GM56" s="55"/>
      <c r="GN56" s="55"/>
      <c r="GO56" s="55"/>
      <c r="GP56" s="55"/>
      <c r="GQ56" s="55"/>
      <c r="GR56" s="55"/>
      <c r="GS56" s="55"/>
      <c r="GT56" s="55"/>
      <c r="GU56" s="55"/>
      <c r="GV56" s="55"/>
      <c r="GW56" s="55"/>
      <c r="GX56" s="55"/>
      <c r="GY56" s="55"/>
      <c r="GZ56" s="55"/>
      <c r="HA56" s="55"/>
      <c r="HB56" s="55"/>
      <c r="HC56" s="55"/>
      <c r="HD56" s="55"/>
      <c r="HE56" s="55"/>
      <c r="HF56" s="55"/>
      <c r="HG56" s="55"/>
      <c r="HH56" s="55"/>
      <c r="HI56" s="55"/>
      <c r="HJ56" s="55"/>
      <c r="HK56" s="55"/>
      <c r="HL56" s="55"/>
      <c r="HM56" s="55"/>
      <c r="HN56" s="55"/>
      <c r="HO56" s="55"/>
      <c r="HP56" s="55"/>
      <c r="HQ56" s="55"/>
      <c r="HR56" s="55"/>
      <c r="HS56" s="55"/>
      <c r="HT56" s="55"/>
      <c r="HU56" s="55"/>
      <c r="HV56" s="55"/>
      <c r="HW56" s="55"/>
      <c r="HX56" s="55"/>
      <c r="HY56" s="55"/>
      <c r="HZ56" s="55"/>
      <c r="IA56" s="55"/>
      <c r="IB56" s="55"/>
      <c r="IC56" s="55"/>
      <c r="ID56" s="55"/>
      <c r="IE56" s="55"/>
      <c r="IF56" s="55"/>
      <c r="IG56" s="55"/>
      <c r="IH56" s="55"/>
      <c r="II56" s="55"/>
      <c r="IJ56" s="55"/>
      <c r="IK56" s="55"/>
    </row>
    <row r="57" spans="1:245">
      <c r="A57" s="50" t="s">
        <v>28</v>
      </c>
      <c r="C57" s="61">
        <f>IF($A$1=2,1,C52)</f>
        <v>1</v>
      </c>
      <c r="D57" s="61"/>
      <c r="E57" s="61"/>
      <c r="F57" s="54">
        <f t="shared" ref="F57:Y57" si="40">MIN(MAX(0,(F55-F56)),$C57*F$47)</f>
        <v>0</v>
      </c>
      <c r="G57" s="55">
        <f t="shared" si="40"/>
        <v>0</v>
      </c>
      <c r="H57" s="55">
        <f t="shared" si="40"/>
        <v>0</v>
      </c>
      <c r="I57" s="55">
        <f t="shared" si="40"/>
        <v>0</v>
      </c>
      <c r="J57" s="55">
        <f t="shared" si="40"/>
        <v>0</v>
      </c>
      <c r="K57" s="55">
        <f t="shared" si="40"/>
        <v>0</v>
      </c>
      <c r="L57" s="55">
        <f t="shared" si="40"/>
        <v>0</v>
      </c>
      <c r="M57" s="55">
        <f t="shared" si="40"/>
        <v>0</v>
      </c>
      <c r="N57" s="55">
        <f t="shared" si="40"/>
        <v>0</v>
      </c>
      <c r="O57" s="55">
        <f t="shared" si="40"/>
        <v>0</v>
      </c>
      <c r="P57" s="55">
        <f t="shared" si="40"/>
        <v>0</v>
      </c>
      <c r="Q57" s="55">
        <f t="shared" si="40"/>
        <v>0</v>
      </c>
      <c r="R57" s="55">
        <f t="shared" si="40"/>
        <v>0</v>
      </c>
      <c r="S57" s="55">
        <f t="shared" si="40"/>
        <v>0</v>
      </c>
      <c r="T57" s="55">
        <f>MIN(MAX(0,(T55-T56)),$C57*T$47)</f>
        <v>1088847.6948598493</v>
      </c>
      <c r="U57" s="55">
        <f t="shared" si="40"/>
        <v>0</v>
      </c>
      <c r="V57" s="55">
        <f t="shared" si="40"/>
        <v>0</v>
      </c>
      <c r="W57" s="55">
        <f t="shared" si="40"/>
        <v>0</v>
      </c>
      <c r="X57" s="55">
        <f t="shared" si="40"/>
        <v>0</v>
      </c>
      <c r="Y57" s="55">
        <f t="shared" si="40"/>
        <v>0</v>
      </c>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c r="BB57" s="55"/>
      <c r="BC57" s="55"/>
      <c r="BD57" s="55"/>
      <c r="BE57" s="55"/>
      <c r="BF57" s="55"/>
      <c r="BG57" s="55"/>
      <c r="BH57" s="55"/>
      <c r="BI57" s="55"/>
      <c r="BJ57" s="55"/>
      <c r="BK57" s="55"/>
      <c r="BL57" s="55"/>
      <c r="BM57" s="55"/>
      <c r="BN57" s="55"/>
      <c r="BO57" s="55"/>
      <c r="BP57" s="55"/>
      <c r="BQ57" s="55"/>
      <c r="BR57" s="55"/>
      <c r="BS57" s="55"/>
      <c r="BT57" s="55"/>
      <c r="BU57" s="55"/>
      <c r="BV57" s="55"/>
      <c r="BW57" s="55"/>
      <c r="BX57" s="55"/>
      <c r="BY57" s="55"/>
      <c r="BZ57" s="55"/>
      <c r="CA57" s="55"/>
      <c r="CB57" s="55"/>
      <c r="CC57" s="55"/>
      <c r="CD57" s="55"/>
      <c r="CE57" s="55"/>
      <c r="CF57" s="55"/>
      <c r="CG57" s="55"/>
      <c r="CH57" s="55"/>
      <c r="CI57" s="55"/>
      <c r="CJ57" s="55"/>
      <c r="CK57" s="55"/>
      <c r="CL57" s="55"/>
      <c r="CM57" s="55"/>
      <c r="CN57" s="55"/>
      <c r="CO57" s="55"/>
      <c r="CP57" s="55"/>
      <c r="CQ57" s="55"/>
      <c r="CR57" s="55"/>
      <c r="CS57" s="55"/>
      <c r="CT57" s="55"/>
      <c r="CU57" s="55"/>
      <c r="CV57" s="55"/>
      <c r="CW57" s="55"/>
      <c r="CX57" s="55"/>
      <c r="CY57" s="55"/>
      <c r="CZ57" s="55"/>
      <c r="DA57" s="55"/>
      <c r="DB57" s="55"/>
      <c r="DC57" s="55"/>
      <c r="DD57" s="55"/>
      <c r="DE57" s="55"/>
      <c r="DF57" s="55"/>
      <c r="DG57" s="55"/>
      <c r="DH57" s="55"/>
      <c r="DI57" s="55"/>
      <c r="DJ57" s="55"/>
      <c r="DK57" s="55"/>
      <c r="DL57" s="55"/>
      <c r="DM57" s="55"/>
      <c r="DN57" s="55"/>
      <c r="DO57" s="55"/>
      <c r="DP57" s="55"/>
      <c r="DQ57" s="55"/>
      <c r="DR57" s="55"/>
      <c r="DS57" s="55"/>
      <c r="DT57" s="55"/>
      <c r="DU57" s="55"/>
      <c r="DV57" s="55"/>
      <c r="DW57" s="55"/>
      <c r="DX57" s="55"/>
      <c r="DY57" s="55"/>
      <c r="DZ57" s="55"/>
      <c r="EA57" s="55"/>
      <c r="EB57" s="55"/>
      <c r="EC57" s="55"/>
      <c r="ED57" s="55"/>
      <c r="EE57" s="55"/>
      <c r="EF57" s="55"/>
      <c r="EG57" s="55"/>
      <c r="EH57" s="55"/>
      <c r="EI57" s="55"/>
      <c r="EJ57" s="55"/>
      <c r="EK57" s="55"/>
      <c r="EL57" s="55"/>
      <c r="EM57" s="55"/>
      <c r="EN57" s="55"/>
      <c r="EO57" s="55"/>
      <c r="EP57" s="55"/>
      <c r="EQ57" s="55"/>
      <c r="ER57" s="55"/>
      <c r="ES57" s="55"/>
      <c r="ET57" s="55"/>
      <c r="EU57" s="55"/>
      <c r="EV57" s="55"/>
      <c r="EW57" s="55"/>
      <c r="EX57" s="55"/>
      <c r="EY57" s="55"/>
      <c r="EZ57" s="55"/>
      <c r="FA57" s="55"/>
      <c r="FB57" s="55"/>
      <c r="FC57" s="55"/>
      <c r="FD57" s="55"/>
      <c r="FE57" s="55"/>
      <c r="FF57" s="55"/>
      <c r="FG57" s="55"/>
      <c r="FH57" s="55"/>
      <c r="FI57" s="55"/>
      <c r="FJ57" s="55"/>
      <c r="FK57" s="55"/>
      <c r="FL57" s="55"/>
      <c r="FM57" s="55"/>
      <c r="FN57" s="55"/>
      <c r="FO57" s="55"/>
      <c r="FP57" s="55"/>
      <c r="FQ57" s="55"/>
      <c r="FR57" s="55"/>
      <c r="FS57" s="55"/>
      <c r="FT57" s="55"/>
      <c r="FU57" s="55"/>
      <c r="FV57" s="55"/>
      <c r="FW57" s="55"/>
      <c r="FX57" s="55"/>
      <c r="FY57" s="55"/>
      <c r="FZ57" s="55"/>
      <c r="GA57" s="55"/>
      <c r="GB57" s="55"/>
      <c r="GC57" s="55"/>
      <c r="GD57" s="55"/>
      <c r="GE57" s="55"/>
      <c r="GF57" s="55"/>
      <c r="GG57" s="55"/>
      <c r="GH57" s="55"/>
      <c r="GI57" s="55"/>
      <c r="GJ57" s="55"/>
      <c r="GK57" s="55"/>
      <c r="GL57" s="55"/>
      <c r="GM57" s="55"/>
      <c r="GN57" s="55"/>
      <c r="GO57" s="55"/>
      <c r="GP57" s="55"/>
      <c r="GQ57" s="55"/>
      <c r="GR57" s="55"/>
      <c r="GS57" s="55"/>
      <c r="GT57" s="55"/>
      <c r="GU57" s="55"/>
      <c r="GV57" s="55"/>
      <c r="GW57" s="55"/>
      <c r="GX57" s="55"/>
      <c r="GY57" s="55"/>
      <c r="GZ57" s="55"/>
      <c r="HA57" s="55"/>
      <c r="HB57" s="55"/>
      <c r="HC57" s="55"/>
      <c r="HD57" s="55"/>
      <c r="HE57" s="55"/>
      <c r="HF57" s="55"/>
      <c r="HG57" s="55"/>
      <c r="HH57" s="55"/>
      <c r="HI57" s="55"/>
      <c r="HJ57" s="55"/>
      <c r="HK57" s="55"/>
      <c r="HL57" s="55"/>
      <c r="HM57" s="55"/>
      <c r="HN57" s="55"/>
      <c r="HO57" s="55"/>
      <c r="HP57" s="55"/>
      <c r="HQ57" s="55"/>
      <c r="HR57" s="55"/>
      <c r="HS57" s="55"/>
      <c r="HT57" s="55"/>
      <c r="HU57" s="55"/>
      <c r="HV57" s="55"/>
      <c r="HW57" s="55"/>
      <c r="HX57" s="55"/>
      <c r="HY57" s="55"/>
      <c r="HZ57" s="55"/>
      <c r="IA57" s="55"/>
      <c r="IB57" s="55"/>
      <c r="IC57" s="55"/>
      <c r="ID57" s="55"/>
      <c r="IE57" s="55"/>
      <c r="IF57" s="55"/>
      <c r="IG57" s="55"/>
      <c r="IH57" s="55"/>
      <c r="II57" s="55"/>
      <c r="IJ57" s="55"/>
      <c r="IK57" s="55"/>
    </row>
    <row r="58" spans="1:245">
      <c r="A58" s="50" t="s">
        <v>29</v>
      </c>
      <c r="C58" s="61">
        <f>C53</f>
        <v>0</v>
      </c>
      <c r="D58" s="61"/>
      <c r="E58" s="61"/>
      <c r="F58" s="54">
        <f>F57/$C$57*$C58</f>
        <v>0</v>
      </c>
      <c r="G58" s="55">
        <f t="shared" ref="G58:Y58" si="41">G57/$C$57*$C58</f>
        <v>0</v>
      </c>
      <c r="H58" s="55">
        <f t="shared" si="41"/>
        <v>0</v>
      </c>
      <c r="I58" s="55">
        <f t="shared" si="41"/>
        <v>0</v>
      </c>
      <c r="J58" s="55">
        <f t="shared" si="41"/>
        <v>0</v>
      </c>
      <c r="K58" s="55">
        <f t="shared" si="41"/>
        <v>0</v>
      </c>
      <c r="L58" s="55">
        <f t="shared" si="41"/>
        <v>0</v>
      </c>
      <c r="M58" s="55">
        <f t="shared" si="41"/>
        <v>0</v>
      </c>
      <c r="N58" s="55">
        <f t="shared" si="41"/>
        <v>0</v>
      </c>
      <c r="O58" s="55">
        <f t="shared" si="41"/>
        <v>0</v>
      </c>
      <c r="P58" s="55">
        <f t="shared" si="41"/>
        <v>0</v>
      </c>
      <c r="Q58" s="55">
        <f t="shared" si="41"/>
        <v>0</v>
      </c>
      <c r="R58" s="55">
        <f t="shared" si="41"/>
        <v>0</v>
      </c>
      <c r="S58" s="55">
        <f t="shared" si="41"/>
        <v>0</v>
      </c>
      <c r="T58" s="55">
        <f t="shared" si="41"/>
        <v>0</v>
      </c>
      <c r="U58" s="55">
        <f t="shared" si="41"/>
        <v>0</v>
      </c>
      <c r="V58" s="55">
        <f t="shared" si="41"/>
        <v>0</v>
      </c>
      <c r="W58" s="55">
        <f t="shared" si="41"/>
        <v>0</v>
      </c>
      <c r="X58" s="55">
        <f t="shared" si="41"/>
        <v>0</v>
      </c>
      <c r="Y58" s="55">
        <f t="shared" si="41"/>
        <v>0</v>
      </c>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c r="BB58" s="55"/>
      <c r="BC58" s="55"/>
      <c r="BD58" s="55"/>
      <c r="BE58" s="55"/>
      <c r="BF58" s="55"/>
      <c r="BG58" s="55"/>
      <c r="BH58" s="55"/>
      <c r="BI58" s="55"/>
      <c r="BJ58" s="55"/>
      <c r="BK58" s="55"/>
      <c r="BL58" s="55"/>
      <c r="BM58" s="55"/>
      <c r="BN58" s="55"/>
      <c r="BO58" s="55"/>
      <c r="BP58" s="55"/>
      <c r="BQ58" s="55"/>
      <c r="BR58" s="55"/>
      <c r="BS58" s="55"/>
      <c r="BT58" s="55"/>
      <c r="BU58" s="55"/>
      <c r="BV58" s="55"/>
      <c r="BW58" s="55"/>
      <c r="BX58" s="55"/>
      <c r="BY58" s="55"/>
      <c r="BZ58" s="55"/>
      <c r="CA58" s="55"/>
      <c r="CB58" s="55"/>
      <c r="CC58" s="55"/>
      <c r="CD58" s="55"/>
      <c r="CE58" s="55"/>
      <c r="CF58" s="55"/>
      <c r="CG58" s="55"/>
      <c r="CH58" s="55"/>
      <c r="CI58" s="55"/>
      <c r="CJ58" s="55"/>
      <c r="CK58" s="55"/>
      <c r="CL58" s="55"/>
      <c r="CM58" s="55"/>
      <c r="CN58" s="55"/>
      <c r="CO58" s="55"/>
      <c r="CP58" s="55"/>
      <c r="CQ58" s="55"/>
      <c r="CR58" s="55"/>
      <c r="CS58" s="55"/>
      <c r="CT58" s="55"/>
      <c r="CU58" s="55"/>
      <c r="CV58" s="55"/>
      <c r="CW58" s="55"/>
      <c r="CX58" s="55"/>
      <c r="CY58" s="55"/>
      <c r="CZ58" s="55"/>
      <c r="DA58" s="55"/>
      <c r="DB58" s="55"/>
      <c r="DC58" s="55"/>
      <c r="DD58" s="55"/>
      <c r="DE58" s="55"/>
      <c r="DF58" s="55"/>
      <c r="DG58" s="55"/>
      <c r="DH58" s="55"/>
      <c r="DI58" s="55"/>
      <c r="DJ58" s="55"/>
      <c r="DK58" s="55"/>
      <c r="DL58" s="55"/>
      <c r="DM58" s="55"/>
      <c r="DN58" s="55"/>
      <c r="DO58" s="55"/>
      <c r="DP58" s="55"/>
      <c r="DQ58" s="55"/>
      <c r="DR58" s="55"/>
      <c r="DS58" s="55"/>
      <c r="DT58" s="55"/>
      <c r="DU58" s="55"/>
      <c r="DV58" s="55"/>
      <c r="DW58" s="55"/>
      <c r="DX58" s="55"/>
      <c r="DY58" s="55"/>
      <c r="DZ58" s="55"/>
      <c r="EA58" s="55"/>
      <c r="EB58" s="55"/>
      <c r="EC58" s="55"/>
      <c r="ED58" s="55"/>
      <c r="EE58" s="55"/>
      <c r="EF58" s="55"/>
      <c r="EG58" s="55"/>
      <c r="EH58" s="55"/>
      <c r="EI58" s="55"/>
      <c r="EJ58" s="55"/>
      <c r="EK58" s="55"/>
      <c r="EL58" s="55"/>
      <c r="EM58" s="55"/>
      <c r="EN58" s="55"/>
      <c r="EO58" s="55"/>
      <c r="EP58" s="55"/>
      <c r="EQ58" s="55"/>
      <c r="ER58" s="55"/>
      <c r="ES58" s="55"/>
      <c r="ET58" s="55"/>
      <c r="EU58" s="55"/>
      <c r="EV58" s="55"/>
      <c r="EW58" s="55"/>
      <c r="EX58" s="55"/>
      <c r="EY58" s="55"/>
      <c r="EZ58" s="55"/>
      <c r="FA58" s="55"/>
      <c r="FB58" s="55"/>
      <c r="FC58" s="55"/>
      <c r="FD58" s="55"/>
      <c r="FE58" s="55"/>
      <c r="FF58" s="55"/>
      <c r="FG58" s="55"/>
      <c r="FH58" s="55"/>
      <c r="FI58" s="55"/>
      <c r="FJ58" s="55"/>
      <c r="FK58" s="55"/>
      <c r="FL58" s="55"/>
      <c r="FM58" s="55"/>
      <c r="FN58" s="55"/>
      <c r="FO58" s="55"/>
      <c r="FP58" s="55"/>
      <c r="FQ58" s="55"/>
      <c r="FR58" s="55"/>
      <c r="FS58" s="55"/>
      <c r="FT58" s="55"/>
      <c r="FU58" s="55"/>
      <c r="FV58" s="55"/>
      <c r="FW58" s="55"/>
      <c r="FX58" s="55"/>
      <c r="FY58" s="55"/>
      <c r="FZ58" s="55"/>
      <c r="GA58" s="55"/>
      <c r="GB58" s="55"/>
      <c r="GC58" s="55"/>
      <c r="GD58" s="55"/>
      <c r="GE58" s="55"/>
      <c r="GF58" s="55"/>
      <c r="GG58" s="55"/>
      <c r="GH58" s="55"/>
      <c r="GI58" s="55"/>
      <c r="GJ58" s="55"/>
      <c r="GK58" s="55"/>
      <c r="GL58" s="55"/>
      <c r="GM58" s="55"/>
      <c r="GN58" s="55"/>
      <c r="GO58" s="55"/>
      <c r="GP58" s="55"/>
      <c r="GQ58" s="55"/>
      <c r="GR58" s="55"/>
      <c r="GS58" s="55"/>
      <c r="GT58" s="55"/>
      <c r="GU58" s="55"/>
      <c r="GV58" s="55"/>
      <c r="GW58" s="55"/>
      <c r="GX58" s="55"/>
      <c r="GY58" s="55"/>
      <c r="GZ58" s="55"/>
      <c r="HA58" s="55"/>
      <c r="HB58" s="55"/>
      <c r="HC58" s="55"/>
      <c r="HD58" s="55"/>
      <c r="HE58" s="55"/>
      <c r="HF58" s="55"/>
      <c r="HG58" s="55"/>
      <c r="HH58" s="55"/>
      <c r="HI58" s="55"/>
      <c r="HJ58" s="55"/>
      <c r="HK58" s="55"/>
      <c r="HL58" s="55"/>
      <c r="HM58" s="55"/>
      <c r="HN58" s="55"/>
      <c r="HO58" s="55"/>
      <c r="HP58" s="55"/>
      <c r="HQ58" s="55"/>
      <c r="HR58" s="55"/>
      <c r="HS58" s="55"/>
      <c r="HT58" s="55"/>
      <c r="HU58" s="55"/>
      <c r="HV58" s="55"/>
      <c r="HW58" s="55"/>
      <c r="HX58" s="55"/>
      <c r="HY58" s="55"/>
      <c r="HZ58" s="55"/>
      <c r="IA58" s="55"/>
      <c r="IB58" s="55"/>
      <c r="IC58" s="55"/>
      <c r="ID58" s="55"/>
      <c r="IE58" s="55"/>
      <c r="IF58" s="55"/>
      <c r="IG58" s="55"/>
      <c r="IH58" s="55"/>
      <c r="II58" s="55"/>
      <c r="IJ58" s="55"/>
      <c r="IK58" s="55"/>
    </row>
    <row r="59" spans="1:245">
      <c r="C59" s="61"/>
      <c r="D59" s="61"/>
      <c r="E59" s="61"/>
      <c r="F59" s="54"/>
      <c r="G59" s="55"/>
      <c r="H59" s="55"/>
      <c r="I59" s="55"/>
      <c r="J59" s="55"/>
      <c r="K59" s="55"/>
      <c r="L59" s="55"/>
      <c r="M59" s="55"/>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55"/>
      <c r="CA59" s="55"/>
      <c r="CB59" s="55"/>
      <c r="CC59" s="55"/>
      <c r="CD59" s="55"/>
      <c r="CE59" s="55"/>
      <c r="CF59" s="55"/>
      <c r="CG59" s="55"/>
      <c r="CH59" s="55"/>
      <c r="CI59" s="55"/>
      <c r="CJ59" s="55"/>
      <c r="CK59" s="55"/>
      <c r="CL59" s="55"/>
      <c r="CM59" s="55"/>
      <c r="CN59" s="55"/>
      <c r="CO59" s="55"/>
      <c r="CP59" s="55"/>
      <c r="CQ59" s="55"/>
      <c r="CR59" s="55"/>
      <c r="CS59" s="55"/>
      <c r="CT59" s="55"/>
      <c r="CU59" s="55"/>
      <c r="CV59" s="55"/>
      <c r="CW59" s="55"/>
      <c r="CX59" s="55"/>
      <c r="CY59" s="55"/>
      <c r="CZ59" s="55"/>
      <c r="DA59" s="55"/>
      <c r="DB59" s="55"/>
      <c r="DC59" s="55"/>
      <c r="DD59" s="55"/>
      <c r="DE59" s="55"/>
      <c r="DF59" s="55"/>
      <c r="DG59" s="55"/>
      <c r="DH59" s="55"/>
      <c r="DI59" s="55"/>
      <c r="DJ59" s="55"/>
      <c r="DK59" s="55"/>
      <c r="DL59" s="55"/>
      <c r="DM59" s="55"/>
      <c r="DN59" s="55"/>
      <c r="DO59" s="55"/>
      <c r="DP59" s="55"/>
      <c r="DQ59" s="55"/>
      <c r="DR59" s="55"/>
      <c r="DS59" s="55"/>
      <c r="DT59" s="55"/>
      <c r="DU59" s="55"/>
      <c r="DV59" s="55"/>
      <c r="DW59" s="55"/>
      <c r="DX59" s="55"/>
      <c r="DY59" s="55"/>
      <c r="DZ59" s="55"/>
      <c r="EA59" s="55"/>
      <c r="EB59" s="55"/>
      <c r="EC59" s="55"/>
      <c r="ED59" s="55"/>
      <c r="EE59" s="55"/>
      <c r="EF59" s="55"/>
      <c r="EG59" s="55"/>
      <c r="EH59" s="55"/>
      <c r="EI59" s="55"/>
      <c r="EJ59" s="55"/>
      <c r="EK59" s="55"/>
      <c r="EL59" s="55"/>
      <c r="EM59" s="55"/>
      <c r="EN59" s="55"/>
      <c r="EO59" s="55"/>
      <c r="EP59" s="55"/>
      <c r="EQ59" s="55"/>
      <c r="ER59" s="55"/>
      <c r="ES59" s="55"/>
      <c r="ET59" s="55"/>
      <c r="EU59" s="55"/>
      <c r="EV59" s="55"/>
      <c r="EW59" s="55"/>
      <c r="EX59" s="55"/>
      <c r="EY59" s="55"/>
      <c r="EZ59" s="55"/>
      <c r="FA59" s="55"/>
      <c r="FB59" s="55"/>
      <c r="FC59" s="55"/>
      <c r="FD59" s="55"/>
      <c r="FE59" s="55"/>
      <c r="FF59" s="55"/>
      <c r="FG59" s="55"/>
      <c r="FH59" s="55"/>
      <c r="FI59" s="55"/>
      <c r="FJ59" s="55"/>
      <c r="FK59" s="55"/>
      <c r="FL59" s="55"/>
      <c r="FM59" s="55"/>
      <c r="FN59" s="55"/>
      <c r="FO59" s="55"/>
      <c r="FP59" s="55"/>
      <c r="FQ59" s="55"/>
      <c r="FR59" s="55"/>
      <c r="FS59" s="55"/>
      <c r="FT59" s="55"/>
      <c r="FU59" s="55"/>
      <c r="FV59" s="55"/>
      <c r="FW59" s="55"/>
      <c r="FX59" s="55"/>
      <c r="FY59" s="55"/>
      <c r="FZ59" s="55"/>
      <c r="GA59" s="55"/>
      <c r="GB59" s="55"/>
      <c r="GC59" s="55"/>
      <c r="GD59" s="55"/>
      <c r="GE59" s="55"/>
      <c r="GF59" s="55"/>
      <c r="GG59" s="55"/>
      <c r="GH59" s="55"/>
      <c r="GI59" s="55"/>
      <c r="GJ59" s="55"/>
      <c r="GK59" s="55"/>
      <c r="GL59" s="55"/>
      <c r="GM59" s="55"/>
      <c r="GN59" s="55"/>
      <c r="GO59" s="55"/>
      <c r="GP59" s="55"/>
      <c r="GQ59" s="55"/>
      <c r="GR59" s="55"/>
      <c r="GS59" s="55"/>
      <c r="GT59" s="55"/>
      <c r="GU59" s="55"/>
      <c r="GV59" s="55"/>
      <c r="GW59" s="55"/>
      <c r="GX59" s="55"/>
      <c r="GY59" s="55"/>
      <c r="GZ59" s="55"/>
      <c r="HA59" s="55"/>
      <c r="HB59" s="55"/>
      <c r="HC59" s="55"/>
      <c r="HD59" s="55"/>
      <c r="HE59" s="55"/>
      <c r="HF59" s="55"/>
      <c r="HG59" s="55"/>
      <c r="HH59" s="55"/>
      <c r="HI59" s="55"/>
      <c r="HJ59" s="55"/>
      <c r="HK59" s="55"/>
      <c r="HL59" s="55"/>
      <c r="HM59" s="55"/>
      <c r="HN59" s="55"/>
      <c r="HO59" s="55"/>
      <c r="HP59" s="55"/>
      <c r="HQ59" s="55"/>
      <c r="HR59" s="55"/>
      <c r="HS59" s="55"/>
      <c r="HT59" s="55"/>
      <c r="HU59" s="55"/>
      <c r="HV59" s="55"/>
      <c r="HW59" s="55"/>
      <c r="HX59" s="55"/>
      <c r="HY59" s="55"/>
      <c r="HZ59" s="55"/>
      <c r="IA59" s="55"/>
      <c r="IB59" s="55"/>
      <c r="IC59" s="55"/>
      <c r="ID59" s="55"/>
      <c r="IE59" s="55"/>
      <c r="IF59" s="55"/>
      <c r="IG59" s="55"/>
      <c r="IH59" s="55"/>
      <c r="II59" s="55"/>
      <c r="IJ59" s="55"/>
      <c r="IK59" s="55"/>
    </row>
    <row r="60" spans="1:245">
      <c r="F60" s="53"/>
    </row>
    <row r="61" spans="1:245">
      <c r="A61" s="50" t="s">
        <v>31</v>
      </c>
      <c r="F61" s="67">
        <f>MAX(F52,F57)</f>
        <v>0</v>
      </c>
      <c r="G61" s="59">
        <f t="shared" ref="G61:Y61" si="42">MAX(G52,G57)</f>
        <v>0</v>
      </c>
      <c r="H61" s="59">
        <f t="shared" si="42"/>
        <v>0</v>
      </c>
      <c r="I61" s="59">
        <f t="shared" si="42"/>
        <v>0</v>
      </c>
      <c r="J61" s="59">
        <f t="shared" si="42"/>
        <v>0</v>
      </c>
      <c r="K61" s="59">
        <f t="shared" si="42"/>
        <v>0</v>
      </c>
      <c r="L61" s="59">
        <f t="shared" si="42"/>
        <v>0</v>
      </c>
      <c r="M61" s="59">
        <f t="shared" si="42"/>
        <v>0</v>
      </c>
      <c r="N61" s="59">
        <f t="shared" si="42"/>
        <v>0</v>
      </c>
      <c r="O61" s="59">
        <f t="shared" si="42"/>
        <v>0</v>
      </c>
      <c r="P61" s="59">
        <f t="shared" si="42"/>
        <v>0</v>
      </c>
      <c r="Q61" s="59">
        <f>MAX(Q52,Q57)</f>
        <v>0</v>
      </c>
      <c r="R61" s="59">
        <f>MAX(R52,R57)</f>
        <v>0</v>
      </c>
      <c r="S61" s="59">
        <f>MAX(S52,S57)</f>
        <v>0</v>
      </c>
      <c r="T61" s="59">
        <f>MAX(T52,T57)</f>
        <v>1088847.6948598493</v>
      </c>
      <c r="U61" s="59">
        <f t="shared" si="42"/>
        <v>0</v>
      </c>
      <c r="V61" s="59">
        <f t="shared" si="42"/>
        <v>0</v>
      </c>
      <c r="W61" s="59">
        <f t="shared" si="42"/>
        <v>0</v>
      </c>
      <c r="X61" s="59">
        <f t="shared" si="42"/>
        <v>0</v>
      </c>
      <c r="Y61" s="59">
        <f t="shared" si="42"/>
        <v>0</v>
      </c>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c r="BJ61" s="59"/>
      <c r="BK61" s="59"/>
      <c r="BL61" s="59"/>
      <c r="BM61" s="59"/>
      <c r="BN61" s="59"/>
      <c r="BO61" s="59"/>
      <c r="BP61" s="59"/>
      <c r="BQ61" s="59"/>
      <c r="BR61" s="59"/>
      <c r="BS61" s="59"/>
      <c r="BT61" s="59"/>
      <c r="BU61" s="59"/>
      <c r="BV61" s="59"/>
      <c r="BW61" s="59"/>
      <c r="BX61" s="59"/>
      <c r="BY61" s="59"/>
      <c r="BZ61" s="59"/>
      <c r="CA61" s="59"/>
      <c r="CB61" s="59"/>
      <c r="CC61" s="59"/>
      <c r="CD61" s="59"/>
      <c r="CE61" s="59"/>
      <c r="CF61" s="59"/>
      <c r="CG61" s="59"/>
      <c r="CH61" s="59"/>
      <c r="CI61" s="59"/>
      <c r="CJ61" s="59"/>
      <c r="CK61" s="59"/>
      <c r="CL61" s="59"/>
      <c r="CM61" s="59"/>
      <c r="CN61" s="59"/>
      <c r="CO61" s="59"/>
      <c r="CP61" s="59"/>
      <c r="CQ61" s="59"/>
      <c r="CR61" s="59"/>
      <c r="CS61" s="59"/>
      <c r="CT61" s="59"/>
      <c r="CU61" s="59"/>
      <c r="CV61" s="59"/>
      <c r="CW61" s="59"/>
      <c r="CX61" s="59"/>
      <c r="CY61" s="59"/>
      <c r="CZ61" s="59"/>
      <c r="DA61" s="59"/>
      <c r="DB61" s="59"/>
      <c r="DC61" s="59"/>
      <c r="DD61" s="59"/>
      <c r="DE61" s="59"/>
      <c r="DF61" s="59"/>
      <c r="DG61" s="59"/>
      <c r="DH61" s="59"/>
      <c r="DI61" s="59"/>
      <c r="DJ61" s="59"/>
      <c r="DK61" s="59"/>
      <c r="DL61" s="59"/>
      <c r="DM61" s="59"/>
      <c r="DN61" s="59"/>
      <c r="DO61" s="59"/>
      <c r="DP61" s="59"/>
      <c r="DQ61" s="59"/>
      <c r="DR61" s="59"/>
      <c r="DS61" s="59"/>
      <c r="DT61" s="59"/>
      <c r="DU61" s="59"/>
      <c r="DV61" s="59"/>
      <c r="DW61" s="59"/>
      <c r="DX61" s="59"/>
      <c r="DY61" s="59"/>
      <c r="DZ61" s="59"/>
      <c r="EA61" s="59"/>
      <c r="EB61" s="59"/>
      <c r="EC61" s="59"/>
      <c r="ED61" s="59"/>
      <c r="EE61" s="59"/>
      <c r="EF61" s="59"/>
      <c r="EG61" s="59"/>
      <c r="EH61" s="59"/>
      <c r="EI61" s="59"/>
      <c r="EJ61" s="59"/>
      <c r="EK61" s="59"/>
      <c r="EL61" s="59"/>
      <c r="EM61" s="59"/>
      <c r="EN61" s="59"/>
      <c r="EO61" s="59"/>
      <c r="EP61" s="59"/>
      <c r="EQ61" s="59"/>
      <c r="ER61" s="59"/>
      <c r="ES61" s="59"/>
      <c r="ET61" s="59"/>
      <c r="EU61" s="59"/>
      <c r="EV61" s="59"/>
      <c r="EW61" s="59"/>
      <c r="EX61" s="59"/>
      <c r="EY61" s="59"/>
      <c r="EZ61" s="59"/>
      <c r="FA61" s="59"/>
      <c r="FB61" s="59"/>
      <c r="FC61" s="59"/>
      <c r="FD61" s="59"/>
      <c r="FE61" s="59"/>
      <c r="FF61" s="59"/>
      <c r="FG61" s="59"/>
      <c r="FH61" s="59"/>
      <c r="FI61" s="59"/>
      <c r="FJ61" s="59"/>
      <c r="FK61" s="59"/>
      <c r="FL61" s="59"/>
      <c r="FM61" s="59"/>
      <c r="FN61" s="59"/>
      <c r="FO61" s="59"/>
      <c r="FP61" s="59"/>
      <c r="FQ61" s="59"/>
      <c r="FR61" s="59"/>
      <c r="FS61" s="59"/>
      <c r="FT61" s="59"/>
      <c r="FU61" s="59"/>
      <c r="FV61" s="59"/>
      <c r="FW61" s="59"/>
      <c r="FX61" s="59"/>
      <c r="FY61" s="59"/>
      <c r="FZ61" s="59"/>
      <c r="GA61" s="59"/>
      <c r="GB61" s="59"/>
      <c r="GC61" s="59"/>
      <c r="GD61" s="59"/>
      <c r="GE61" s="59"/>
      <c r="GF61" s="59"/>
      <c r="GG61" s="59"/>
      <c r="GH61" s="59"/>
      <c r="GI61" s="59"/>
      <c r="GJ61" s="59"/>
      <c r="GK61" s="59"/>
      <c r="GL61" s="59"/>
      <c r="GM61" s="59"/>
      <c r="GN61" s="59"/>
      <c r="GO61" s="59"/>
      <c r="GP61" s="59"/>
      <c r="GQ61" s="59"/>
      <c r="GR61" s="59"/>
      <c r="GS61" s="59"/>
      <c r="GT61" s="59"/>
      <c r="GU61" s="59"/>
      <c r="GV61" s="59"/>
      <c r="GW61" s="59"/>
      <c r="GX61" s="59"/>
      <c r="GY61" s="59"/>
      <c r="GZ61" s="59"/>
      <c r="HA61" s="59"/>
      <c r="HB61" s="59"/>
      <c r="HC61" s="59"/>
      <c r="HD61" s="59"/>
      <c r="HE61" s="59"/>
      <c r="HF61" s="59"/>
      <c r="HG61" s="59"/>
      <c r="HH61" s="59"/>
      <c r="HI61" s="59"/>
      <c r="HJ61" s="59"/>
      <c r="HK61" s="59"/>
      <c r="HL61" s="59"/>
      <c r="HM61" s="59"/>
      <c r="HN61" s="59"/>
      <c r="HO61" s="59"/>
      <c r="HP61" s="59"/>
      <c r="HQ61" s="59"/>
      <c r="HR61" s="59"/>
      <c r="HS61" s="59"/>
      <c r="HT61" s="59"/>
      <c r="HU61" s="59"/>
      <c r="HV61" s="59"/>
      <c r="HW61" s="59"/>
      <c r="HX61" s="59"/>
      <c r="HY61" s="59"/>
      <c r="HZ61" s="59"/>
      <c r="IA61" s="59"/>
      <c r="IB61" s="59"/>
      <c r="IC61" s="59"/>
      <c r="ID61" s="59"/>
      <c r="IE61" s="59"/>
      <c r="IF61" s="59"/>
      <c r="IG61" s="59"/>
      <c r="IH61" s="59"/>
      <c r="II61" s="59"/>
      <c r="IJ61" s="59"/>
      <c r="IK61" s="59"/>
    </row>
    <row r="62" spans="1:245">
      <c r="A62" s="68" t="str">
        <f>'3-Tier'!B6</f>
        <v>Albert</v>
      </c>
      <c r="B62" s="61">
        <f>B7</f>
        <v>4.9999999999999933E-2</v>
      </c>
      <c r="F62" s="67">
        <f>$B62*F$61</f>
        <v>0</v>
      </c>
      <c r="G62" s="59">
        <f t="shared" ref="G62:Y66" si="43">$B62*G$61</f>
        <v>0</v>
      </c>
      <c r="H62" s="59">
        <f t="shared" si="43"/>
        <v>0</v>
      </c>
      <c r="I62" s="59">
        <f t="shared" si="43"/>
        <v>0</v>
      </c>
      <c r="J62" s="59">
        <f t="shared" si="43"/>
        <v>0</v>
      </c>
      <c r="K62" s="59">
        <f t="shared" si="43"/>
        <v>0</v>
      </c>
      <c r="L62" s="59">
        <f t="shared" si="43"/>
        <v>0</v>
      </c>
      <c r="M62" s="59">
        <f t="shared" si="43"/>
        <v>0</v>
      </c>
      <c r="N62" s="59">
        <f t="shared" si="43"/>
        <v>0</v>
      </c>
      <c r="O62" s="59">
        <f t="shared" si="43"/>
        <v>0</v>
      </c>
      <c r="P62" s="59">
        <f t="shared" si="43"/>
        <v>0</v>
      </c>
      <c r="Q62" s="59">
        <f t="shared" si="43"/>
        <v>0</v>
      </c>
      <c r="R62" s="59">
        <f t="shared" si="43"/>
        <v>0</v>
      </c>
      <c r="S62" s="59">
        <f t="shared" si="43"/>
        <v>0</v>
      </c>
      <c r="T62" s="59">
        <f t="shared" si="43"/>
        <v>54442.384742992392</v>
      </c>
      <c r="U62" s="59">
        <f t="shared" si="43"/>
        <v>0</v>
      </c>
      <c r="V62" s="59">
        <f t="shared" si="43"/>
        <v>0</v>
      </c>
      <c r="W62" s="59">
        <f t="shared" si="43"/>
        <v>0</v>
      </c>
      <c r="X62" s="59">
        <f t="shared" si="43"/>
        <v>0</v>
      </c>
      <c r="Y62" s="59">
        <f t="shared" si="43"/>
        <v>0</v>
      </c>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c r="BJ62" s="59"/>
      <c r="BK62" s="59"/>
      <c r="BL62" s="59"/>
      <c r="BM62" s="59"/>
      <c r="BN62" s="59"/>
      <c r="BO62" s="59"/>
      <c r="BP62" s="59"/>
      <c r="BQ62" s="59"/>
      <c r="BR62" s="59"/>
      <c r="BS62" s="59"/>
      <c r="BT62" s="59"/>
      <c r="BU62" s="59"/>
      <c r="BV62" s="59"/>
      <c r="BW62" s="59"/>
      <c r="BX62" s="59"/>
      <c r="BY62" s="59"/>
      <c r="BZ62" s="59"/>
      <c r="CA62" s="59"/>
      <c r="CB62" s="59"/>
      <c r="CC62" s="59"/>
      <c r="CD62" s="59"/>
      <c r="CE62" s="59"/>
      <c r="CF62" s="59"/>
      <c r="CG62" s="59"/>
      <c r="CH62" s="59"/>
      <c r="CI62" s="59"/>
      <c r="CJ62" s="59"/>
      <c r="CK62" s="59"/>
      <c r="CL62" s="59"/>
      <c r="CM62" s="59"/>
      <c r="CN62" s="59"/>
      <c r="CO62" s="59"/>
      <c r="CP62" s="59"/>
      <c r="CQ62" s="59"/>
      <c r="CR62" s="59"/>
      <c r="CS62" s="59"/>
      <c r="CT62" s="59"/>
      <c r="CU62" s="59"/>
      <c r="CV62" s="59"/>
      <c r="CW62" s="59"/>
      <c r="CX62" s="59"/>
      <c r="CY62" s="59"/>
      <c r="CZ62" s="59"/>
      <c r="DA62" s="59"/>
      <c r="DB62" s="59"/>
      <c r="DC62" s="59"/>
      <c r="DD62" s="59"/>
      <c r="DE62" s="59"/>
      <c r="DF62" s="59"/>
      <c r="DG62" s="59"/>
      <c r="DH62" s="59"/>
      <c r="DI62" s="59"/>
      <c r="DJ62" s="59"/>
      <c r="DK62" s="59"/>
      <c r="DL62" s="59"/>
      <c r="DM62" s="59"/>
      <c r="DN62" s="59"/>
      <c r="DO62" s="59"/>
      <c r="DP62" s="59"/>
      <c r="DQ62" s="59"/>
      <c r="DR62" s="59"/>
      <c r="DS62" s="59"/>
      <c r="DT62" s="59"/>
      <c r="DU62" s="59"/>
      <c r="DV62" s="59"/>
      <c r="DW62" s="59"/>
      <c r="DX62" s="59"/>
      <c r="DY62" s="59"/>
      <c r="DZ62" s="59"/>
      <c r="EA62" s="59"/>
      <c r="EB62" s="59"/>
      <c r="EC62" s="59"/>
      <c r="ED62" s="59"/>
      <c r="EE62" s="59"/>
      <c r="EF62" s="59"/>
      <c r="EG62" s="59"/>
      <c r="EH62" s="59"/>
      <c r="EI62" s="59"/>
      <c r="EJ62" s="59"/>
      <c r="EK62" s="59"/>
      <c r="EL62" s="59"/>
      <c r="EM62" s="59"/>
      <c r="EN62" s="59"/>
      <c r="EO62" s="59"/>
      <c r="EP62" s="59"/>
      <c r="EQ62" s="59"/>
      <c r="ER62" s="59"/>
      <c r="ES62" s="59"/>
      <c r="ET62" s="59"/>
      <c r="EU62" s="59"/>
      <c r="EV62" s="59"/>
      <c r="EW62" s="59"/>
      <c r="EX62" s="59"/>
      <c r="EY62" s="59"/>
      <c r="EZ62" s="59"/>
      <c r="FA62" s="59"/>
      <c r="FB62" s="59"/>
      <c r="FC62" s="59"/>
      <c r="FD62" s="59"/>
      <c r="FE62" s="59"/>
      <c r="FF62" s="59"/>
      <c r="FG62" s="59"/>
      <c r="FH62" s="59"/>
      <c r="FI62" s="59"/>
      <c r="FJ62" s="59"/>
      <c r="FK62" s="59"/>
      <c r="FL62" s="59"/>
      <c r="FM62" s="59"/>
      <c r="FN62" s="59"/>
      <c r="FO62" s="59"/>
      <c r="FP62" s="59"/>
      <c r="FQ62" s="59"/>
      <c r="FR62" s="59"/>
      <c r="FS62" s="59"/>
      <c r="FT62" s="59"/>
      <c r="FU62" s="59"/>
      <c r="FV62" s="59"/>
      <c r="FW62" s="59"/>
      <c r="FX62" s="59"/>
      <c r="FY62" s="59"/>
      <c r="FZ62" s="59"/>
      <c r="GA62" s="59"/>
      <c r="GB62" s="59"/>
      <c r="GC62" s="60"/>
      <c r="GD62" s="59"/>
      <c r="GE62" s="59"/>
      <c r="GF62" s="59"/>
      <c r="GG62" s="59"/>
      <c r="GH62" s="59"/>
      <c r="GI62" s="59"/>
      <c r="GJ62" s="59"/>
      <c r="GK62" s="59"/>
      <c r="GL62" s="59"/>
      <c r="GM62" s="59"/>
      <c r="GN62" s="59"/>
      <c r="GO62" s="59"/>
      <c r="GP62" s="59"/>
      <c r="GQ62" s="59"/>
      <c r="GR62" s="59"/>
      <c r="GS62" s="59"/>
      <c r="GT62" s="59"/>
      <c r="GU62" s="59"/>
      <c r="GV62" s="59"/>
      <c r="GW62" s="59"/>
      <c r="GX62" s="59"/>
      <c r="GY62" s="59"/>
      <c r="GZ62" s="59"/>
      <c r="HA62" s="59"/>
      <c r="HB62" s="59"/>
      <c r="HC62" s="59"/>
      <c r="HD62" s="59"/>
      <c r="HE62" s="59"/>
      <c r="HF62" s="59"/>
      <c r="HG62" s="59"/>
      <c r="HH62" s="59"/>
      <c r="HI62" s="59"/>
      <c r="HJ62" s="59"/>
      <c r="HK62" s="59"/>
      <c r="HL62" s="59"/>
      <c r="HM62" s="59"/>
      <c r="HN62" s="59"/>
      <c r="HO62" s="59"/>
      <c r="HP62" s="59"/>
      <c r="HQ62" s="59"/>
      <c r="HR62" s="59"/>
      <c r="HS62" s="59"/>
      <c r="HT62" s="59"/>
      <c r="HU62" s="59"/>
      <c r="HV62" s="59"/>
      <c r="HW62" s="59"/>
      <c r="HX62" s="59"/>
      <c r="HY62" s="59"/>
      <c r="HZ62" s="59"/>
      <c r="IA62" s="59"/>
      <c r="IB62" s="59"/>
      <c r="IC62" s="59"/>
      <c r="ID62" s="59"/>
      <c r="IE62" s="59"/>
      <c r="IF62" s="59"/>
      <c r="IG62" s="59"/>
      <c r="IH62" s="59"/>
      <c r="II62" s="59"/>
      <c r="IJ62" s="59"/>
      <c r="IK62" s="59"/>
    </row>
    <row r="63" spans="1:245">
      <c r="A63" s="68" t="str">
        <f>'3-Tier'!B7</f>
        <v>Bobby</v>
      </c>
      <c r="B63" s="61">
        <f>B15</f>
        <v>0.35</v>
      </c>
      <c r="F63" s="67">
        <f t="shared" ref="F63:U66" si="44">$B63*F$61</f>
        <v>0</v>
      </c>
      <c r="G63" s="59">
        <f t="shared" si="44"/>
        <v>0</v>
      </c>
      <c r="H63" s="59">
        <f t="shared" si="44"/>
        <v>0</v>
      </c>
      <c r="I63" s="59">
        <f t="shared" si="44"/>
        <v>0</v>
      </c>
      <c r="J63" s="59">
        <f t="shared" si="44"/>
        <v>0</v>
      </c>
      <c r="K63" s="59">
        <f t="shared" si="44"/>
        <v>0</v>
      </c>
      <c r="L63" s="59">
        <f t="shared" si="44"/>
        <v>0</v>
      </c>
      <c r="M63" s="59">
        <f t="shared" si="44"/>
        <v>0</v>
      </c>
      <c r="N63" s="59">
        <f t="shared" si="44"/>
        <v>0</v>
      </c>
      <c r="O63" s="59">
        <f t="shared" si="44"/>
        <v>0</v>
      </c>
      <c r="P63" s="59">
        <f t="shared" si="44"/>
        <v>0</v>
      </c>
      <c r="Q63" s="59">
        <f t="shared" si="44"/>
        <v>0</v>
      </c>
      <c r="R63" s="59">
        <f t="shared" si="44"/>
        <v>0</v>
      </c>
      <c r="S63" s="59">
        <f t="shared" si="44"/>
        <v>0</v>
      </c>
      <c r="T63" s="59">
        <f t="shared" si="44"/>
        <v>381096.69320094725</v>
      </c>
      <c r="U63" s="59">
        <f t="shared" si="44"/>
        <v>0</v>
      </c>
      <c r="V63" s="59">
        <f t="shared" si="43"/>
        <v>0</v>
      </c>
      <c r="W63" s="59">
        <f t="shared" si="43"/>
        <v>0</v>
      </c>
      <c r="X63" s="59">
        <f t="shared" si="43"/>
        <v>0</v>
      </c>
      <c r="Y63" s="59">
        <f t="shared" si="43"/>
        <v>0</v>
      </c>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c r="BJ63" s="59"/>
      <c r="BK63" s="59"/>
      <c r="BL63" s="59"/>
      <c r="BM63" s="59"/>
      <c r="BN63" s="59"/>
      <c r="BO63" s="59"/>
      <c r="BP63" s="59"/>
      <c r="BQ63" s="59"/>
      <c r="BR63" s="59"/>
      <c r="BS63" s="59"/>
      <c r="BT63" s="59"/>
      <c r="BU63" s="59"/>
      <c r="BV63" s="59"/>
      <c r="BW63" s="59"/>
      <c r="BX63" s="59"/>
      <c r="BY63" s="59"/>
      <c r="BZ63" s="59"/>
      <c r="CA63" s="59"/>
      <c r="CB63" s="59"/>
      <c r="CC63" s="59"/>
      <c r="CD63" s="59"/>
      <c r="CE63" s="59"/>
      <c r="CF63" s="59"/>
      <c r="CG63" s="59"/>
      <c r="CH63" s="59"/>
      <c r="CI63" s="59"/>
      <c r="CJ63" s="59"/>
      <c r="CK63" s="59"/>
      <c r="CL63" s="59"/>
      <c r="CM63" s="59"/>
      <c r="CN63" s="59"/>
      <c r="CO63" s="59"/>
      <c r="CP63" s="59"/>
      <c r="CQ63" s="59"/>
      <c r="CR63" s="59"/>
      <c r="CS63" s="59"/>
      <c r="CT63" s="59"/>
      <c r="CU63" s="59"/>
      <c r="CV63" s="59"/>
      <c r="CW63" s="59"/>
      <c r="CX63" s="59"/>
      <c r="CY63" s="59"/>
      <c r="CZ63" s="59"/>
      <c r="DA63" s="59"/>
      <c r="DB63" s="59"/>
      <c r="DC63" s="59"/>
      <c r="DD63" s="59"/>
      <c r="DE63" s="59"/>
      <c r="DF63" s="59"/>
      <c r="DG63" s="59"/>
      <c r="DH63" s="59"/>
      <c r="DI63" s="59"/>
      <c r="DJ63" s="59"/>
      <c r="DK63" s="59"/>
      <c r="DL63" s="59"/>
      <c r="DM63" s="59"/>
      <c r="DN63" s="59"/>
      <c r="DO63" s="59"/>
      <c r="DP63" s="59"/>
      <c r="DQ63" s="59"/>
      <c r="DR63" s="59"/>
      <c r="DS63" s="59"/>
      <c r="DT63" s="59"/>
      <c r="DU63" s="59"/>
      <c r="DV63" s="59"/>
      <c r="DW63" s="59"/>
      <c r="DX63" s="59"/>
      <c r="DY63" s="59"/>
      <c r="DZ63" s="59"/>
      <c r="EA63" s="59"/>
      <c r="EB63" s="59"/>
      <c r="EC63" s="59"/>
      <c r="ED63" s="59"/>
      <c r="EE63" s="59"/>
      <c r="EF63" s="59"/>
      <c r="EG63" s="59"/>
      <c r="EH63" s="59"/>
      <c r="EI63" s="59"/>
      <c r="EJ63" s="59"/>
      <c r="EK63" s="59"/>
      <c r="EL63" s="59"/>
      <c r="EM63" s="59"/>
      <c r="EN63" s="59"/>
      <c r="EO63" s="59"/>
      <c r="EP63" s="59"/>
      <c r="EQ63" s="59"/>
      <c r="ER63" s="59"/>
      <c r="ES63" s="59"/>
      <c r="ET63" s="59"/>
      <c r="EU63" s="59"/>
      <c r="EV63" s="59"/>
      <c r="EW63" s="59"/>
      <c r="EX63" s="59"/>
      <c r="EY63" s="59"/>
      <c r="EZ63" s="59"/>
      <c r="FA63" s="59"/>
      <c r="FB63" s="59"/>
      <c r="FC63" s="59"/>
      <c r="FD63" s="59"/>
      <c r="FE63" s="59"/>
      <c r="FF63" s="59"/>
      <c r="FG63" s="59"/>
      <c r="FH63" s="59"/>
      <c r="FI63" s="59"/>
      <c r="FJ63" s="59"/>
      <c r="FK63" s="59"/>
      <c r="FL63" s="59"/>
      <c r="FM63" s="59"/>
      <c r="FN63" s="59"/>
      <c r="FO63" s="59"/>
      <c r="FP63" s="59"/>
      <c r="FQ63" s="59"/>
      <c r="FR63" s="59"/>
      <c r="FS63" s="59"/>
      <c r="FT63" s="59"/>
      <c r="FU63" s="59"/>
      <c r="FV63" s="59"/>
      <c r="FW63" s="59"/>
      <c r="FX63" s="59"/>
      <c r="FY63" s="59"/>
      <c r="FZ63" s="59"/>
      <c r="GA63" s="59"/>
      <c r="GB63" s="59"/>
      <c r="GC63" s="59"/>
      <c r="GD63" s="59"/>
      <c r="GE63" s="59"/>
      <c r="GF63" s="59"/>
      <c r="GG63" s="59"/>
      <c r="GH63" s="59"/>
      <c r="GI63" s="59"/>
      <c r="GJ63" s="59"/>
      <c r="GK63" s="59"/>
      <c r="GL63" s="59"/>
      <c r="GM63" s="59"/>
      <c r="GN63" s="59"/>
      <c r="GO63" s="59"/>
      <c r="GP63" s="59"/>
      <c r="GQ63" s="59"/>
      <c r="GR63" s="59"/>
      <c r="GS63" s="59"/>
      <c r="GT63" s="59"/>
      <c r="GU63" s="59"/>
      <c r="GV63" s="59"/>
      <c r="GW63" s="59"/>
      <c r="GX63" s="59"/>
      <c r="GY63" s="59"/>
      <c r="GZ63" s="59"/>
      <c r="HA63" s="59"/>
      <c r="HB63" s="59"/>
      <c r="HC63" s="59"/>
      <c r="HD63" s="59"/>
      <c r="HE63" s="59"/>
      <c r="HF63" s="59"/>
      <c r="HG63" s="59"/>
      <c r="HH63" s="59"/>
      <c r="HI63" s="59"/>
      <c r="HJ63" s="59"/>
      <c r="HK63" s="59"/>
      <c r="HL63" s="59"/>
      <c r="HM63" s="59"/>
      <c r="HN63" s="59"/>
      <c r="HO63" s="59"/>
      <c r="HP63" s="59"/>
      <c r="HQ63" s="59"/>
      <c r="HR63" s="59"/>
      <c r="HS63" s="59"/>
      <c r="HT63" s="59"/>
      <c r="HU63" s="59"/>
      <c r="HV63" s="59"/>
      <c r="HW63" s="59"/>
      <c r="HX63" s="59"/>
      <c r="HY63" s="59"/>
      <c r="HZ63" s="59"/>
      <c r="IA63" s="59"/>
      <c r="IB63" s="59"/>
      <c r="IC63" s="59"/>
      <c r="ID63" s="59"/>
      <c r="IE63" s="59"/>
      <c r="IF63" s="59"/>
      <c r="IG63" s="59"/>
      <c r="IH63" s="59"/>
      <c r="II63" s="59"/>
      <c r="IJ63" s="59"/>
      <c r="IK63" s="59"/>
    </row>
    <row r="64" spans="1:245">
      <c r="A64" s="68" t="str">
        <f>'3-Tier'!B8</f>
        <v>Carl</v>
      </c>
      <c r="B64" s="61">
        <f>B23</f>
        <v>0.25</v>
      </c>
      <c r="F64" s="67">
        <f t="shared" si="44"/>
        <v>0</v>
      </c>
      <c r="G64" s="59">
        <f t="shared" si="44"/>
        <v>0</v>
      </c>
      <c r="H64" s="59">
        <f t="shared" si="44"/>
        <v>0</v>
      </c>
      <c r="I64" s="59">
        <f t="shared" si="44"/>
        <v>0</v>
      </c>
      <c r="J64" s="59">
        <f t="shared" si="44"/>
        <v>0</v>
      </c>
      <c r="K64" s="59">
        <f t="shared" si="44"/>
        <v>0</v>
      </c>
      <c r="L64" s="59">
        <f t="shared" si="44"/>
        <v>0</v>
      </c>
      <c r="M64" s="59">
        <f t="shared" si="44"/>
        <v>0</v>
      </c>
      <c r="N64" s="59">
        <f t="shared" si="44"/>
        <v>0</v>
      </c>
      <c r="O64" s="59">
        <f t="shared" si="44"/>
        <v>0</v>
      </c>
      <c r="P64" s="59">
        <f t="shared" si="44"/>
        <v>0</v>
      </c>
      <c r="Q64" s="59">
        <f t="shared" si="44"/>
        <v>0</v>
      </c>
      <c r="R64" s="59">
        <f t="shared" si="44"/>
        <v>0</v>
      </c>
      <c r="S64" s="59">
        <f t="shared" si="44"/>
        <v>0</v>
      </c>
      <c r="T64" s="59">
        <f t="shared" si="44"/>
        <v>272211.92371496232</v>
      </c>
      <c r="U64" s="59">
        <f t="shared" si="44"/>
        <v>0</v>
      </c>
      <c r="V64" s="59">
        <f t="shared" si="43"/>
        <v>0</v>
      </c>
      <c r="W64" s="59">
        <f t="shared" si="43"/>
        <v>0</v>
      </c>
      <c r="X64" s="59">
        <f t="shared" si="43"/>
        <v>0</v>
      </c>
      <c r="Y64" s="59">
        <f t="shared" si="43"/>
        <v>0</v>
      </c>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9"/>
      <c r="BR64" s="59"/>
      <c r="BS64" s="59"/>
      <c r="BT64" s="59"/>
      <c r="BU64" s="59"/>
      <c r="BV64" s="59"/>
      <c r="BW64" s="59"/>
      <c r="BX64" s="59"/>
      <c r="BY64" s="59"/>
      <c r="BZ64" s="59"/>
      <c r="CA64" s="59"/>
      <c r="CB64" s="59"/>
      <c r="CC64" s="59"/>
      <c r="CD64" s="59"/>
      <c r="CE64" s="59"/>
      <c r="CF64" s="59"/>
      <c r="CG64" s="59"/>
      <c r="CH64" s="59"/>
      <c r="CI64" s="59"/>
      <c r="CJ64" s="59"/>
      <c r="CK64" s="59"/>
      <c r="CL64" s="59"/>
      <c r="CM64" s="59"/>
      <c r="CN64" s="59"/>
      <c r="CO64" s="59"/>
      <c r="CP64" s="59"/>
      <c r="CQ64" s="59"/>
      <c r="CR64" s="59"/>
      <c r="CS64" s="59"/>
      <c r="CT64" s="59"/>
      <c r="CU64" s="59"/>
      <c r="CV64" s="59"/>
      <c r="CW64" s="59"/>
      <c r="CX64" s="59"/>
      <c r="CY64" s="59"/>
      <c r="CZ64" s="59"/>
      <c r="DA64" s="59"/>
      <c r="DB64" s="59"/>
      <c r="DC64" s="59"/>
      <c r="DD64" s="59"/>
      <c r="DE64" s="59"/>
      <c r="DF64" s="59"/>
      <c r="DG64" s="59"/>
      <c r="DH64" s="59"/>
      <c r="DI64" s="59"/>
      <c r="DJ64" s="59"/>
      <c r="DK64" s="59"/>
      <c r="DL64" s="59"/>
      <c r="DM64" s="59"/>
      <c r="DN64" s="59"/>
      <c r="DO64" s="59"/>
      <c r="DP64" s="59"/>
      <c r="DQ64" s="59"/>
      <c r="DR64" s="59"/>
      <c r="DS64" s="59"/>
      <c r="DT64" s="59"/>
      <c r="DU64" s="59"/>
      <c r="DV64" s="59"/>
      <c r="DW64" s="59"/>
      <c r="DX64" s="59"/>
      <c r="DY64" s="59"/>
      <c r="DZ64" s="59"/>
      <c r="EA64" s="59"/>
      <c r="EB64" s="59"/>
      <c r="EC64" s="59"/>
      <c r="ED64" s="59"/>
      <c r="EE64" s="59"/>
      <c r="EF64" s="59"/>
      <c r="EG64" s="59"/>
      <c r="EH64" s="59"/>
      <c r="EI64" s="59"/>
      <c r="EJ64" s="59"/>
      <c r="EK64" s="59"/>
      <c r="EL64" s="59"/>
      <c r="EM64" s="59"/>
      <c r="EN64" s="59"/>
      <c r="EO64" s="59"/>
      <c r="EP64" s="59"/>
      <c r="EQ64" s="59"/>
      <c r="ER64" s="59"/>
      <c r="ES64" s="59"/>
      <c r="ET64" s="59"/>
      <c r="EU64" s="59"/>
      <c r="EV64" s="59"/>
      <c r="EW64" s="59"/>
      <c r="EX64" s="59"/>
      <c r="EY64" s="59"/>
      <c r="EZ64" s="59"/>
      <c r="FA64" s="59"/>
      <c r="FB64" s="59"/>
      <c r="FC64" s="59"/>
      <c r="FD64" s="59"/>
      <c r="FE64" s="59"/>
      <c r="FF64" s="59"/>
      <c r="FG64" s="59"/>
      <c r="FH64" s="59"/>
      <c r="FI64" s="59"/>
      <c r="FJ64" s="59"/>
      <c r="FK64" s="59"/>
      <c r="FL64" s="59"/>
      <c r="FM64" s="59"/>
      <c r="FN64" s="59"/>
      <c r="FO64" s="59"/>
      <c r="FP64" s="59"/>
      <c r="FQ64" s="59"/>
      <c r="FR64" s="59"/>
      <c r="FS64" s="59"/>
      <c r="FT64" s="59"/>
      <c r="FU64" s="59"/>
      <c r="FV64" s="59"/>
      <c r="FW64" s="59"/>
      <c r="FX64" s="59"/>
      <c r="FY64" s="59"/>
      <c r="FZ64" s="59"/>
      <c r="GA64" s="59"/>
      <c r="GB64" s="59"/>
      <c r="GC64" s="59"/>
      <c r="GD64" s="59"/>
      <c r="GE64" s="59"/>
      <c r="GF64" s="59"/>
      <c r="GG64" s="59"/>
      <c r="GH64" s="59"/>
      <c r="GI64" s="59"/>
      <c r="GJ64" s="59"/>
      <c r="GK64" s="59"/>
      <c r="GL64" s="59"/>
      <c r="GM64" s="59"/>
      <c r="GN64" s="59"/>
      <c r="GO64" s="59"/>
      <c r="GP64" s="59"/>
      <c r="GQ64" s="59"/>
      <c r="GR64" s="59"/>
      <c r="GS64" s="59"/>
      <c r="GT64" s="59"/>
      <c r="GU64" s="59"/>
      <c r="GV64" s="59"/>
      <c r="GW64" s="59"/>
      <c r="GX64" s="59"/>
      <c r="GY64" s="59"/>
      <c r="GZ64" s="59"/>
      <c r="HA64" s="59"/>
      <c r="HB64" s="59"/>
      <c r="HC64" s="59"/>
      <c r="HD64" s="59"/>
      <c r="HE64" s="59"/>
      <c r="HF64" s="59"/>
      <c r="HG64" s="59"/>
      <c r="HH64" s="59"/>
      <c r="HI64" s="59"/>
      <c r="HJ64" s="59"/>
      <c r="HK64" s="59"/>
      <c r="HL64" s="59"/>
      <c r="HM64" s="59"/>
      <c r="HN64" s="59"/>
      <c r="HO64" s="59"/>
      <c r="HP64" s="59"/>
      <c r="HQ64" s="59"/>
      <c r="HR64" s="59"/>
      <c r="HS64" s="59"/>
      <c r="HT64" s="59"/>
      <c r="HU64" s="59"/>
      <c r="HV64" s="59"/>
      <c r="HW64" s="59"/>
      <c r="HX64" s="59"/>
      <c r="HY64" s="59"/>
      <c r="HZ64" s="59"/>
      <c r="IA64" s="59"/>
      <c r="IB64" s="59"/>
      <c r="IC64" s="59"/>
      <c r="ID64" s="59"/>
      <c r="IE64" s="59"/>
      <c r="IF64" s="59"/>
      <c r="IG64" s="59"/>
      <c r="IH64" s="59"/>
      <c r="II64" s="59"/>
      <c r="IJ64" s="59"/>
      <c r="IK64" s="59"/>
    </row>
    <row r="65" spans="1:245">
      <c r="A65" s="68" t="str">
        <f>'3-Tier'!B9</f>
        <v>Derek</v>
      </c>
      <c r="B65" s="61">
        <f>B31</f>
        <v>0.2</v>
      </c>
      <c r="F65" s="67">
        <f t="shared" si="44"/>
        <v>0</v>
      </c>
      <c r="G65" s="59">
        <f t="shared" si="43"/>
        <v>0</v>
      </c>
      <c r="H65" s="59">
        <f t="shared" si="43"/>
        <v>0</v>
      </c>
      <c r="I65" s="59">
        <f t="shared" si="43"/>
        <v>0</v>
      </c>
      <c r="J65" s="59">
        <f t="shared" si="43"/>
        <v>0</v>
      </c>
      <c r="K65" s="59">
        <f t="shared" si="43"/>
        <v>0</v>
      </c>
      <c r="L65" s="59">
        <f t="shared" si="43"/>
        <v>0</v>
      </c>
      <c r="M65" s="59">
        <f t="shared" si="43"/>
        <v>0</v>
      </c>
      <c r="N65" s="59">
        <f t="shared" si="43"/>
        <v>0</v>
      </c>
      <c r="O65" s="59">
        <f t="shared" si="43"/>
        <v>0</v>
      </c>
      <c r="P65" s="59">
        <f t="shared" si="43"/>
        <v>0</v>
      </c>
      <c r="Q65" s="59">
        <f t="shared" si="43"/>
        <v>0</v>
      </c>
      <c r="R65" s="59">
        <f t="shared" si="43"/>
        <v>0</v>
      </c>
      <c r="S65" s="59">
        <f t="shared" si="43"/>
        <v>0</v>
      </c>
      <c r="T65" s="59">
        <f t="shared" si="43"/>
        <v>217769.53897196986</v>
      </c>
      <c r="U65" s="59">
        <f t="shared" si="43"/>
        <v>0</v>
      </c>
      <c r="V65" s="59">
        <f t="shared" si="43"/>
        <v>0</v>
      </c>
      <c r="W65" s="59">
        <f t="shared" si="43"/>
        <v>0</v>
      </c>
      <c r="X65" s="59">
        <f t="shared" si="43"/>
        <v>0</v>
      </c>
      <c r="Y65" s="59">
        <f t="shared" si="43"/>
        <v>0</v>
      </c>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c r="BJ65" s="59"/>
      <c r="BK65" s="59"/>
      <c r="BL65" s="59"/>
      <c r="BM65" s="59"/>
      <c r="BN65" s="59"/>
      <c r="BO65" s="59"/>
      <c r="BP65" s="59"/>
      <c r="BQ65" s="59"/>
      <c r="BR65" s="59"/>
      <c r="BS65" s="59"/>
      <c r="BT65" s="59"/>
      <c r="BU65" s="59"/>
      <c r="BV65" s="59"/>
      <c r="BW65" s="59"/>
      <c r="BX65" s="59"/>
      <c r="BY65" s="59"/>
      <c r="BZ65" s="59"/>
      <c r="CA65" s="59"/>
      <c r="CB65" s="59"/>
      <c r="CC65" s="59"/>
      <c r="CD65" s="59"/>
      <c r="CE65" s="59"/>
      <c r="CF65" s="59"/>
      <c r="CG65" s="59"/>
      <c r="CH65" s="59"/>
      <c r="CI65" s="59"/>
      <c r="CJ65" s="59"/>
      <c r="CK65" s="59"/>
      <c r="CL65" s="59"/>
      <c r="CM65" s="59"/>
      <c r="CN65" s="59"/>
      <c r="CO65" s="59"/>
      <c r="CP65" s="59"/>
      <c r="CQ65" s="59"/>
      <c r="CR65" s="59"/>
      <c r="CS65" s="59"/>
      <c r="CT65" s="59"/>
      <c r="CU65" s="59"/>
      <c r="CV65" s="59"/>
      <c r="CW65" s="59"/>
      <c r="CX65" s="59"/>
      <c r="CY65" s="59"/>
      <c r="CZ65" s="59"/>
      <c r="DA65" s="59"/>
      <c r="DB65" s="59"/>
      <c r="DC65" s="59"/>
      <c r="DD65" s="59"/>
      <c r="DE65" s="59"/>
      <c r="DF65" s="59"/>
      <c r="DG65" s="59"/>
      <c r="DH65" s="59"/>
      <c r="DI65" s="59"/>
      <c r="DJ65" s="59"/>
      <c r="DK65" s="59"/>
      <c r="DL65" s="59"/>
      <c r="DM65" s="59"/>
      <c r="DN65" s="59"/>
      <c r="DO65" s="59"/>
      <c r="DP65" s="59"/>
      <c r="DQ65" s="59"/>
      <c r="DR65" s="59"/>
      <c r="DS65" s="59"/>
      <c r="DT65" s="59"/>
      <c r="DU65" s="59"/>
      <c r="DV65" s="59"/>
      <c r="DW65" s="59"/>
      <c r="DX65" s="59"/>
      <c r="DY65" s="59"/>
      <c r="DZ65" s="59"/>
      <c r="EA65" s="59"/>
      <c r="EB65" s="59"/>
      <c r="EC65" s="59"/>
      <c r="ED65" s="59"/>
      <c r="EE65" s="59"/>
      <c r="EF65" s="59"/>
      <c r="EG65" s="59"/>
      <c r="EH65" s="59"/>
      <c r="EI65" s="59"/>
      <c r="EJ65" s="59"/>
      <c r="EK65" s="59"/>
      <c r="EL65" s="59"/>
      <c r="EM65" s="59"/>
      <c r="EN65" s="59"/>
      <c r="EO65" s="59"/>
      <c r="EP65" s="59"/>
      <c r="EQ65" s="59"/>
      <c r="ER65" s="59"/>
      <c r="ES65" s="59"/>
      <c r="ET65" s="59"/>
      <c r="EU65" s="59"/>
      <c r="EV65" s="59"/>
      <c r="EW65" s="59"/>
      <c r="EX65" s="59"/>
      <c r="EY65" s="59"/>
      <c r="EZ65" s="59"/>
      <c r="FA65" s="59"/>
      <c r="FB65" s="59"/>
      <c r="FC65" s="59"/>
      <c r="FD65" s="59"/>
      <c r="FE65" s="59"/>
      <c r="FF65" s="59"/>
      <c r="FG65" s="59"/>
      <c r="FH65" s="59"/>
      <c r="FI65" s="59"/>
      <c r="FJ65" s="59"/>
      <c r="FK65" s="59"/>
      <c r="FL65" s="59"/>
      <c r="FM65" s="59"/>
      <c r="FN65" s="59"/>
      <c r="FO65" s="59"/>
      <c r="FP65" s="59"/>
      <c r="FQ65" s="59"/>
      <c r="FR65" s="59"/>
      <c r="FS65" s="59"/>
      <c r="FT65" s="59"/>
      <c r="FU65" s="59"/>
      <c r="FV65" s="59"/>
      <c r="FW65" s="59"/>
      <c r="FX65" s="59"/>
      <c r="FY65" s="59"/>
      <c r="FZ65" s="59"/>
      <c r="GA65" s="59"/>
      <c r="GB65" s="59"/>
      <c r="GC65" s="59"/>
      <c r="GD65" s="59"/>
      <c r="GE65" s="59"/>
      <c r="GF65" s="59"/>
      <c r="GG65" s="59"/>
      <c r="GH65" s="59"/>
      <c r="GI65" s="59"/>
      <c r="GJ65" s="59"/>
      <c r="GK65" s="59"/>
      <c r="GL65" s="59"/>
      <c r="GM65" s="59"/>
      <c r="GN65" s="59"/>
      <c r="GO65" s="59"/>
      <c r="GP65" s="59"/>
      <c r="GQ65" s="59"/>
      <c r="GR65" s="59"/>
      <c r="GS65" s="59"/>
      <c r="GT65" s="59"/>
      <c r="GU65" s="59"/>
      <c r="GV65" s="59"/>
      <c r="GW65" s="59"/>
      <c r="GX65" s="59"/>
      <c r="GY65" s="59"/>
      <c r="GZ65" s="59"/>
      <c r="HA65" s="59"/>
      <c r="HB65" s="59"/>
      <c r="HC65" s="59"/>
      <c r="HD65" s="59"/>
      <c r="HE65" s="59"/>
      <c r="HF65" s="59"/>
      <c r="HG65" s="59"/>
      <c r="HH65" s="59"/>
      <c r="HI65" s="59"/>
      <c r="HJ65" s="59"/>
      <c r="HK65" s="59"/>
      <c r="HL65" s="59"/>
      <c r="HM65" s="59"/>
      <c r="HN65" s="59"/>
      <c r="HO65" s="59"/>
      <c r="HP65" s="59"/>
      <c r="HQ65" s="59"/>
      <c r="HR65" s="59"/>
      <c r="HS65" s="59"/>
      <c r="HT65" s="59"/>
      <c r="HU65" s="59"/>
      <c r="HV65" s="59"/>
      <c r="HW65" s="59"/>
      <c r="HX65" s="59"/>
      <c r="HY65" s="59"/>
      <c r="HZ65" s="59"/>
      <c r="IA65" s="59"/>
      <c r="IB65" s="59"/>
      <c r="IC65" s="59"/>
      <c r="ID65" s="59"/>
      <c r="IE65" s="59"/>
      <c r="IF65" s="59"/>
      <c r="IG65" s="59"/>
      <c r="IH65" s="59"/>
      <c r="II65" s="59"/>
      <c r="IJ65" s="59"/>
      <c r="IK65" s="59"/>
    </row>
    <row r="66" spans="1:245">
      <c r="A66" s="68" t="str">
        <f>'3-Tier'!B10</f>
        <v>Elizabeth</v>
      </c>
      <c r="B66" s="61">
        <f>B39</f>
        <v>0.15</v>
      </c>
      <c r="F66" s="67">
        <f t="shared" si="44"/>
        <v>0</v>
      </c>
      <c r="G66" s="59">
        <f t="shared" si="43"/>
        <v>0</v>
      </c>
      <c r="H66" s="59">
        <f t="shared" si="43"/>
        <v>0</v>
      </c>
      <c r="I66" s="59">
        <f t="shared" si="43"/>
        <v>0</v>
      </c>
      <c r="J66" s="59">
        <f t="shared" si="43"/>
        <v>0</v>
      </c>
      <c r="K66" s="59">
        <f t="shared" si="43"/>
        <v>0</v>
      </c>
      <c r="L66" s="59">
        <f t="shared" si="43"/>
        <v>0</v>
      </c>
      <c r="M66" s="59">
        <f t="shared" si="43"/>
        <v>0</v>
      </c>
      <c r="N66" s="59">
        <f t="shared" si="43"/>
        <v>0</v>
      </c>
      <c r="O66" s="59">
        <f t="shared" si="43"/>
        <v>0</v>
      </c>
      <c r="P66" s="59">
        <f t="shared" si="43"/>
        <v>0</v>
      </c>
      <c r="Q66" s="59">
        <f t="shared" si="43"/>
        <v>0</v>
      </c>
      <c r="R66" s="59">
        <f t="shared" si="43"/>
        <v>0</v>
      </c>
      <c r="S66" s="59">
        <f t="shared" si="43"/>
        <v>0</v>
      </c>
      <c r="T66" s="59">
        <f t="shared" si="43"/>
        <v>163327.15422897739</v>
      </c>
      <c r="U66" s="59">
        <f t="shared" si="43"/>
        <v>0</v>
      </c>
      <c r="V66" s="59">
        <f t="shared" si="43"/>
        <v>0</v>
      </c>
      <c r="W66" s="59">
        <f t="shared" si="43"/>
        <v>0</v>
      </c>
      <c r="X66" s="59">
        <f t="shared" si="43"/>
        <v>0</v>
      </c>
      <c r="Y66" s="59">
        <f t="shared" si="43"/>
        <v>0</v>
      </c>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59"/>
      <c r="BI66" s="59"/>
      <c r="BJ66" s="59"/>
      <c r="BK66" s="59"/>
      <c r="BL66" s="59"/>
      <c r="BM66" s="59"/>
      <c r="BN66" s="59"/>
      <c r="BO66" s="59"/>
      <c r="BP66" s="59"/>
      <c r="BQ66" s="59"/>
      <c r="BR66" s="59"/>
      <c r="BS66" s="59"/>
      <c r="BT66" s="59"/>
      <c r="BU66" s="59"/>
      <c r="BV66" s="59"/>
      <c r="BW66" s="59"/>
      <c r="BX66" s="59"/>
      <c r="BY66" s="59"/>
      <c r="BZ66" s="59"/>
      <c r="CA66" s="59"/>
      <c r="CB66" s="59"/>
      <c r="CC66" s="59"/>
      <c r="CD66" s="59"/>
      <c r="CE66" s="59"/>
      <c r="CF66" s="59"/>
      <c r="CG66" s="59"/>
      <c r="CH66" s="59"/>
      <c r="CI66" s="59"/>
      <c r="CJ66" s="59"/>
      <c r="CK66" s="59"/>
      <c r="CL66" s="59"/>
      <c r="CM66" s="59"/>
      <c r="CN66" s="59"/>
      <c r="CO66" s="59"/>
      <c r="CP66" s="59"/>
      <c r="CQ66" s="59"/>
      <c r="CR66" s="59"/>
      <c r="CS66" s="59"/>
      <c r="CT66" s="59"/>
      <c r="CU66" s="59"/>
      <c r="CV66" s="59"/>
      <c r="CW66" s="59"/>
      <c r="CX66" s="59"/>
      <c r="CY66" s="59"/>
      <c r="CZ66" s="59"/>
      <c r="DA66" s="59"/>
      <c r="DB66" s="59"/>
      <c r="DC66" s="59"/>
      <c r="DD66" s="59"/>
      <c r="DE66" s="59"/>
      <c r="DF66" s="59"/>
      <c r="DG66" s="59"/>
      <c r="DH66" s="59"/>
      <c r="DI66" s="59"/>
      <c r="DJ66" s="59"/>
      <c r="DK66" s="59"/>
      <c r="DL66" s="59"/>
      <c r="DM66" s="59"/>
      <c r="DN66" s="59"/>
      <c r="DO66" s="59"/>
      <c r="DP66" s="59"/>
      <c r="DQ66" s="59"/>
      <c r="DR66" s="59"/>
      <c r="DS66" s="59"/>
      <c r="DT66" s="59"/>
      <c r="DU66" s="59"/>
      <c r="DV66" s="59"/>
      <c r="DW66" s="59"/>
      <c r="DX66" s="59"/>
      <c r="DY66" s="59"/>
      <c r="DZ66" s="59"/>
      <c r="EA66" s="59"/>
      <c r="EB66" s="59"/>
      <c r="EC66" s="59"/>
      <c r="ED66" s="59"/>
      <c r="EE66" s="59"/>
      <c r="EF66" s="59"/>
      <c r="EG66" s="59"/>
      <c r="EH66" s="59"/>
      <c r="EI66" s="59"/>
      <c r="EJ66" s="59"/>
      <c r="EK66" s="59"/>
      <c r="EL66" s="59"/>
      <c r="EM66" s="59"/>
      <c r="EN66" s="59"/>
      <c r="EO66" s="59"/>
      <c r="EP66" s="59"/>
      <c r="EQ66" s="59"/>
      <c r="ER66" s="59"/>
      <c r="ES66" s="59"/>
      <c r="ET66" s="59"/>
      <c r="EU66" s="59"/>
      <c r="EV66" s="59"/>
      <c r="EW66" s="59"/>
      <c r="EX66" s="59"/>
      <c r="EY66" s="59"/>
      <c r="EZ66" s="59"/>
      <c r="FA66" s="59"/>
      <c r="FB66" s="59"/>
      <c r="FC66" s="59"/>
      <c r="FD66" s="59"/>
      <c r="FE66" s="59"/>
      <c r="FF66" s="59"/>
      <c r="FG66" s="59"/>
      <c r="FH66" s="59"/>
      <c r="FI66" s="59"/>
      <c r="FJ66" s="59"/>
      <c r="FK66" s="59"/>
      <c r="FL66" s="59"/>
      <c r="FM66" s="59"/>
      <c r="FN66" s="59"/>
      <c r="FO66" s="59"/>
      <c r="FP66" s="59"/>
      <c r="FQ66" s="59"/>
      <c r="FR66" s="59"/>
      <c r="FS66" s="59"/>
      <c r="FT66" s="59"/>
      <c r="FU66" s="59"/>
      <c r="FV66" s="59"/>
      <c r="FW66" s="59"/>
      <c r="FX66" s="59"/>
      <c r="FY66" s="59"/>
      <c r="FZ66" s="59"/>
      <c r="GA66" s="59"/>
      <c r="GB66" s="59"/>
      <c r="GC66" s="59"/>
      <c r="GD66" s="59"/>
      <c r="GE66" s="59"/>
      <c r="GF66" s="59"/>
      <c r="GG66" s="59"/>
      <c r="GH66" s="59"/>
      <c r="GI66" s="59"/>
      <c r="GJ66" s="59"/>
      <c r="GK66" s="59"/>
      <c r="GL66" s="59"/>
      <c r="GM66" s="59"/>
      <c r="GN66" s="59"/>
      <c r="GO66" s="59"/>
      <c r="GP66" s="59"/>
      <c r="GQ66" s="59"/>
      <c r="GR66" s="59"/>
      <c r="GS66" s="59"/>
      <c r="GT66" s="59"/>
      <c r="GU66" s="59"/>
      <c r="GV66" s="59"/>
      <c r="GW66" s="59"/>
      <c r="GX66" s="59"/>
      <c r="GY66" s="59"/>
      <c r="GZ66" s="59"/>
      <c r="HA66" s="59"/>
      <c r="HB66" s="59"/>
      <c r="HC66" s="59"/>
      <c r="HD66" s="59"/>
      <c r="HE66" s="59"/>
      <c r="HF66" s="59"/>
      <c r="HG66" s="59"/>
      <c r="HH66" s="59"/>
      <c r="HI66" s="59"/>
      <c r="HJ66" s="59"/>
      <c r="HK66" s="59"/>
      <c r="HL66" s="59"/>
      <c r="HM66" s="59"/>
      <c r="HN66" s="59"/>
      <c r="HO66" s="59"/>
      <c r="HP66" s="59"/>
      <c r="HQ66" s="59"/>
      <c r="HR66" s="59"/>
      <c r="HS66" s="59"/>
      <c r="HT66" s="59"/>
      <c r="HU66" s="59"/>
      <c r="HV66" s="59"/>
      <c r="HW66" s="59"/>
      <c r="HX66" s="59"/>
      <c r="HY66" s="59"/>
      <c r="HZ66" s="59"/>
      <c r="IA66" s="59"/>
      <c r="IB66" s="59"/>
      <c r="IC66" s="59"/>
      <c r="ID66" s="59"/>
      <c r="IE66" s="59"/>
      <c r="IF66" s="59"/>
      <c r="IG66" s="59"/>
      <c r="IH66" s="59"/>
      <c r="II66" s="59"/>
      <c r="IJ66" s="59"/>
      <c r="IK66" s="59"/>
    </row>
    <row r="67" spans="1:245">
      <c r="A67" s="50" t="s">
        <v>32</v>
      </c>
      <c r="F67" s="67">
        <f>MAX(F53,F58)</f>
        <v>0</v>
      </c>
      <c r="G67" s="59">
        <f t="shared" ref="G67:Y67" si="45">MAX(G53,G58)</f>
        <v>0</v>
      </c>
      <c r="H67" s="59">
        <f t="shared" si="45"/>
        <v>0</v>
      </c>
      <c r="I67" s="59">
        <f t="shared" si="45"/>
        <v>0</v>
      </c>
      <c r="J67" s="59">
        <f t="shared" si="45"/>
        <v>0</v>
      </c>
      <c r="K67" s="59">
        <f t="shared" si="45"/>
        <v>0</v>
      </c>
      <c r="L67" s="59">
        <f t="shared" si="45"/>
        <v>0</v>
      </c>
      <c r="M67" s="59">
        <f t="shared" si="45"/>
        <v>0</v>
      </c>
      <c r="N67" s="59">
        <f t="shared" si="45"/>
        <v>0</v>
      </c>
      <c r="O67" s="59">
        <f t="shared" si="45"/>
        <v>0</v>
      </c>
      <c r="P67" s="59">
        <f t="shared" si="45"/>
        <v>0</v>
      </c>
      <c r="Q67" s="59">
        <f t="shared" si="45"/>
        <v>0</v>
      </c>
      <c r="R67" s="59">
        <f t="shared" si="45"/>
        <v>0</v>
      </c>
      <c r="S67" s="59">
        <f t="shared" si="45"/>
        <v>0</v>
      </c>
      <c r="T67" s="59">
        <f t="shared" si="45"/>
        <v>0</v>
      </c>
      <c r="U67" s="59">
        <f t="shared" si="45"/>
        <v>0</v>
      </c>
      <c r="V67" s="59">
        <f t="shared" si="45"/>
        <v>0</v>
      </c>
      <c r="W67" s="59">
        <f t="shared" si="45"/>
        <v>0</v>
      </c>
      <c r="X67" s="59">
        <f t="shared" si="45"/>
        <v>0</v>
      </c>
      <c r="Y67" s="59">
        <f t="shared" si="45"/>
        <v>0</v>
      </c>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c r="BJ67" s="59"/>
      <c r="BK67" s="59"/>
      <c r="BL67" s="59"/>
      <c r="BM67" s="59"/>
      <c r="BN67" s="59"/>
      <c r="BO67" s="59"/>
      <c r="BP67" s="59"/>
      <c r="BQ67" s="59"/>
      <c r="BR67" s="59"/>
      <c r="BS67" s="59"/>
      <c r="BT67" s="59"/>
      <c r="BU67" s="59"/>
      <c r="BV67" s="59"/>
      <c r="BW67" s="59"/>
      <c r="BX67" s="59"/>
      <c r="BY67" s="59"/>
      <c r="BZ67" s="59"/>
      <c r="CA67" s="59"/>
      <c r="CB67" s="59"/>
      <c r="CC67" s="59"/>
      <c r="CD67" s="59"/>
      <c r="CE67" s="59"/>
      <c r="CF67" s="59"/>
      <c r="CG67" s="59"/>
      <c r="CH67" s="59"/>
      <c r="CI67" s="59"/>
      <c r="CJ67" s="59"/>
      <c r="CK67" s="59"/>
      <c r="CL67" s="59"/>
      <c r="CM67" s="59"/>
      <c r="CN67" s="59"/>
      <c r="CO67" s="59"/>
      <c r="CP67" s="59"/>
      <c r="CQ67" s="59"/>
      <c r="CR67" s="59"/>
      <c r="CS67" s="59"/>
      <c r="CT67" s="59"/>
      <c r="CU67" s="59"/>
      <c r="CV67" s="59"/>
      <c r="CW67" s="59"/>
      <c r="CX67" s="59"/>
      <c r="CY67" s="59"/>
      <c r="CZ67" s="59"/>
      <c r="DA67" s="59"/>
      <c r="DB67" s="59"/>
      <c r="DC67" s="59"/>
      <c r="DD67" s="59"/>
      <c r="DE67" s="59"/>
      <c r="DF67" s="59"/>
      <c r="DG67" s="59"/>
      <c r="DH67" s="59"/>
      <c r="DI67" s="59"/>
      <c r="DJ67" s="59"/>
      <c r="DK67" s="59"/>
      <c r="DL67" s="59"/>
      <c r="DM67" s="59"/>
      <c r="DN67" s="59"/>
      <c r="DO67" s="59"/>
      <c r="DP67" s="59"/>
      <c r="DQ67" s="59"/>
      <c r="DR67" s="59"/>
      <c r="DS67" s="59"/>
      <c r="DT67" s="59"/>
      <c r="DU67" s="59"/>
      <c r="DV67" s="59"/>
      <c r="DW67" s="59"/>
      <c r="DX67" s="59"/>
      <c r="DY67" s="59"/>
      <c r="DZ67" s="59"/>
      <c r="EA67" s="59"/>
      <c r="EB67" s="59"/>
      <c r="EC67" s="59"/>
      <c r="ED67" s="59"/>
      <c r="EE67" s="59"/>
      <c r="EF67" s="59"/>
      <c r="EG67" s="59"/>
      <c r="EH67" s="59"/>
      <c r="EI67" s="59"/>
      <c r="EJ67" s="59"/>
      <c r="EK67" s="59"/>
      <c r="EL67" s="59"/>
      <c r="EM67" s="59"/>
      <c r="EN67" s="59"/>
      <c r="EO67" s="59"/>
      <c r="EP67" s="59"/>
      <c r="EQ67" s="59"/>
      <c r="ER67" s="59"/>
      <c r="ES67" s="59"/>
      <c r="ET67" s="59"/>
      <c r="EU67" s="59"/>
      <c r="EV67" s="59"/>
      <c r="EW67" s="59"/>
      <c r="EX67" s="59"/>
      <c r="EY67" s="59"/>
      <c r="EZ67" s="59"/>
      <c r="FA67" s="59"/>
      <c r="FB67" s="59"/>
      <c r="FC67" s="59"/>
      <c r="FD67" s="59"/>
      <c r="FE67" s="59"/>
      <c r="FF67" s="59"/>
      <c r="FG67" s="59"/>
      <c r="FH67" s="59"/>
      <c r="FI67" s="59"/>
      <c r="FJ67" s="59"/>
      <c r="FK67" s="59"/>
      <c r="FL67" s="59"/>
      <c r="FM67" s="59"/>
      <c r="FN67" s="59"/>
      <c r="FO67" s="59"/>
      <c r="FP67" s="59"/>
      <c r="FQ67" s="59"/>
      <c r="FR67" s="59"/>
      <c r="FS67" s="59"/>
      <c r="FT67" s="59"/>
      <c r="FU67" s="59"/>
      <c r="FV67" s="59"/>
      <c r="FW67" s="59"/>
      <c r="FX67" s="59"/>
      <c r="FY67" s="59"/>
      <c r="FZ67" s="59"/>
      <c r="GA67" s="59"/>
      <c r="GB67" s="59"/>
      <c r="GC67" s="59"/>
      <c r="GD67" s="59"/>
      <c r="GE67" s="59"/>
      <c r="GF67" s="59"/>
      <c r="GG67" s="59"/>
      <c r="GH67" s="59"/>
      <c r="GI67" s="59"/>
      <c r="GJ67" s="59"/>
      <c r="GK67" s="59"/>
      <c r="GL67" s="59"/>
      <c r="GM67" s="59"/>
      <c r="GN67" s="59"/>
      <c r="GO67" s="59"/>
      <c r="GP67" s="59"/>
      <c r="GQ67" s="59"/>
      <c r="GR67" s="59"/>
      <c r="GS67" s="59"/>
      <c r="GT67" s="59"/>
      <c r="GU67" s="59"/>
      <c r="GV67" s="59"/>
      <c r="GW67" s="59"/>
      <c r="GX67" s="59"/>
      <c r="GY67" s="59"/>
      <c r="GZ67" s="59"/>
      <c r="HA67" s="59"/>
      <c r="HB67" s="59"/>
      <c r="HC67" s="59"/>
      <c r="HD67" s="59"/>
      <c r="HE67" s="59"/>
      <c r="HF67" s="59"/>
      <c r="HG67" s="59"/>
      <c r="HH67" s="59"/>
      <c r="HI67" s="59"/>
      <c r="HJ67" s="59"/>
      <c r="HK67" s="59"/>
      <c r="HL67" s="59"/>
      <c r="HM67" s="59"/>
      <c r="HN67" s="59"/>
      <c r="HO67" s="59"/>
      <c r="HP67" s="59"/>
      <c r="HQ67" s="59"/>
      <c r="HR67" s="59"/>
      <c r="HS67" s="59"/>
      <c r="HT67" s="59"/>
      <c r="HU67" s="59"/>
      <c r="HV67" s="59"/>
      <c r="HW67" s="59"/>
      <c r="HX67" s="59"/>
      <c r="HY67" s="59"/>
      <c r="HZ67" s="59"/>
      <c r="IA67" s="59"/>
      <c r="IB67" s="59"/>
      <c r="IC67" s="59"/>
      <c r="ID67" s="59"/>
      <c r="IE67" s="59"/>
      <c r="IF67" s="59"/>
      <c r="IG67" s="59"/>
      <c r="IH67" s="59"/>
      <c r="II67" s="59"/>
      <c r="IJ67" s="59"/>
      <c r="IK67" s="59"/>
    </row>
    <row r="68" spans="1:245">
      <c r="F68" s="67"/>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59"/>
      <c r="AZ68" s="59"/>
      <c r="BA68" s="59"/>
      <c r="BB68" s="59"/>
      <c r="BC68" s="59"/>
      <c r="BD68" s="59"/>
      <c r="BE68" s="59"/>
      <c r="BF68" s="59"/>
      <c r="BG68" s="59"/>
      <c r="BH68" s="59"/>
      <c r="BI68" s="59"/>
      <c r="BJ68" s="59"/>
      <c r="BK68" s="59"/>
      <c r="BL68" s="59"/>
      <c r="BM68" s="59"/>
      <c r="BN68" s="59"/>
      <c r="BO68" s="59"/>
      <c r="BP68" s="59"/>
      <c r="BQ68" s="59"/>
      <c r="BR68" s="59"/>
      <c r="BS68" s="59"/>
      <c r="BT68" s="59"/>
      <c r="BU68" s="59"/>
      <c r="BV68" s="59"/>
      <c r="BW68" s="59"/>
      <c r="BX68" s="59"/>
      <c r="BY68" s="59"/>
      <c r="BZ68" s="59"/>
      <c r="CA68" s="59"/>
      <c r="CB68" s="59"/>
      <c r="CC68" s="59"/>
      <c r="CD68" s="59"/>
      <c r="CE68" s="59"/>
      <c r="CF68" s="59"/>
      <c r="CG68" s="59"/>
      <c r="CH68" s="59"/>
      <c r="CI68" s="59"/>
      <c r="CJ68" s="59"/>
      <c r="CK68" s="59"/>
      <c r="CL68" s="59"/>
      <c r="CM68" s="59"/>
      <c r="CN68" s="59"/>
      <c r="CO68" s="59"/>
      <c r="CP68" s="59"/>
      <c r="CQ68" s="59"/>
      <c r="CR68" s="59"/>
      <c r="CS68" s="59"/>
      <c r="CT68" s="59"/>
      <c r="CU68" s="59"/>
      <c r="CV68" s="59"/>
      <c r="CW68" s="59"/>
      <c r="CX68" s="59"/>
      <c r="CY68" s="59"/>
      <c r="CZ68" s="59"/>
      <c r="DA68" s="59"/>
      <c r="DB68" s="59"/>
      <c r="DC68" s="59"/>
      <c r="DD68" s="59"/>
      <c r="DE68" s="59"/>
      <c r="DF68" s="59"/>
      <c r="DG68" s="59"/>
      <c r="DH68" s="59"/>
      <c r="DI68" s="59"/>
      <c r="DJ68" s="59"/>
      <c r="DK68" s="59"/>
      <c r="DL68" s="59"/>
      <c r="DM68" s="59"/>
      <c r="DN68" s="59"/>
      <c r="DO68" s="59"/>
      <c r="DP68" s="59"/>
      <c r="DQ68" s="59"/>
      <c r="DR68" s="59"/>
      <c r="DS68" s="59"/>
      <c r="DT68" s="59"/>
      <c r="DU68" s="59"/>
      <c r="DV68" s="59"/>
      <c r="DW68" s="59"/>
      <c r="DX68" s="59"/>
      <c r="DY68" s="59"/>
      <c r="DZ68" s="59"/>
      <c r="EA68" s="59"/>
      <c r="EB68" s="59"/>
      <c r="EC68" s="59"/>
      <c r="ED68" s="59"/>
      <c r="EE68" s="59"/>
      <c r="EF68" s="59"/>
      <c r="EG68" s="59"/>
      <c r="EH68" s="59"/>
      <c r="EI68" s="59"/>
      <c r="EJ68" s="59"/>
      <c r="EK68" s="59"/>
      <c r="EL68" s="59"/>
      <c r="EM68" s="59"/>
      <c r="EN68" s="59"/>
      <c r="EO68" s="59"/>
      <c r="EP68" s="59"/>
      <c r="EQ68" s="59"/>
      <c r="ER68" s="59"/>
      <c r="ES68" s="59"/>
      <c r="ET68" s="59"/>
      <c r="EU68" s="59"/>
      <c r="EV68" s="59"/>
      <c r="EW68" s="59"/>
      <c r="EX68" s="59"/>
      <c r="EY68" s="59"/>
      <c r="EZ68" s="59"/>
      <c r="FA68" s="59"/>
      <c r="FB68" s="59"/>
      <c r="FC68" s="59"/>
      <c r="FD68" s="59"/>
      <c r="FE68" s="59"/>
      <c r="FF68" s="59"/>
      <c r="FG68" s="59"/>
      <c r="FH68" s="59"/>
      <c r="FI68" s="59"/>
      <c r="FJ68" s="59"/>
      <c r="FK68" s="59"/>
      <c r="FL68" s="59"/>
      <c r="FM68" s="59"/>
      <c r="FN68" s="59"/>
      <c r="FO68" s="59"/>
      <c r="FP68" s="59"/>
      <c r="FQ68" s="59"/>
      <c r="FR68" s="59"/>
      <c r="FS68" s="59"/>
      <c r="FT68" s="59"/>
      <c r="FU68" s="59"/>
      <c r="FV68" s="59"/>
      <c r="FW68" s="59"/>
      <c r="FX68" s="59"/>
      <c r="FY68" s="59"/>
      <c r="FZ68" s="59"/>
      <c r="GA68" s="59"/>
      <c r="GB68" s="59"/>
      <c r="GC68" s="59"/>
      <c r="GD68" s="59"/>
      <c r="GE68" s="59"/>
      <c r="GF68" s="59"/>
      <c r="GG68" s="59"/>
      <c r="GH68" s="59"/>
      <c r="GI68" s="59"/>
      <c r="GJ68" s="59"/>
      <c r="GK68" s="59"/>
      <c r="GL68" s="59"/>
      <c r="GM68" s="59"/>
      <c r="GN68" s="59"/>
      <c r="GO68" s="59"/>
      <c r="GP68" s="59"/>
      <c r="GQ68" s="59"/>
      <c r="GR68" s="59"/>
      <c r="GS68" s="59"/>
      <c r="GT68" s="59"/>
      <c r="GU68" s="59"/>
      <c r="GV68" s="59"/>
      <c r="GW68" s="59"/>
      <c r="GX68" s="59"/>
      <c r="GY68" s="59"/>
      <c r="GZ68" s="59"/>
      <c r="HA68" s="59"/>
      <c r="HB68" s="59"/>
      <c r="HC68" s="59"/>
      <c r="HD68" s="59"/>
      <c r="HE68" s="59"/>
      <c r="HF68" s="59"/>
      <c r="HG68" s="59"/>
      <c r="HH68" s="59"/>
      <c r="HI68" s="59"/>
      <c r="HJ68" s="59"/>
      <c r="HK68" s="59"/>
      <c r="HL68" s="59"/>
      <c r="HM68" s="59"/>
      <c r="HN68" s="59"/>
      <c r="HO68" s="59"/>
      <c r="HP68" s="59"/>
      <c r="HQ68" s="59"/>
      <c r="HR68" s="59"/>
      <c r="HS68" s="59"/>
      <c r="HT68" s="59"/>
      <c r="HU68" s="59"/>
      <c r="HV68" s="59"/>
      <c r="HW68" s="59"/>
      <c r="HX68" s="59"/>
      <c r="HY68" s="59"/>
      <c r="HZ68" s="59"/>
      <c r="IA68" s="59"/>
      <c r="IB68" s="59"/>
      <c r="IC68" s="59"/>
      <c r="ID68" s="59"/>
      <c r="IE68" s="59"/>
      <c r="IF68" s="59"/>
      <c r="IG68" s="59"/>
      <c r="IH68" s="59"/>
      <c r="II68" s="59"/>
      <c r="IJ68" s="59"/>
      <c r="IK68" s="59"/>
    </row>
    <row r="69" spans="1:245">
      <c r="F69" s="53"/>
    </row>
    <row r="70" spans="1:245" s="56" customFormat="1">
      <c r="A70" s="56" t="s">
        <v>25</v>
      </c>
      <c r="F70" s="69">
        <f>F47-F61-F67</f>
        <v>0</v>
      </c>
      <c r="G70" s="70">
        <f t="shared" ref="G70:Y70" si="46">G47-G61-G67</f>
        <v>0</v>
      </c>
      <c r="H70" s="70">
        <f t="shared" si="46"/>
        <v>0</v>
      </c>
      <c r="I70" s="70">
        <f t="shared" si="46"/>
        <v>0</v>
      </c>
      <c r="J70" s="70">
        <f t="shared" si="46"/>
        <v>0</v>
      </c>
      <c r="K70" s="70">
        <f t="shared" si="46"/>
        <v>0</v>
      </c>
      <c r="L70" s="70">
        <f t="shared" si="46"/>
        <v>0</v>
      </c>
      <c r="M70" s="70">
        <f t="shared" si="46"/>
        <v>0</v>
      </c>
      <c r="N70" s="70">
        <f t="shared" si="46"/>
        <v>0</v>
      </c>
      <c r="O70" s="70">
        <f t="shared" si="46"/>
        <v>0</v>
      </c>
      <c r="P70" s="70">
        <f t="shared" si="46"/>
        <v>0</v>
      </c>
      <c r="Q70" s="70">
        <f t="shared" si="46"/>
        <v>0</v>
      </c>
      <c r="R70" s="70">
        <f t="shared" si="46"/>
        <v>0</v>
      </c>
      <c r="S70" s="70">
        <f t="shared" si="46"/>
        <v>0</v>
      </c>
      <c r="T70" s="70">
        <f>T47-T61-T67</f>
        <v>834230.93799613649</v>
      </c>
      <c r="U70" s="70">
        <f t="shared" si="46"/>
        <v>0</v>
      </c>
      <c r="V70" s="70">
        <f t="shared" si="46"/>
        <v>0</v>
      </c>
      <c r="W70" s="70">
        <f t="shared" si="46"/>
        <v>0</v>
      </c>
      <c r="X70" s="70">
        <f t="shared" si="46"/>
        <v>0</v>
      </c>
      <c r="Y70" s="70">
        <f t="shared" si="46"/>
        <v>0</v>
      </c>
      <c r="Z70" s="70"/>
      <c r="AA70" s="70"/>
      <c r="AB70" s="70"/>
      <c r="AC70" s="70"/>
      <c r="AD70" s="70"/>
      <c r="AE70" s="70"/>
      <c r="AF70" s="70"/>
      <c r="AG70" s="70"/>
      <c r="AH70" s="70"/>
      <c r="AI70" s="70"/>
      <c r="AJ70" s="70"/>
      <c r="AK70" s="70"/>
      <c r="AL70" s="70"/>
      <c r="AM70" s="70"/>
      <c r="AN70" s="70"/>
      <c r="AO70" s="70"/>
      <c r="AP70" s="70"/>
      <c r="AQ70" s="70"/>
      <c r="AR70" s="70"/>
      <c r="AS70" s="70"/>
      <c r="AT70" s="70"/>
      <c r="AU70" s="70"/>
      <c r="AV70" s="70"/>
      <c r="AW70" s="70"/>
      <c r="AX70" s="70"/>
      <c r="AY70" s="70"/>
      <c r="AZ70" s="70"/>
      <c r="BA70" s="70"/>
      <c r="BB70" s="70"/>
      <c r="BC70" s="70"/>
      <c r="BD70" s="70"/>
      <c r="BE70" s="70"/>
      <c r="BF70" s="70"/>
      <c r="BG70" s="70"/>
      <c r="BH70" s="70"/>
      <c r="BI70" s="70"/>
      <c r="BJ70" s="70"/>
      <c r="BK70" s="70"/>
      <c r="BL70" s="70"/>
      <c r="BM70" s="70"/>
      <c r="BN70" s="70"/>
      <c r="BO70" s="70"/>
      <c r="BP70" s="70"/>
      <c r="BQ70" s="70"/>
      <c r="BR70" s="70"/>
      <c r="BS70" s="70"/>
      <c r="BT70" s="70"/>
      <c r="BU70" s="70"/>
      <c r="BV70" s="70"/>
      <c r="BW70" s="70"/>
      <c r="BX70" s="70"/>
      <c r="BY70" s="70"/>
      <c r="BZ70" s="70"/>
      <c r="CA70" s="70"/>
      <c r="CB70" s="70"/>
      <c r="CC70" s="70"/>
      <c r="CD70" s="70"/>
      <c r="CE70" s="70"/>
      <c r="CF70" s="70"/>
      <c r="CG70" s="70"/>
      <c r="CH70" s="70"/>
      <c r="CI70" s="70"/>
      <c r="CJ70" s="70"/>
      <c r="CK70" s="70"/>
      <c r="CL70" s="70"/>
      <c r="CM70" s="70"/>
      <c r="CN70" s="70"/>
      <c r="CO70" s="70"/>
      <c r="CP70" s="70"/>
      <c r="CQ70" s="70"/>
      <c r="CR70" s="70"/>
      <c r="CS70" s="70"/>
      <c r="CT70" s="70"/>
      <c r="CU70" s="70"/>
      <c r="CV70" s="70"/>
      <c r="CW70" s="70"/>
      <c r="CX70" s="70"/>
      <c r="CY70" s="70"/>
      <c r="CZ70" s="70"/>
      <c r="DA70" s="70"/>
      <c r="DB70" s="70"/>
      <c r="DC70" s="70"/>
      <c r="DD70" s="70"/>
      <c r="DE70" s="70"/>
      <c r="DF70" s="70"/>
      <c r="DG70" s="70"/>
      <c r="DH70" s="70"/>
      <c r="DI70" s="70"/>
      <c r="DJ70" s="70"/>
      <c r="DK70" s="70"/>
      <c r="DL70" s="70"/>
      <c r="DM70" s="70"/>
      <c r="DN70" s="70"/>
      <c r="DO70" s="70"/>
      <c r="DP70" s="70"/>
      <c r="DQ70" s="70"/>
      <c r="DR70" s="70"/>
      <c r="DS70" s="70"/>
      <c r="DT70" s="70"/>
      <c r="DU70" s="70"/>
      <c r="DV70" s="70"/>
      <c r="DW70" s="70"/>
      <c r="DX70" s="70"/>
      <c r="DY70" s="70"/>
      <c r="DZ70" s="70"/>
      <c r="EA70" s="70"/>
      <c r="EB70" s="70"/>
      <c r="EC70" s="70"/>
      <c r="ED70" s="70"/>
      <c r="EE70" s="70"/>
      <c r="EF70" s="70"/>
      <c r="EG70" s="70"/>
      <c r="EH70" s="70"/>
      <c r="EI70" s="70"/>
      <c r="EJ70" s="70"/>
      <c r="EK70" s="70"/>
      <c r="EL70" s="70"/>
      <c r="EM70" s="70"/>
      <c r="EN70" s="70"/>
      <c r="EO70" s="70"/>
      <c r="EP70" s="70"/>
      <c r="EQ70" s="70"/>
      <c r="ER70" s="70"/>
      <c r="ES70" s="70"/>
      <c r="ET70" s="70"/>
      <c r="EU70" s="70"/>
      <c r="EV70" s="70"/>
      <c r="EW70" s="70"/>
      <c r="EX70" s="70"/>
      <c r="EY70" s="70"/>
      <c r="EZ70" s="70"/>
      <c r="FA70" s="70"/>
      <c r="FB70" s="70"/>
      <c r="FC70" s="70"/>
      <c r="FD70" s="70"/>
      <c r="FE70" s="70"/>
      <c r="FF70" s="70"/>
      <c r="FG70" s="70"/>
      <c r="FH70" s="70"/>
      <c r="FI70" s="70"/>
      <c r="FJ70" s="70"/>
      <c r="FK70" s="70"/>
      <c r="FL70" s="70"/>
      <c r="FM70" s="70"/>
      <c r="FN70" s="70"/>
      <c r="FO70" s="70"/>
      <c r="FP70" s="70"/>
      <c r="FQ70" s="70"/>
      <c r="FR70" s="70"/>
      <c r="FS70" s="70"/>
      <c r="FT70" s="70"/>
      <c r="FU70" s="70"/>
      <c r="FV70" s="70"/>
      <c r="FW70" s="70"/>
      <c r="FX70" s="70"/>
      <c r="FY70" s="70"/>
      <c r="FZ70" s="70"/>
      <c r="GA70" s="70"/>
      <c r="GB70" s="70"/>
      <c r="GC70" s="70"/>
      <c r="GD70" s="70"/>
      <c r="GE70" s="70"/>
      <c r="GF70" s="70"/>
      <c r="GG70" s="70"/>
      <c r="GH70" s="70"/>
      <c r="GI70" s="70"/>
      <c r="GJ70" s="70"/>
      <c r="GK70" s="70"/>
      <c r="GL70" s="70"/>
      <c r="GM70" s="70"/>
      <c r="GN70" s="70"/>
      <c r="GO70" s="70"/>
      <c r="GP70" s="70"/>
      <c r="GQ70" s="70"/>
      <c r="GR70" s="70"/>
      <c r="GS70" s="70"/>
      <c r="GT70" s="70"/>
      <c r="GU70" s="70"/>
      <c r="GV70" s="70"/>
      <c r="GW70" s="70"/>
      <c r="GX70" s="70"/>
      <c r="GY70" s="70"/>
      <c r="GZ70" s="70"/>
      <c r="HA70" s="70"/>
      <c r="HB70" s="70"/>
      <c r="HC70" s="70"/>
      <c r="HD70" s="70"/>
      <c r="HE70" s="70"/>
      <c r="HF70" s="70"/>
      <c r="HG70" s="70"/>
      <c r="HH70" s="70"/>
      <c r="HI70" s="70"/>
      <c r="HJ70" s="70"/>
      <c r="HK70" s="70"/>
      <c r="HL70" s="70"/>
      <c r="HM70" s="70"/>
      <c r="HN70" s="70"/>
      <c r="HO70" s="70"/>
      <c r="HP70" s="70"/>
      <c r="HQ70" s="70"/>
      <c r="HR70" s="70"/>
      <c r="HS70" s="70"/>
      <c r="HT70" s="70"/>
      <c r="HU70" s="70"/>
      <c r="HV70" s="70"/>
      <c r="HW70" s="70"/>
      <c r="HX70" s="70"/>
      <c r="HY70" s="70"/>
      <c r="HZ70" s="70"/>
      <c r="IA70" s="70"/>
      <c r="IB70" s="70"/>
      <c r="IC70" s="70"/>
      <c r="ID70" s="70"/>
      <c r="IE70" s="70"/>
      <c r="IF70" s="70"/>
      <c r="IG70" s="70"/>
      <c r="IH70" s="70"/>
      <c r="II70" s="70"/>
      <c r="IJ70" s="70"/>
      <c r="IK70" s="70"/>
    </row>
    <row r="71" spans="1:245">
      <c r="F71" s="53"/>
    </row>
    <row r="72" spans="1:245">
      <c r="A72" s="50" t="s">
        <v>33</v>
      </c>
      <c r="C72" s="61">
        <f>IF($A$1=2,1,'3-Tier'!C31)</f>
        <v>1</v>
      </c>
      <c r="D72" s="61"/>
      <c r="E72" s="61"/>
      <c r="F72" s="67">
        <f>$C72*F$70</f>
        <v>0</v>
      </c>
      <c r="G72" s="59">
        <f t="shared" ref="G72:Y72" si="47">$C72*G$70</f>
        <v>0</v>
      </c>
      <c r="H72" s="59">
        <f t="shared" si="47"/>
        <v>0</v>
      </c>
      <c r="I72" s="59">
        <f t="shared" si="47"/>
        <v>0</v>
      </c>
      <c r="J72" s="59">
        <f t="shared" si="47"/>
        <v>0</v>
      </c>
      <c r="K72" s="59">
        <f t="shared" si="47"/>
        <v>0</v>
      </c>
      <c r="L72" s="59">
        <f t="shared" si="47"/>
        <v>0</v>
      </c>
      <c r="M72" s="59">
        <f t="shared" si="47"/>
        <v>0</v>
      </c>
      <c r="N72" s="59">
        <f t="shared" si="47"/>
        <v>0</v>
      </c>
      <c r="O72" s="59">
        <f t="shared" si="47"/>
        <v>0</v>
      </c>
      <c r="P72" s="59">
        <f t="shared" si="47"/>
        <v>0</v>
      </c>
      <c r="Q72" s="59">
        <f t="shared" si="47"/>
        <v>0</v>
      </c>
      <c r="R72" s="59">
        <f t="shared" si="47"/>
        <v>0</v>
      </c>
      <c r="S72" s="59">
        <f t="shared" si="47"/>
        <v>0</v>
      </c>
      <c r="T72" s="59">
        <f t="shared" si="47"/>
        <v>834230.93799613649</v>
      </c>
      <c r="U72" s="59">
        <f t="shared" si="47"/>
        <v>0</v>
      </c>
      <c r="V72" s="59">
        <f t="shared" si="47"/>
        <v>0</v>
      </c>
      <c r="W72" s="59">
        <f t="shared" si="47"/>
        <v>0</v>
      </c>
      <c r="X72" s="59">
        <f t="shared" si="47"/>
        <v>0</v>
      </c>
      <c r="Y72" s="59">
        <f t="shared" si="47"/>
        <v>0</v>
      </c>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59"/>
      <c r="AZ72" s="59"/>
      <c r="BA72" s="59"/>
      <c r="BB72" s="59"/>
      <c r="BC72" s="59"/>
      <c r="BD72" s="59"/>
      <c r="BE72" s="59"/>
      <c r="BF72" s="59"/>
      <c r="BG72" s="59"/>
      <c r="BH72" s="59"/>
      <c r="BI72" s="59"/>
      <c r="BJ72" s="59"/>
      <c r="BK72" s="59"/>
      <c r="BL72" s="59"/>
      <c r="BM72" s="59"/>
      <c r="BN72" s="59"/>
      <c r="BO72" s="59"/>
      <c r="BP72" s="59"/>
      <c r="BQ72" s="59"/>
      <c r="BR72" s="59"/>
      <c r="BS72" s="59"/>
      <c r="BT72" s="59"/>
      <c r="BU72" s="59"/>
      <c r="BV72" s="59"/>
      <c r="BW72" s="59"/>
      <c r="BX72" s="59"/>
      <c r="BY72" s="59"/>
      <c r="BZ72" s="59"/>
      <c r="CA72" s="59"/>
      <c r="CB72" s="59"/>
      <c r="CC72" s="59"/>
      <c r="CD72" s="59"/>
      <c r="CE72" s="59"/>
      <c r="CF72" s="59"/>
      <c r="CG72" s="59"/>
      <c r="CH72" s="59"/>
      <c r="CI72" s="59"/>
      <c r="CJ72" s="59"/>
      <c r="CK72" s="59"/>
      <c r="CL72" s="59"/>
      <c r="CM72" s="59"/>
      <c r="CN72" s="59"/>
      <c r="CO72" s="59"/>
      <c r="CP72" s="59"/>
      <c r="CQ72" s="59"/>
      <c r="CR72" s="59"/>
      <c r="CS72" s="59"/>
      <c r="CT72" s="59"/>
      <c r="CU72" s="59"/>
      <c r="CV72" s="59"/>
      <c r="CW72" s="59"/>
      <c r="CX72" s="59"/>
      <c r="CY72" s="59"/>
      <c r="CZ72" s="59"/>
      <c r="DA72" s="59"/>
      <c r="DB72" s="59"/>
      <c r="DC72" s="59"/>
      <c r="DD72" s="59"/>
      <c r="DE72" s="59"/>
      <c r="DF72" s="59"/>
      <c r="DG72" s="59"/>
      <c r="DH72" s="59"/>
      <c r="DI72" s="59"/>
      <c r="DJ72" s="59"/>
      <c r="DK72" s="59"/>
      <c r="DL72" s="59"/>
      <c r="DM72" s="59"/>
      <c r="DN72" s="59"/>
      <c r="DO72" s="59"/>
      <c r="DP72" s="59"/>
      <c r="DQ72" s="59"/>
      <c r="DR72" s="59"/>
      <c r="DS72" s="59"/>
      <c r="DT72" s="59"/>
      <c r="DU72" s="59"/>
      <c r="DV72" s="59"/>
      <c r="DW72" s="59"/>
      <c r="DX72" s="59"/>
      <c r="DY72" s="59"/>
      <c r="DZ72" s="59"/>
      <c r="EA72" s="59"/>
      <c r="EB72" s="59"/>
      <c r="EC72" s="59"/>
      <c r="ED72" s="59"/>
      <c r="EE72" s="59"/>
      <c r="EF72" s="59"/>
      <c r="EG72" s="59"/>
      <c r="EH72" s="59"/>
      <c r="EI72" s="59"/>
      <c r="EJ72" s="59"/>
      <c r="EK72" s="59"/>
      <c r="EL72" s="59"/>
      <c r="EM72" s="59"/>
      <c r="EN72" s="59"/>
      <c r="EO72" s="59"/>
      <c r="EP72" s="59"/>
      <c r="EQ72" s="59"/>
      <c r="ER72" s="59"/>
      <c r="ES72" s="59"/>
      <c r="ET72" s="59"/>
      <c r="EU72" s="59"/>
      <c r="EV72" s="59"/>
      <c r="EW72" s="59"/>
      <c r="EX72" s="59"/>
      <c r="EY72" s="59"/>
      <c r="EZ72" s="59"/>
      <c r="FA72" s="59"/>
      <c r="FB72" s="59"/>
      <c r="FC72" s="59"/>
      <c r="FD72" s="59"/>
      <c r="FE72" s="59"/>
      <c r="FF72" s="59"/>
      <c r="FG72" s="59"/>
      <c r="FH72" s="59"/>
      <c r="FI72" s="59"/>
      <c r="FJ72" s="59"/>
      <c r="FK72" s="59"/>
      <c r="FL72" s="59"/>
      <c r="FM72" s="59"/>
      <c r="FN72" s="59"/>
      <c r="FO72" s="59"/>
      <c r="FP72" s="59"/>
      <c r="FQ72" s="59"/>
      <c r="FR72" s="59"/>
      <c r="FS72" s="59"/>
      <c r="FT72" s="59"/>
      <c r="FU72" s="59"/>
      <c r="FV72" s="59"/>
      <c r="FW72" s="59"/>
      <c r="FX72" s="59"/>
      <c r="FY72" s="59"/>
      <c r="FZ72" s="59"/>
      <c r="GA72" s="59"/>
      <c r="GB72" s="59"/>
      <c r="GC72" s="59"/>
      <c r="GD72" s="59"/>
      <c r="GE72" s="59"/>
      <c r="GF72" s="59"/>
      <c r="GG72" s="59"/>
      <c r="GH72" s="59"/>
      <c r="GI72" s="59"/>
      <c r="GJ72" s="59"/>
      <c r="GK72" s="59"/>
      <c r="GL72" s="59"/>
      <c r="GM72" s="59"/>
      <c r="GN72" s="59"/>
      <c r="GO72" s="59"/>
      <c r="GP72" s="59"/>
      <c r="GQ72" s="59"/>
      <c r="GR72" s="59"/>
      <c r="GS72" s="59"/>
      <c r="GT72" s="59"/>
      <c r="GU72" s="59"/>
      <c r="GV72" s="59"/>
      <c r="GW72" s="59"/>
      <c r="GX72" s="59"/>
      <c r="GY72" s="59"/>
      <c r="GZ72" s="59"/>
      <c r="HA72" s="59"/>
      <c r="HB72" s="59"/>
      <c r="HC72" s="59"/>
      <c r="HD72" s="59"/>
      <c r="HE72" s="59"/>
      <c r="HF72" s="59"/>
      <c r="HG72" s="59"/>
      <c r="HH72" s="59"/>
      <c r="HI72" s="59"/>
      <c r="HJ72" s="59"/>
      <c r="HK72" s="59"/>
      <c r="HL72" s="59"/>
      <c r="HM72" s="59"/>
      <c r="HN72" s="59"/>
      <c r="HO72" s="59"/>
      <c r="HP72" s="59"/>
      <c r="HQ72" s="59"/>
      <c r="HR72" s="59"/>
      <c r="HS72" s="59"/>
      <c r="HT72" s="59"/>
      <c r="HU72" s="59"/>
      <c r="HV72" s="59"/>
      <c r="HW72" s="59"/>
      <c r="HX72" s="59"/>
      <c r="HY72" s="59"/>
      <c r="HZ72" s="59"/>
      <c r="IA72" s="59"/>
      <c r="IB72" s="59"/>
      <c r="IC72" s="59"/>
      <c r="ID72" s="59"/>
      <c r="IE72" s="59"/>
      <c r="IF72" s="59"/>
      <c r="IG72" s="59"/>
      <c r="IH72" s="59"/>
      <c r="II72" s="59"/>
      <c r="IJ72" s="59"/>
      <c r="IK72" s="59"/>
    </row>
    <row r="73" spans="1:245">
      <c r="A73" s="68" t="str">
        <f>A62</f>
        <v>Albert</v>
      </c>
      <c r="B73" s="61">
        <f>B62</f>
        <v>4.9999999999999933E-2</v>
      </c>
      <c r="F73" s="67">
        <f>F$72*$B73</f>
        <v>0</v>
      </c>
      <c r="G73" s="59">
        <f t="shared" ref="G73:Y77" si="48">G$72*$B73</f>
        <v>0</v>
      </c>
      <c r="H73" s="59">
        <f t="shared" si="48"/>
        <v>0</v>
      </c>
      <c r="I73" s="59">
        <f t="shared" si="48"/>
        <v>0</v>
      </c>
      <c r="J73" s="59">
        <f t="shared" si="48"/>
        <v>0</v>
      </c>
      <c r="K73" s="59">
        <f t="shared" si="48"/>
        <v>0</v>
      </c>
      <c r="L73" s="59">
        <f t="shared" si="48"/>
        <v>0</v>
      </c>
      <c r="M73" s="59">
        <f t="shared" si="48"/>
        <v>0</v>
      </c>
      <c r="N73" s="59">
        <f t="shared" si="48"/>
        <v>0</v>
      </c>
      <c r="O73" s="59">
        <f t="shared" si="48"/>
        <v>0</v>
      </c>
      <c r="P73" s="59">
        <f t="shared" si="48"/>
        <v>0</v>
      </c>
      <c r="Q73" s="59">
        <f t="shared" si="48"/>
        <v>0</v>
      </c>
      <c r="R73" s="59">
        <f t="shared" si="48"/>
        <v>0</v>
      </c>
      <c r="S73" s="59">
        <f t="shared" si="48"/>
        <v>0</v>
      </c>
      <c r="T73" s="59">
        <f t="shared" si="48"/>
        <v>41711.546899806766</v>
      </c>
      <c r="U73" s="59">
        <f t="shared" si="48"/>
        <v>0</v>
      </c>
      <c r="V73" s="59">
        <f t="shared" si="48"/>
        <v>0</v>
      </c>
      <c r="W73" s="59">
        <f t="shared" si="48"/>
        <v>0</v>
      </c>
      <c r="X73" s="59">
        <f t="shared" si="48"/>
        <v>0</v>
      </c>
      <c r="Y73" s="59">
        <f t="shared" si="48"/>
        <v>0</v>
      </c>
      <c r="Z73" s="59"/>
      <c r="AA73" s="59"/>
      <c r="AB73" s="59"/>
      <c r="AC73" s="59"/>
      <c r="AD73" s="59"/>
      <c r="AE73" s="59"/>
      <c r="AF73" s="59"/>
      <c r="AG73" s="59"/>
      <c r="AH73" s="59"/>
      <c r="AI73" s="59"/>
      <c r="AJ73" s="59"/>
      <c r="AK73" s="59"/>
      <c r="AL73" s="59"/>
      <c r="AM73" s="59"/>
      <c r="AN73" s="59"/>
      <c r="AO73" s="59"/>
      <c r="AP73" s="59"/>
      <c r="AQ73" s="59"/>
      <c r="AR73" s="59"/>
      <c r="AS73" s="59"/>
      <c r="AT73" s="59"/>
      <c r="AU73" s="59"/>
      <c r="AV73" s="59"/>
      <c r="AW73" s="59"/>
      <c r="AX73" s="59"/>
      <c r="AY73" s="59"/>
      <c r="AZ73" s="59"/>
      <c r="BA73" s="59"/>
      <c r="BB73" s="59"/>
      <c r="BC73" s="59"/>
      <c r="BD73" s="59"/>
      <c r="BE73" s="59"/>
      <c r="BF73" s="59"/>
      <c r="BG73" s="59"/>
      <c r="BH73" s="59"/>
      <c r="BI73" s="59"/>
      <c r="BJ73" s="59"/>
      <c r="BK73" s="59"/>
      <c r="BL73" s="59"/>
      <c r="BM73" s="59"/>
      <c r="BN73" s="59"/>
      <c r="BO73" s="59"/>
      <c r="BP73" s="59"/>
      <c r="BQ73" s="59"/>
      <c r="BR73" s="59"/>
      <c r="BS73" s="59"/>
      <c r="BT73" s="59"/>
      <c r="BU73" s="59"/>
      <c r="BV73" s="59"/>
      <c r="BW73" s="59"/>
      <c r="BX73" s="59"/>
      <c r="BY73" s="59"/>
      <c r="BZ73" s="59"/>
      <c r="CA73" s="59"/>
      <c r="CB73" s="59"/>
      <c r="CC73" s="59"/>
      <c r="CD73" s="59"/>
      <c r="CE73" s="59"/>
      <c r="CF73" s="59"/>
      <c r="CG73" s="59"/>
      <c r="CH73" s="59"/>
      <c r="CI73" s="59"/>
      <c r="CJ73" s="59"/>
      <c r="CK73" s="59"/>
      <c r="CL73" s="59"/>
      <c r="CM73" s="59"/>
      <c r="CN73" s="59"/>
      <c r="CO73" s="59"/>
      <c r="CP73" s="59"/>
      <c r="CQ73" s="59"/>
      <c r="CR73" s="59"/>
      <c r="CS73" s="59"/>
      <c r="CT73" s="59"/>
      <c r="CU73" s="59"/>
      <c r="CV73" s="59"/>
      <c r="CW73" s="59"/>
      <c r="CX73" s="59"/>
      <c r="CY73" s="59"/>
      <c r="CZ73" s="59"/>
      <c r="DA73" s="59"/>
      <c r="DB73" s="59"/>
      <c r="DC73" s="59"/>
      <c r="DD73" s="59"/>
      <c r="DE73" s="59"/>
      <c r="DF73" s="59"/>
      <c r="DG73" s="59"/>
      <c r="DH73" s="59"/>
      <c r="DI73" s="59"/>
      <c r="DJ73" s="59"/>
      <c r="DK73" s="59"/>
      <c r="DL73" s="59"/>
      <c r="DM73" s="59"/>
      <c r="DN73" s="59"/>
      <c r="DO73" s="59"/>
      <c r="DP73" s="59"/>
      <c r="DQ73" s="59"/>
      <c r="DR73" s="59"/>
      <c r="DS73" s="59"/>
      <c r="DT73" s="59"/>
      <c r="DU73" s="59"/>
      <c r="DV73" s="59"/>
      <c r="DW73" s="59"/>
      <c r="DX73" s="59"/>
      <c r="DY73" s="59"/>
      <c r="DZ73" s="59"/>
      <c r="EA73" s="59"/>
      <c r="EB73" s="59"/>
      <c r="EC73" s="59"/>
      <c r="ED73" s="59"/>
      <c r="EE73" s="59"/>
      <c r="EF73" s="59"/>
      <c r="EG73" s="59"/>
      <c r="EH73" s="59"/>
      <c r="EI73" s="59"/>
      <c r="EJ73" s="59"/>
      <c r="EK73" s="59"/>
      <c r="EL73" s="59"/>
      <c r="EM73" s="59"/>
      <c r="EN73" s="59"/>
      <c r="EO73" s="59"/>
      <c r="EP73" s="59"/>
      <c r="EQ73" s="59"/>
      <c r="ER73" s="59"/>
      <c r="ES73" s="59"/>
      <c r="ET73" s="59"/>
      <c r="EU73" s="59"/>
      <c r="EV73" s="59"/>
      <c r="EW73" s="59"/>
      <c r="EX73" s="59"/>
      <c r="EY73" s="59"/>
      <c r="EZ73" s="59"/>
      <c r="FA73" s="59"/>
      <c r="FB73" s="59"/>
      <c r="FC73" s="59"/>
      <c r="FD73" s="59"/>
      <c r="FE73" s="59"/>
      <c r="FF73" s="59"/>
      <c r="FG73" s="59"/>
      <c r="FH73" s="59"/>
      <c r="FI73" s="59"/>
      <c r="FJ73" s="59"/>
      <c r="FK73" s="59"/>
      <c r="FL73" s="59"/>
      <c r="FM73" s="59"/>
      <c r="FN73" s="59"/>
      <c r="FO73" s="59"/>
      <c r="FP73" s="59"/>
      <c r="FQ73" s="59"/>
      <c r="FR73" s="59"/>
      <c r="FS73" s="59"/>
      <c r="FT73" s="59"/>
      <c r="FU73" s="59"/>
      <c r="FV73" s="59"/>
      <c r="FW73" s="59"/>
      <c r="FX73" s="59"/>
      <c r="FY73" s="59"/>
      <c r="FZ73" s="59"/>
      <c r="GA73" s="59"/>
      <c r="GB73" s="59"/>
      <c r="GC73" s="59"/>
      <c r="GD73" s="59"/>
      <c r="GE73" s="59"/>
      <c r="GF73" s="59"/>
      <c r="GG73" s="59"/>
      <c r="GH73" s="59"/>
      <c r="GI73" s="59"/>
      <c r="GJ73" s="59"/>
      <c r="GK73" s="59"/>
      <c r="GL73" s="59"/>
      <c r="GM73" s="59"/>
      <c r="GN73" s="59"/>
      <c r="GO73" s="59"/>
      <c r="GP73" s="59"/>
      <c r="GQ73" s="59"/>
      <c r="GR73" s="59"/>
      <c r="GS73" s="59"/>
      <c r="GT73" s="59"/>
      <c r="GU73" s="59"/>
      <c r="GV73" s="59"/>
      <c r="GW73" s="59"/>
      <c r="GX73" s="59"/>
      <c r="GY73" s="59"/>
      <c r="GZ73" s="59"/>
      <c r="HA73" s="59"/>
      <c r="HB73" s="59"/>
      <c r="HC73" s="59"/>
      <c r="HD73" s="59"/>
      <c r="HE73" s="59"/>
      <c r="HF73" s="59"/>
      <c r="HG73" s="59"/>
      <c r="HH73" s="59"/>
      <c r="HI73" s="59"/>
      <c r="HJ73" s="59"/>
      <c r="HK73" s="59"/>
      <c r="HL73" s="59"/>
      <c r="HM73" s="59"/>
      <c r="HN73" s="59"/>
      <c r="HO73" s="59"/>
      <c r="HP73" s="59"/>
      <c r="HQ73" s="59"/>
      <c r="HR73" s="59"/>
      <c r="HS73" s="59"/>
      <c r="HT73" s="59"/>
      <c r="HU73" s="59"/>
      <c r="HV73" s="59"/>
      <c r="HW73" s="59"/>
      <c r="HX73" s="59"/>
      <c r="HY73" s="59"/>
      <c r="HZ73" s="59"/>
      <c r="IA73" s="59"/>
      <c r="IB73" s="59"/>
      <c r="IC73" s="59"/>
      <c r="ID73" s="59"/>
      <c r="IE73" s="59"/>
      <c r="IF73" s="59"/>
      <c r="IG73" s="59"/>
      <c r="IH73" s="59"/>
      <c r="II73" s="59"/>
      <c r="IJ73" s="59"/>
      <c r="IK73" s="59"/>
    </row>
    <row r="74" spans="1:245">
      <c r="A74" s="68" t="str">
        <f t="shared" ref="A74:B77" si="49">A63</f>
        <v>Bobby</v>
      </c>
      <c r="B74" s="61">
        <f t="shared" si="49"/>
        <v>0.35</v>
      </c>
      <c r="F74" s="67">
        <f t="shared" ref="F74:U77" si="50">F$72*$B74</f>
        <v>0</v>
      </c>
      <c r="G74" s="59">
        <f t="shared" si="50"/>
        <v>0</v>
      </c>
      <c r="H74" s="59">
        <f t="shared" si="50"/>
        <v>0</v>
      </c>
      <c r="I74" s="59">
        <f t="shared" si="50"/>
        <v>0</v>
      </c>
      <c r="J74" s="59">
        <f t="shared" si="50"/>
        <v>0</v>
      </c>
      <c r="K74" s="59">
        <f t="shared" si="50"/>
        <v>0</v>
      </c>
      <c r="L74" s="59">
        <f t="shared" si="50"/>
        <v>0</v>
      </c>
      <c r="M74" s="59">
        <f t="shared" si="50"/>
        <v>0</v>
      </c>
      <c r="N74" s="59">
        <f t="shared" si="50"/>
        <v>0</v>
      </c>
      <c r="O74" s="59">
        <f t="shared" si="50"/>
        <v>0</v>
      </c>
      <c r="P74" s="59">
        <f t="shared" si="50"/>
        <v>0</v>
      </c>
      <c r="Q74" s="59">
        <f t="shared" si="50"/>
        <v>0</v>
      </c>
      <c r="R74" s="59">
        <f t="shared" si="50"/>
        <v>0</v>
      </c>
      <c r="S74" s="59">
        <f t="shared" si="50"/>
        <v>0</v>
      </c>
      <c r="T74" s="59">
        <f t="shared" si="50"/>
        <v>291980.82829864777</v>
      </c>
      <c r="U74" s="59">
        <f t="shared" si="50"/>
        <v>0</v>
      </c>
      <c r="V74" s="59">
        <f t="shared" si="48"/>
        <v>0</v>
      </c>
      <c r="W74" s="59">
        <f t="shared" si="48"/>
        <v>0</v>
      </c>
      <c r="X74" s="59">
        <f t="shared" si="48"/>
        <v>0</v>
      </c>
      <c r="Y74" s="59">
        <f t="shared" si="48"/>
        <v>0</v>
      </c>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59"/>
      <c r="AX74" s="59"/>
      <c r="AY74" s="59"/>
      <c r="AZ74" s="59"/>
      <c r="BA74" s="59"/>
      <c r="BB74" s="59"/>
      <c r="BC74" s="59"/>
      <c r="BD74" s="59"/>
      <c r="BE74" s="59"/>
      <c r="BF74" s="59"/>
      <c r="BG74" s="59"/>
      <c r="BH74" s="59"/>
      <c r="BI74" s="59"/>
      <c r="BJ74" s="59"/>
      <c r="BK74" s="59"/>
      <c r="BL74" s="59"/>
      <c r="BM74" s="59"/>
      <c r="BN74" s="59"/>
      <c r="BO74" s="59"/>
      <c r="BP74" s="59"/>
      <c r="BQ74" s="59"/>
      <c r="BR74" s="59"/>
      <c r="BS74" s="59"/>
      <c r="BT74" s="59"/>
      <c r="BU74" s="59"/>
      <c r="BV74" s="59"/>
      <c r="BW74" s="59"/>
      <c r="BX74" s="59"/>
      <c r="BY74" s="59"/>
      <c r="BZ74" s="59"/>
      <c r="CA74" s="59"/>
      <c r="CB74" s="59"/>
      <c r="CC74" s="59"/>
      <c r="CD74" s="59"/>
      <c r="CE74" s="59"/>
      <c r="CF74" s="59"/>
      <c r="CG74" s="59"/>
      <c r="CH74" s="59"/>
      <c r="CI74" s="59"/>
      <c r="CJ74" s="59"/>
      <c r="CK74" s="59"/>
      <c r="CL74" s="59"/>
      <c r="CM74" s="59"/>
      <c r="CN74" s="59"/>
      <c r="CO74" s="59"/>
      <c r="CP74" s="59"/>
      <c r="CQ74" s="59"/>
      <c r="CR74" s="59"/>
      <c r="CS74" s="59"/>
      <c r="CT74" s="59"/>
      <c r="CU74" s="59"/>
      <c r="CV74" s="59"/>
      <c r="CW74" s="59"/>
      <c r="CX74" s="59"/>
      <c r="CY74" s="59"/>
      <c r="CZ74" s="59"/>
      <c r="DA74" s="59"/>
      <c r="DB74" s="59"/>
      <c r="DC74" s="59"/>
      <c r="DD74" s="59"/>
      <c r="DE74" s="59"/>
      <c r="DF74" s="59"/>
      <c r="DG74" s="59"/>
      <c r="DH74" s="59"/>
      <c r="DI74" s="59"/>
      <c r="DJ74" s="59"/>
      <c r="DK74" s="59"/>
      <c r="DL74" s="59"/>
      <c r="DM74" s="59"/>
      <c r="DN74" s="59"/>
      <c r="DO74" s="59"/>
      <c r="DP74" s="59"/>
      <c r="DQ74" s="59"/>
      <c r="DR74" s="59"/>
      <c r="DS74" s="59"/>
      <c r="DT74" s="59"/>
      <c r="DU74" s="59"/>
      <c r="DV74" s="59"/>
      <c r="DW74" s="59"/>
      <c r="DX74" s="59"/>
      <c r="DY74" s="59"/>
      <c r="DZ74" s="59"/>
      <c r="EA74" s="59"/>
      <c r="EB74" s="59"/>
      <c r="EC74" s="59"/>
      <c r="ED74" s="59"/>
      <c r="EE74" s="59"/>
      <c r="EF74" s="59"/>
      <c r="EG74" s="59"/>
      <c r="EH74" s="59"/>
      <c r="EI74" s="59"/>
      <c r="EJ74" s="59"/>
      <c r="EK74" s="59"/>
      <c r="EL74" s="59"/>
      <c r="EM74" s="59"/>
      <c r="EN74" s="59"/>
      <c r="EO74" s="59"/>
      <c r="EP74" s="59"/>
      <c r="EQ74" s="59"/>
      <c r="ER74" s="59"/>
      <c r="ES74" s="59"/>
      <c r="ET74" s="59"/>
      <c r="EU74" s="59"/>
      <c r="EV74" s="59"/>
      <c r="EW74" s="59"/>
      <c r="EX74" s="59"/>
      <c r="EY74" s="59"/>
      <c r="EZ74" s="59"/>
      <c r="FA74" s="59"/>
      <c r="FB74" s="59"/>
      <c r="FC74" s="59"/>
      <c r="FD74" s="59"/>
      <c r="FE74" s="59"/>
      <c r="FF74" s="59"/>
      <c r="FG74" s="59"/>
      <c r="FH74" s="59"/>
      <c r="FI74" s="59"/>
      <c r="FJ74" s="59"/>
      <c r="FK74" s="59"/>
      <c r="FL74" s="59"/>
      <c r="FM74" s="59"/>
      <c r="FN74" s="59"/>
      <c r="FO74" s="59"/>
      <c r="FP74" s="59"/>
      <c r="FQ74" s="59"/>
      <c r="FR74" s="59"/>
      <c r="FS74" s="59"/>
      <c r="FT74" s="59"/>
      <c r="FU74" s="59"/>
      <c r="FV74" s="59"/>
      <c r="FW74" s="59"/>
      <c r="FX74" s="59"/>
      <c r="FY74" s="59"/>
      <c r="FZ74" s="59"/>
      <c r="GA74" s="59"/>
      <c r="GB74" s="59"/>
      <c r="GC74" s="59"/>
      <c r="GD74" s="59"/>
      <c r="GE74" s="59"/>
      <c r="GF74" s="59"/>
      <c r="GG74" s="59"/>
      <c r="GH74" s="59"/>
      <c r="GI74" s="59"/>
      <c r="GJ74" s="59"/>
      <c r="GK74" s="59"/>
      <c r="GL74" s="59"/>
      <c r="GM74" s="59"/>
      <c r="GN74" s="59"/>
      <c r="GO74" s="59"/>
      <c r="GP74" s="59"/>
      <c r="GQ74" s="59"/>
      <c r="GR74" s="59"/>
      <c r="GS74" s="59"/>
      <c r="GT74" s="59"/>
      <c r="GU74" s="59"/>
      <c r="GV74" s="59"/>
      <c r="GW74" s="59"/>
      <c r="GX74" s="59"/>
      <c r="GY74" s="59"/>
      <c r="GZ74" s="59"/>
      <c r="HA74" s="59"/>
      <c r="HB74" s="59"/>
      <c r="HC74" s="59"/>
      <c r="HD74" s="59"/>
      <c r="HE74" s="59"/>
      <c r="HF74" s="59"/>
      <c r="HG74" s="59"/>
      <c r="HH74" s="59"/>
      <c r="HI74" s="59"/>
      <c r="HJ74" s="59"/>
      <c r="HK74" s="59"/>
      <c r="HL74" s="59"/>
      <c r="HM74" s="59"/>
      <c r="HN74" s="59"/>
      <c r="HO74" s="59"/>
      <c r="HP74" s="59"/>
      <c r="HQ74" s="59"/>
      <c r="HR74" s="59"/>
      <c r="HS74" s="59"/>
      <c r="HT74" s="59"/>
      <c r="HU74" s="59"/>
      <c r="HV74" s="59"/>
      <c r="HW74" s="59"/>
      <c r="HX74" s="59"/>
      <c r="HY74" s="59"/>
      <c r="HZ74" s="59"/>
      <c r="IA74" s="59"/>
      <c r="IB74" s="59"/>
      <c r="IC74" s="59"/>
      <c r="ID74" s="59"/>
      <c r="IE74" s="59"/>
      <c r="IF74" s="59"/>
      <c r="IG74" s="59"/>
      <c r="IH74" s="59"/>
      <c r="II74" s="59"/>
      <c r="IJ74" s="59"/>
      <c r="IK74" s="59"/>
    </row>
    <row r="75" spans="1:245">
      <c r="A75" s="68" t="str">
        <f t="shared" si="49"/>
        <v>Carl</v>
      </c>
      <c r="B75" s="61">
        <f t="shared" si="49"/>
        <v>0.25</v>
      </c>
      <c r="F75" s="67">
        <f t="shared" si="50"/>
        <v>0</v>
      </c>
      <c r="G75" s="59">
        <f t="shared" si="50"/>
        <v>0</v>
      </c>
      <c r="H75" s="59">
        <f t="shared" si="50"/>
        <v>0</v>
      </c>
      <c r="I75" s="59">
        <f t="shared" si="50"/>
        <v>0</v>
      </c>
      <c r="J75" s="59">
        <f t="shared" si="50"/>
        <v>0</v>
      </c>
      <c r="K75" s="59">
        <f t="shared" si="50"/>
        <v>0</v>
      </c>
      <c r="L75" s="59">
        <f t="shared" si="50"/>
        <v>0</v>
      </c>
      <c r="M75" s="59">
        <f t="shared" si="50"/>
        <v>0</v>
      </c>
      <c r="N75" s="59">
        <f t="shared" si="50"/>
        <v>0</v>
      </c>
      <c r="O75" s="59">
        <f t="shared" si="50"/>
        <v>0</v>
      </c>
      <c r="P75" s="59">
        <f t="shared" si="50"/>
        <v>0</v>
      </c>
      <c r="Q75" s="59">
        <f t="shared" si="50"/>
        <v>0</v>
      </c>
      <c r="R75" s="59">
        <f t="shared" si="50"/>
        <v>0</v>
      </c>
      <c r="S75" s="59">
        <f t="shared" si="50"/>
        <v>0</v>
      </c>
      <c r="T75" s="59">
        <f t="shared" si="50"/>
        <v>208557.73449903412</v>
      </c>
      <c r="U75" s="59">
        <f t="shared" si="50"/>
        <v>0</v>
      </c>
      <c r="V75" s="59">
        <f t="shared" si="48"/>
        <v>0</v>
      </c>
      <c r="W75" s="59">
        <f t="shared" si="48"/>
        <v>0</v>
      </c>
      <c r="X75" s="59">
        <f t="shared" si="48"/>
        <v>0</v>
      </c>
      <c r="Y75" s="59">
        <f t="shared" si="48"/>
        <v>0</v>
      </c>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59"/>
      <c r="BS75" s="59"/>
      <c r="BT75" s="59"/>
      <c r="BU75" s="59"/>
      <c r="BV75" s="59"/>
      <c r="BW75" s="59"/>
      <c r="BX75" s="59"/>
      <c r="BY75" s="59"/>
      <c r="BZ75" s="59"/>
      <c r="CA75" s="59"/>
      <c r="CB75" s="59"/>
      <c r="CC75" s="59"/>
      <c r="CD75" s="59"/>
      <c r="CE75" s="59"/>
      <c r="CF75" s="59"/>
      <c r="CG75" s="59"/>
      <c r="CH75" s="59"/>
      <c r="CI75" s="59"/>
      <c r="CJ75" s="59"/>
      <c r="CK75" s="59"/>
      <c r="CL75" s="59"/>
      <c r="CM75" s="59"/>
      <c r="CN75" s="59"/>
      <c r="CO75" s="59"/>
      <c r="CP75" s="59"/>
      <c r="CQ75" s="59"/>
      <c r="CR75" s="59"/>
      <c r="CS75" s="59"/>
      <c r="CT75" s="59"/>
      <c r="CU75" s="59"/>
      <c r="CV75" s="59"/>
      <c r="CW75" s="59"/>
      <c r="CX75" s="59"/>
      <c r="CY75" s="59"/>
      <c r="CZ75" s="59"/>
      <c r="DA75" s="59"/>
      <c r="DB75" s="59"/>
      <c r="DC75" s="59"/>
      <c r="DD75" s="59"/>
      <c r="DE75" s="59"/>
      <c r="DF75" s="59"/>
      <c r="DG75" s="59"/>
      <c r="DH75" s="59"/>
      <c r="DI75" s="59"/>
      <c r="DJ75" s="59"/>
      <c r="DK75" s="59"/>
      <c r="DL75" s="59"/>
      <c r="DM75" s="59"/>
      <c r="DN75" s="59"/>
      <c r="DO75" s="59"/>
      <c r="DP75" s="59"/>
      <c r="DQ75" s="59"/>
      <c r="DR75" s="59"/>
      <c r="DS75" s="59"/>
      <c r="DT75" s="59"/>
      <c r="DU75" s="59"/>
      <c r="DV75" s="59"/>
      <c r="DW75" s="59"/>
      <c r="DX75" s="59"/>
      <c r="DY75" s="59"/>
      <c r="DZ75" s="59"/>
      <c r="EA75" s="59"/>
      <c r="EB75" s="59"/>
      <c r="EC75" s="59"/>
      <c r="ED75" s="59"/>
      <c r="EE75" s="59"/>
      <c r="EF75" s="59"/>
      <c r="EG75" s="59"/>
      <c r="EH75" s="59"/>
      <c r="EI75" s="59"/>
      <c r="EJ75" s="59"/>
      <c r="EK75" s="59"/>
      <c r="EL75" s="59"/>
      <c r="EM75" s="59"/>
      <c r="EN75" s="59"/>
      <c r="EO75" s="59"/>
      <c r="EP75" s="59"/>
      <c r="EQ75" s="59"/>
      <c r="ER75" s="59"/>
      <c r="ES75" s="59"/>
      <c r="ET75" s="59"/>
      <c r="EU75" s="59"/>
      <c r="EV75" s="59"/>
      <c r="EW75" s="59"/>
      <c r="EX75" s="59"/>
      <c r="EY75" s="59"/>
      <c r="EZ75" s="59"/>
      <c r="FA75" s="59"/>
      <c r="FB75" s="59"/>
      <c r="FC75" s="59"/>
      <c r="FD75" s="59"/>
      <c r="FE75" s="59"/>
      <c r="FF75" s="59"/>
      <c r="FG75" s="59"/>
      <c r="FH75" s="59"/>
      <c r="FI75" s="59"/>
      <c r="FJ75" s="59"/>
      <c r="FK75" s="59"/>
      <c r="FL75" s="59"/>
      <c r="FM75" s="59"/>
      <c r="FN75" s="59"/>
      <c r="FO75" s="59"/>
      <c r="FP75" s="59"/>
      <c r="FQ75" s="59"/>
      <c r="FR75" s="59"/>
      <c r="FS75" s="59"/>
      <c r="FT75" s="59"/>
      <c r="FU75" s="59"/>
      <c r="FV75" s="59"/>
      <c r="FW75" s="59"/>
      <c r="FX75" s="59"/>
      <c r="FY75" s="59"/>
      <c r="FZ75" s="59"/>
      <c r="GA75" s="59"/>
      <c r="GB75" s="59"/>
      <c r="GC75" s="59"/>
      <c r="GD75" s="59"/>
      <c r="GE75" s="59"/>
      <c r="GF75" s="59"/>
      <c r="GG75" s="59"/>
      <c r="GH75" s="59"/>
      <c r="GI75" s="59"/>
      <c r="GJ75" s="59"/>
      <c r="GK75" s="59"/>
      <c r="GL75" s="59"/>
      <c r="GM75" s="59"/>
      <c r="GN75" s="59"/>
      <c r="GO75" s="59"/>
      <c r="GP75" s="59"/>
      <c r="GQ75" s="59"/>
      <c r="GR75" s="59"/>
      <c r="GS75" s="59"/>
      <c r="GT75" s="59"/>
      <c r="GU75" s="59"/>
      <c r="GV75" s="59"/>
      <c r="GW75" s="59"/>
      <c r="GX75" s="59"/>
      <c r="GY75" s="59"/>
      <c r="GZ75" s="59"/>
      <c r="HA75" s="59"/>
      <c r="HB75" s="59"/>
      <c r="HC75" s="59"/>
      <c r="HD75" s="59"/>
      <c r="HE75" s="59"/>
      <c r="HF75" s="59"/>
      <c r="HG75" s="59"/>
      <c r="HH75" s="59"/>
      <c r="HI75" s="59"/>
      <c r="HJ75" s="59"/>
      <c r="HK75" s="59"/>
      <c r="HL75" s="59"/>
      <c r="HM75" s="59"/>
      <c r="HN75" s="59"/>
      <c r="HO75" s="59"/>
      <c r="HP75" s="59"/>
      <c r="HQ75" s="59"/>
      <c r="HR75" s="59"/>
      <c r="HS75" s="59"/>
      <c r="HT75" s="59"/>
      <c r="HU75" s="59"/>
      <c r="HV75" s="59"/>
      <c r="HW75" s="59"/>
      <c r="HX75" s="59"/>
      <c r="HY75" s="59"/>
      <c r="HZ75" s="59"/>
      <c r="IA75" s="59"/>
      <c r="IB75" s="59"/>
      <c r="IC75" s="59"/>
      <c r="ID75" s="59"/>
      <c r="IE75" s="59"/>
      <c r="IF75" s="59"/>
      <c r="IG75" s="59"/>
      <c r="IH75" s="59"/>
      <c r="II75" s="59"/>
      <c r="IJ75" s="59"/>
      <c r="IK75" s="59"/>
    </row>
    <row r="76" spans="1:245">
      <c r="A76" s="68" t="str">
        <f t="shared" si="49"/>
        <v>Derek</v>
      </c>
      <c r="B76" s="61">
        <f t="shared" si="49"/>
        <v>0.2</v>
      </c>
      <c r="F76" s="67">
        <f t="shared" si="50"/>
        <v>0</v>
      </c>
      <c r="G76" s="59">
        <f t="shared" si="48"/>
        <v>0</v>
      </c>
      <c r="H76" s="59">
        <f t="shared" si="48"/>
        <v>0</v>
      </c>
      <c r="I76" s="59">
        <f t="shared" si="48"/>
        <v>0</v>
      </c>
      <c r="J76" s="59">
        <f t="shared" si="48"/>
        <v>0</v>
      </c>
      <c r="K76" s="59">
        <f t="shared" si="48"/>
        <v>0</v>
      </c>
      <c r="L76" s="59">
        <f t="shared" si="48"/>
        <v>0</v>
      </c>
      <c r="M76" s="59">
        <f t="shared" si="48"/>
        <v>0</v>
      </c>
      <c r="N76" s="59">
        <f t="shared" si="48"/>
        <v>0</v>
      </c>
      <c r="O76" s="59">
        <f t="shared" si="48"/>
        <v>0</v>
      </c>
      <c r="P76" s="59">
        <f t="shared" si="48"/>
        <v>0</v>
      </c>
      <c r="Q76" s="59">
        <f t="shared" si="48"/>
        <v>0</v>
      </c>
      <c r="R76" s="59">
        <f t="shared" si="48"/>
        <v>0</v>
      </c>
      <c r="S76" s="59">
        <f t="shared" si="48"/>
        <v>0</v>
      </c>
      <c r="T76" s="59">
        <f t="shared" si="48"/>
        <v>166846.1875992273</v>
      </c>
      <c r="U76" s="59">
        <f t="shared" si="48"/>
        <v>0</v>
      </c>
      <c r="V76" s="59">
        <f t="shared" si="48"/>
        <v>0</v>
      </c>
      <c r="W76" s="59">
        <f t="shared" si="48"/>
        <v>0</v>
      </c>
      <c r="X76" s="59">
        <f t="shared" si="48"/>
        <v>0</v>
      </c>
      <c r="Y76" s="59">
        <f t="shared" si="48"/>
        <v>0</v>
      </c>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59"/>
      <c r="BH76" s="59"/>
      <c r="BI76" s="59"/>
      <c r="BJ76" s="59"/>
      <c r="BK76" s="59"/>
      <c r="BL76" s="59"/>
      <c r="BM76" s="59"/>
      <c r="BN76" s="59"/>
      <c r="BO76" s="59"/>
      <c r="BP76" s="59"/>
      <c r="BQ76" s="59"/>
      <c r="BR76" s="59"/>
      <c r="BS76" s="59"/>
      <c r="BT76" s="59"/>
      <c r="BU76" s="59"/>
      <c r="BV76" s="59"/>
      <c r="BW76" s="59"/>
      <c r="BX76" s="59"/>
      <c r="BY76" s="59"/>
      <c r="BZ76" s="59"/>
      <c r="CA76" s="59"/>
      <c r="CB76" s="59"/>
      <c r="CC76" s="59"/>
      <c r="CD76" s="59"/>
      <c r="CE76" s="59"/>
      <c r="CF76" s="59"/>
      <c r="CG76" s="59"/>
      <c r="CH76" s="59"/>
      <c r="CI76" s="59"/>
      <c r="CJ76" s="59"/>
      <c r="CK76" s="59"/>
      <c r="CL76" s="59"/>
      <c r="CM76" s="59"/>
      <c r="CN76" s="59"/>
      <c r="CO76" s="59"/>
      <c r="CP76" s="59"/>
      <c r="CQ76" s="59"/>
      <c r="CR76" s="59"/>
      <c r="CS76" s="59"/>
      <c r="CT76" s="59"/>
      <c r="CU76" s="59"/>
      <c r="CV76" s="59"/>
      <c r="CW76" s="59"/>
      <c r="CX76" s="59"/>
      <c r="CY76" s="59"/>
      <c r="CZ76" s="59"/>
      <c r="DA76" s="59"/>
      <c r="DB76" s="59"/>
      <c r="DC76" s="59"/>
      <c r="DD76" s="59"/>
      <c r="DE76" s="59"/>
      <c r="DF76" s="59"/>
      <c r="DG76" s="59"/>
      <c r="DH76" s="59"/>
      <c r="DI76" s="59"/>
      <c r="DJ76" s="59"/>
      <c r="DK76" s="59"/>
      <c r="DL76" s="59"/>
      <c r="DM76" s="59"/>
      <c r="DN76" s="59"/>
      <c r="DO76" s="59"/>
      <c r="DP76" s="59"/>
      <c r="DQ76" s="59"/>
      <c r="DR76" s="59"/>
      <c r="DS76" s="59"/>
      <c r="DT76" s="59"/>
      <c r="DU76" s="59"/>
      <c r="DV76" s="59"/>
      <c r="DW76" s="59"/>
      <c r="DX76" s="59"/>
      <c r="DY76" s="59"/>
      <c r="DZ76" s="59"/>
      <c r="EA76" s="59"/>
      <c r="EB76" s="59"/>
      <c r="EC76" s="59"/>
      <c r="ED76" s="59"/>
      <c r="EE76" s="59"/>
      <c r="EF76" s="59"/>
      <c r="EG76" s="59"/>
      <c r="EH76" s="59"/>
      <c r="EI76" s="59"/>
      <c r="EJ76" s="59"/>
      <c r="EK76" s="59"/>
      <c r="EL76" s="59"/>
      <c r="EM76" s="59"/>
      <c r="EN76" s="59"/>
      <c r="EO76" s="59"/>
      <c r="EP76" s="59"/>
      <c r="EQ76" s="59"/>
      <c r="ER76" s="59"/>
      <c r="ES76" s="59"/>
      <c r="ET76" s="59"/>
      <c r="EU76" s="59"/>
      <c r="EV76" s="59"/>
      <c r="EW76" s="59"/>
      <c r="EX76" s="59"/>
      <c r="EY76" s="59"/>
      <c r="EZ76" s="59"/>
      <c r="FA76" s="59"/>
      <c r="FB76" s="59"/>
      <c r="FC76" s="59"/>
      <c r="FD76" s="59"/>
      <c r="FE76" s="59"/>
      <c r="FF76" s="59"/>
      <c r="FG76" s="59"/>
      <c r="FH76" s="59"/>
      <c r="FI76" s="59"/>
      <c r="FJ76" s="59"/>
      <c r="FK76" s="59"/>
      <c r="FL76" s="59"/>
      <c r="FM76" s="59"/>
      <c r="FN76" s="59"/>
      <c r="FO76" s="59"/>
      <c r="FP76" s="59"/>
      <c r="FQ76" s="59"/>
      <c r="FR76" s="59"/>
      <c r="FS76" s="59"/>
      <c r="FT76" s="59"/>
      <c r="FU76" s="59"/>
      <c r="FV76" s="59"/>
      <c r="FW76" s="59"/>
      <c r="FX76" s="59"/>
      <c r="FY76" s="59"/>
      <c r="FZ76" s="59"/>
      <c r="GA76" s="59"/>
      <c r="GB76" s="59"/>
      <c r="GC76" s="59"/>
      <c r="GD76" s="59"/>
      <c r="GE76" s="59"/>
      <c r="GF76" s="59"/>
      <c r="GG76" s="59"/>
      <c r="GH76" s="59"/>
      <c r="GI76" s="59"/>
      <c r="GJ76" s="59"/>
      <c r="GK76" s="59"/>
      <c r="GL76" s="59"/>
      <c r="GM76" s="59"/>
      <c r="GN76" s="59"/>
      <c r="GO76" s="59"/>
      <c r="GP76" s="59"/>
      <c r="GQ76" s="59"/>
      <c r="GR76" s="59"/>
      <c r="GS76" s="59"/>
      <c r="GT76" s="59"/>
      <c r="GU76" s="59"/>
      <c r="GV76" s="59"/>
      <c r="GW76" s="59"/>
      <c r="GX76" s="59"/>
      <c r="GY76" s="59"/>
      <c r="GZ76" s="59"/>
      <c r="HA76" s="59"/>
      <c r="HB76" s="59"/>
      <c r="HC76" s="59"/>
      <c r="HD76" s="59"/>
      <c r="HE76" s="59"/>
      <c r="HF76" s="59"/>
      <c r="HG76" s="59"/>
      <c r="HH76" s="59"/>
      <c r="HI76" s="59"/>
      <c r="HJ76" s="59"/>
      <c r="HK76" s="59"/>
      <c r="HL76" s="59"/>
      <c r="HM76" s="59"/>
      <c r="HN76" s="59"/>
      <c r="HO76" s="59"/>
      <c r="HP76" s="59"/>
      <c r="HQ76" s="59"/>
      <c r="HR76" s="59"/>
      <c r="HS76" s="59"/>
      <c r="HT76" s="59"/>
      <c r="HU76" s="59"/>
      <c r="HV76" s="59"/>
      <c r="HW76" s="59"/>
      <c r="HX76" s="59"/>
      <c r="HY76" s="59"/>
      <c r="HZ76" s="59"/>
      <c r="IA76" s="59"/>
      <c r="IB76" s="59"/>
      <c r="IC76" s="59"/>
      <c r="ID76" s="59"/>
      <c r="IE76" s="59"/>
      <c r="IF76" s="59"/>
      <c r="IG76" s="59"/>
      <c r="IH76" s="59"/>
      <c r="II76" s="59"/>
      <c r="IJ76" s="59"/>
      <c r="IK76" s="59"/>
    </row>
    <row r="77" spans="1:245">
      <c r="A77" s="68" t="str">
        <f t="shared" si="49"/>
        <v>Elizabeth</v>
      </c>
      <c r="B77" s="61">
        <f t="shared" si="49"/>
        <v>0.15</v>
      </c>
      <c r="F77" s="67">
        <f t="shared" si="50"/>
        <v>0</v>
      </c>
      <c r="G77" s="59">
        <f t="shared" si="48"/>
        <v>0</v>
      </c>
      <c r="H77" s="59">
        <f t="shared" si="48"/>
        <v>0</v>
      </c>
      <c r="I77" s="59">
        <f t="shared" si="48"/>
        <v>0</v>
      </c>
      <c r="J77" s="59">
        <f t="shared" si="48"/>
        <v>0</v>
      </c>
      <c r="K77" s="59">
        <f t="shared" si="48"/>
        <v>0</v>
      </c>
      <c r="L77" s="59">
        <f t="shared" si="48"/>
        <v>0</v>
      </c>
      <c r="M77" s="59">
        <f t="shared" si="48"/>
        <v>0</v>
      </c>
      <c r="N77" s="59">
        <f t="shared" si="48"/>
        <v>0</v>
      </c>
      <c r="O77" s="59">
        <f t="shared" si="48"/>
        <v>0</v>
      </c>
      <c r="P77" s="59">
        <f t="shared" si="48"/>
        <v>0</v>
      </c>
      <c r="Q77" s="59">
        <f t="shared" si="48"/>
        <v>0</v>
      </c>
      <c r="R77" s="59">
        <f t="shared" si="48"/>
        <v>0</v>
      </c>
      <c r="S77" s="59">
        <f t="shared" si="48"/>
        <v>0</v>
      </c>
      <c r="T77" s="59">
        <f t="shared" si="48"/>
        <v>125134.64069942047</v>
      </c>
      <c r="U77" s="59">
        <f t="shared" si="48"/>
        <v>0</v>
      </c>
      <c r="V77" s="59">
        <f t="shared" si="48"/>
        <v>0</v>
      </c>
      <c r="W77" s="59">
        <f t="shared" si="48"/>
        <v>0</v>
      </c>
      <c r="X77" s="59">
        <f t="shared" si="48"/>
        <v>0</v>
      </c>
      <c r="Y77" s="59">
        <f t="shared" si="48"/>
        <v>0</v>
      </c>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c r="BC77" s="59"/>
      <c r="BD77" s="59"/>
      <c r="BE77" s="59"/>
      <c r="BF77" s="59"/>
      <c r="BG77" s="59"/>
      <c r="BH77" s="59"/>
      <c r="BI77" s="59"/>
      <c r="BJ77" s="59"/>
      <c r="BK77" s="59"/>
      <c r="BL77" s="59"/>
      <c r="BM77" s="59"/>
      <c r="BN77" s="59"/>
      <c r="BO77" s="59"/>
      <c r="BP77" s="59"/>
      <c r="BQ77" s="59"/>
      <c r="BR77" s="59"/>
      <c r="BS77" s="59"/>
      <c r="BT77" s="59"/>
      <c r="BU77" s="59"/>
      <c r="BV77" s="59"/>
      <c r="BW77" s="59"/>
      <c r="BX77" s="59"/>
      <c r="BY77" s="59"/>
      <c r="BZ77" s="59"/>
      <c r="CA77" s="59"/>
      <c r="CB77" s="59"/>
      <c r="CC77" s="59"/>
      <c r="CD77" s="59"/>
      <c r="CE77" s="59"/>
      <c r="CF77" s="59"/>
      <c r="CG77" s="59"/>
      <c r="CH77" s="59"/>
      <c r="CI77" s="59"/>
      <c r="CJ77" s="59"/>
      <c r="CK77" s="59"/>
      <c r="CL77" s="59"/>
      <c r="CM77" s="59"/>
      <c r="CN77" s="59"/>
      <c r="CO77" s="59"/>
      <c r="CP77" s="59"/>
      <c r="CQ77" s="59"/>
      <c r="CR77" s="59"/>
      <c r="CS77" s="59"/>
      <c r="CT77" s="59"/>
      <c r="CU77" s="59"/>
      <c r="CV77" s="59"/>
      <c r="CW77" s="59"/>
      <c r="CX77" s="59"/>
      <c r="CY77" s="59"/>
      <c r="CZ77" s="59"/>
      <c r="DA77" s="59"/>
      <c r="DB77" s="59"/>
      <c r="DC77" s="59"/>
      <c r="DD77" s="59"/>
      <c r="DE77" s="59"/>
      <c r="DF77" s="59"/>
      <c r="DG77" s="59"/>
      <c r="DH77" s="59"/>
      <c r="DI77" s="59"/>
      <c r="DJ77" s="59"/>
      <c r="DK77" s="59"/>
      <c r="DL77" s="59"/>
      <c r="DM77" s="59"/>
      <c r="DN77" s="59"/>
      <c r="DO77" s="59"/>
      <c r="DP77" s="59"/>
      <c r="DQ77" s="59"/>
      <c r="DR77" s="59"/>
      <c r="DS77" s="59"/>
      <c r="DT77" s="59"/>
      <c r="DU77" s="59"/>
      <c r="DV77" s="59"/>
      <c r="DW77" s="59"/>
      <c r="DX77" s="59"/>
      <c r="DY77" s="59"/>
      <c r="DZ77" s="59"/>
      <c r="EA77" s="59"/>
      <c r="EB77" s="59"/>
      <c r="EC77" s="59"/>
      <c r="ED77" s="59"/>
      <c r="EE77" s="59"/>
      <c r="EF77" s="59"/>
      <c r="EG77" s="59"/>
      <c r="EH77" s="59"/>
      <c r="EI77" s="59"/>
      <c r="EJ77" s="59"/>
      <c r="EK77" s="59"/>
      <c r="EL77" s="59"/>
      <c r="EM77" s="59"/>
      <c r="EN77" s="59"/>
      <c r="EO77" s="59"/>
      <c r="EP77" s="59"/>
      <c r="EQ77" s="59"/>
      <c r="ER77" s="59"/>
      <c r="ES77" s="59"/>
      <c r="ET77" s="59"/>
      <c r="EU77" s="59"/>
      <c r="EV77" s="59"/>
      <c r="EW77" s="59"/>
      <c r="EX77" s="59"/>
      <c r="EY77" s="59"/>
      <c r="EZ77" s="59"/>
      <c r="FA77" s="59"/>
      <c r="FB77" s="59"/>
      <c r="FC77" s="59"/>
      <c r="FD77" s="59"/>
      <c r="FE77" s="59"/>
      <c r="FF77" s="59"/>
      <c r="FG77" s="59"/>
      <c r="FH77" s="59"/>
      <c r="FI77" s="59"/>
      <c r="FJ77" s="59"/>
      <c r="FK77" s="59"/>
      <c r="FL77" s="59"/>
      <c r="FM77" s="59"/>
      <c r="FN77" s="59"/>
      <c r="FO77" s="59"/>
      <c r="FP77" s="59"/>
      <c r="FQ77" s="59"/>
      <c r="FR77" s="59"/>
      <c r="FS77" s="59"/>
      <c r="FT77" s="59"/>
      <c r="FU77" s="59"/>
      <c r="FV77" s="59"/>
      <c r="FW77" s="59"/>
      <c r="FX77" s="59"/>
      <c r="FY77" s="59"/>
      <c r="FZ77" s="59"/>
      <c r="GA77" s="59"/>
      <c r="GB77" s="59"/>
      <c r="GC77" s="59"/>
      <c r="GD77" s="59"/>
      <c r="GE77" s="59"/>
      <c r="GF77" s="59"/>
      <c r="GG77" s="59"/>
      <c r="GH77" s="59"/>
      <c r="GI77" s="59"/>
      <c r="GJ77" s="59"/>
      <c r="GK77" s="59"/>
      <c r="GL77" s="59"/>
      <c r="GM77" s="59"/>
      <c r="GN77" s="59"/>
      <c r="GO77" s="59"/>
      <c r="GP77" s="59"/>
      <c r="GQ77" s="59"/>
      <c r="GR77" s="59"/>
      <c r="GS77" s="59"/>
      <c r="GT77" s="59"/>
      <c r="GU77" s="59"/>
      <c r="GV77" s="59"/>
      <c r="GW77" s="59"/>
      <c r="GX77" s="59"/>
      <c r="GY77" s="59"/>
      <c r="GZ77" s="59"/>
      <c r="HA77" s="59"/>
      <c r="HB77" s="59"/>
      <c r="HC77" s="59"/>
      <c r="HD77" s="59"/>
      <c r="HE77" s="59"/>
      <c r="HF77" s="59"/>
      <c r="HG77" s="59"/>
      <c r="HH77" s="59"/>
      <c r="HI77" s="59"/>
      <c r="HJ77" s="59"/>
      <c r="HK77" s="59"/>
      <c r="HL77" s="59"/>
      <c r="HM77" s="59"/>
      <c r="HN77" s="59"/>
      <c r="HO77" s="59"/>
      <c r="HP77" s="59"/>
      <c r="HQ77" s="59"/>
      <c r="HR77" s="59"/>
      <c r="HS77" s="59"/>
      <c r="HT77" s="59"/>
      <c r="HU77" s="59"/>
      <c r="HV77" s="59"/>
      <c r="HW77" s="59"/>
      <c r="HX77" s="59"/>
      <c r="HY77" s="59"/>
      <c r="HZ77" s="59"/>
      <c r="IA77" s="59"/>
      <c r="IB77" s="59"/>
      <c r="IC77" s="59"/>
      <c r="ID77" s="59"/>
      <c r="IE77" s="59"/>
      <c r="IF77" s="59"/>
      <c r="IG77" s="59"/>
      <c r="IH77" s="59"/>
      <c r="II77" s="59"/>
      <c r="IJ77" s="59"/>
      <c r="IK77" s="59"/>
    </row>
    <row r="78" spans="1:245">
      <c r="A78" s="50" t="s">
        <v>34</v>
      </c>
      <c r="C78" s="61">
        <f>IF($A$1=2,0,'3-Tier'!C32)</f>
        <v>0</v>
      </c>
      <c r="D78" s="61"/>
      <c r="E78" s="61"/>
      <c r="F78" s="67">
        <f>$C78*F$70</f>
        <v>0</v>
      </c>
      <c r="G78" s="59">
        <f t="shared" ref="G78:Y78" si="51">$C78*G$70</f>
        <v>0</v>
      </c>
      <c r="H78" s="59">
        <f t="shared" si="51"/>
        <v>0</v>
      </c>
      <c r="I78" s="59">
        <f t="shared" si="51"/>
        <v>0</v>
      </c>
      <c r="J78" s="59">
        <f t="shared" si="51"/>
        <v>0</v>
      </c>
      <c r="K78" s="59">
        <f t="shared" si="51"/>
        <v>0</v>
      </c>
      <c r="L78" s="59">
        <f t="shared" si="51"/>
        <v>0</v>
      </c>
      <c r="M78" s="59">
        <f t="shared" si="51"/>
        <v>0</v>
      </c>
      <c r="N78" s="59">
        <f t="shared" si="51"/>
        <v>0</v>
      </c>
      <c r="O78" s="59">
        <f t="shared" si="51"/>
        <v>0</v>
      </c>
      <c r="P78" s="59">
        <f t="shared" si="51"/>
        <v>0</v>
      </c>
      <c r="Q78" s="59">
        <f t="shared" si="51"/>
        <v>0</v>
      </c>
      <c r="R78" s="59">
        <f t="shared" si="51"/>
        <v>0</v>
      </c>
      <c r="S78" s="59">
        <f t="shared" si="51"/>
        <v>0</v>
      </c>
      <c r="T78" s="59">
        <f t="shared" si="51"/>
        <v>0</v>
      </c>
      <c r="U78" s="59">
        <f t="shared" si="51"/>
        <v>0</v>
      </c>
      <c r="V78" s="59">
        <f t="shared" si="51"/>
        <v>0</v>
      </c>
      <c r="W78" s="59">
        <f t="shared" si="51"/>
        <v>0</v>
      </c>
      <c r="X78" s="59">
        <f t="shared" si="51"/>
        <v>0</v>
      </c>
      <c r="Y78" s="59">
        <f t="shared" si="51"/>
        <v>0</v>
      </c>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59"/>
      <c r="AX78" s="59"/>
      <c r="AY78" s="59"/>
      <c r="AZ78" s="59"/>
      <c r="BA78" s="59"/>
      <c r="BB78" s="59"/>
      <c r="BC78" s="59"/>
      <c r="BD78" s="59"/>
      <c r="BE78" s="59"/>
      <c r="BF78" s="59"/>
      <c r="BG78" s="59"/>
      <c r="BH78" s="59"/>
      <c r="BI78" s="59"/>
      <c r="BJ78" s="59"/>
      <c r="BK78" s="59"/>
      <c r="BL78" s="59"/>
      <c r="BM78" s="59"/>
      <c r="BN78" s="59"/>
      <c r="BO78" s="59"/>
      <c r="BP78" s="59"/>
      <c r="BQ78" s="59"/>
      <c r="BR78" s="59"/>
      <c r="BS78" s="59"/>
      <c r="BT78" s="59"/>
      <c r="BU78" s="59"/>
      <c r="BV78" s="59"/>
      <c r="BW78" s="59"/>
      <c r="BX78" s="59"/>
      <c r="BY78" s="59"/>
      <c r="BZ78" s="59"/>
      <c r="CA78" s="59"/>
      <c r="CB78" s="59"/>
      <c r="CC78" s="59"/>
      <c r="CD78" s="59"/>
      <c r="CE78" s="59"/>
      <c r="CF78" s="59"/>
      <c r="CG78" s="59"/>
      <c r="CH78" s="59"/>
      <c r="CI78" s="59"/>
      <c r="CJ78" s="59"/>
      <c r="CK78" s="59"/>
      <c r="CL78" s="59"/>
      <c r="CM78" s="59"/>
      <c r="CN78" s="59"/>
      <c r="CO78" s="59"/>
      <c r="CP78" s="59"/>
      <c r="CQ78" s="59"/>
      <c r="CR78" s="59"/>
      <c r="CS78" s="59"/>
      <c r="CT78" s="59"/>
      <c r="CU78" s="59"/>
      <c r="CV78" s="59"/>
      <c r="CW78" s="59"/>
      <c r="CX78" s="59"/>
      <c r="CY78" s="59"/>
      <c r="CZ78" s="59"/>
      <c r="DA78" s="59"/>
      <c r="DB78" s="59"/>
      <c r="DC78" s="59"/>
      <c r="DD78" s="59"/>
      <c r="DE78" s="59"/>
      <c r="DF78" s="59"/>
      <c r="DG78" s="59"/>
      <c r="DH78" s="59"/>
      <c r="DI78" s="59"/>
      <c r="DJ78" s="59"/>
      <c r="DK78" s="59"/>
      <c r="DL78" s="59"/>
      <c r="DM78" s="59"/>
      <c r="DN78" s="59"/>
      <c r="DO78" s="59"/>
      <c r="DP78" s="59"/>
      <c r="DQ78" s="59"/>
      <c r="DR78" s="59"/>
      <c r="DS78" s="59"/>
      <c r="DT78" s="59"/>
      <c r="DU78" s="59"/>
      <c r="DV78" s="59"/>
      <c r="DW78" s="59"/>
      <c r="DX78" s="59"/>
      <c r="DY78" s="59"/>
      <c r="DZ78" s="59"/>
      <c r="EA78" s="59"/>
      <c r="EB78" s="59"/>
      <c r="EC78" s="59"/>
      <c r="ED78" s="59"/>
      <c r="EE78" s="59"/>
      <c r="EF78" s="59"/>
      <c r="EG78" s="59"/>
      <c r="EH78" s="59"/>
      <c r="EI78" s="59"/>
      <c r="EJ78" s="59"/>
      <c r="EK78" s="59"/>
      <c r="EL78" s="59"/>
      <c r="EM78" s="59"/>
      <c r="EN78" s="59"/>
      <c r="EO78" s="59"/>
      <c r="EP78" s="59"/>
      <c r="EQ78" s="59"/>
      <c r="ER78" s="59"/>
      <c r="ES78" s="59"/>
      <c r="ET78" s="59"/>
      <c r="EU78" s="59"/>
      <c r="EV78" s="59"/>
      <c r="EW78" s="59"/>
      <c r="EX78" s="59"/>
      <c r="EY78" s="59"/>
      <c r="EZ78" s="59"/>
      <c r="FA78" s="59"/>
      <c r="FB78" s="59"/>
      <c r="FC78" s="59"/>
      <c r="FD78" s="59"/>
      <c r="FE78" s="59"/>
      <c r="FF78" s="59"/>
      <c r="FG78" s="59"/>
      <c r="FH78" s="59"/>
      <c r="FI78" s="59"/>
      <c r="FJ78" s="59"/>
      <c r="FK78" s="59"/>
      <c r="FL78" s="59"/>
      <c r="FM78" s="59"/>
      <c r="FN78" s="59"/>
      <c r="FO78" s="59"/>
      <c r="FP78" s="59"/>
      <c r="FQ78" s="59"/>
      <c r="FR78" s="59"/>
      <c r="FS78" s="59"/>
      <c r="FT78" s="59"/>
      <c r="FU78" s="59"/>
      <c r="FV78" s="59"/>
      <c r="FW78" s="59"/>
      <c r="FX78" s="59"/>
      <c r="FY78" s="59"/>
      <c r="FZ78" s="59"/>
      <c r="GA78" s="59"/>
      <c r="GB78" s="59"/>
      <c r="GC78" s="59"/>
      <c r="GD78" s="59"/>
      <c r="GE78" s="59"/>
      <c r="GF78" s="59"/>
      <c r="GG78" s="59"/>
      <c r="GH78" s="59"/>
      <c r="GI78" s="59"/>
      <c r="GJ78" s="59"/>
      <c r="GK78" s="59"/>
      <c r="GL78" s="59"/>
      <c r="GM78" s="59"/>
      <c r="GN78" s="59"/>
      <c r="GO78" s="59"/>
      <c r="GP78" s="59"/>
      <c r="GQ78" s="59"/>
      <c r="GR78" s="59"/>
      <c r="GS78" s="59"/>
      <c r="GT78" s="59"/>
      <c r="GU78" s="59"/>
      <c r="GV78" s="59"/>
      <c r="GW78" s="59"/>
      <c r="GX78" s="59"/>
      <c r="GY78" s="59"/>
      <c r="GZ78" s="59"/>
      <c r="HA78" s="59"/>
      <c r="HB78" s="59"/>
      <c r="HC78" s="59"/>
      <c r="HD78" s="59"/>
      <c r="HE78" s="59"/>
      <c r="HF78" s="59"/>
      <c r="HG78" s="59"/>
      <c r="HH78" s="59"/>
      <c r="HI78" s="59"/>
      <c r="HJ78" s="59"/>
      <c r="HK78" s="59"/>
      <c r="HL78" s="59"/>
      <c r="HM78" s="59"/>
      <c r="HN78" s="59"/>
      <c r="HO78" s="59"/>
      <c r="HP78" s="59"/>
      <c r="HQ78" s="59"/>
      <c r="HR78" s="59"/>
      <c r="HS78" s="59"/>
      <c r="HT78" s="59"/>
      <c r="HU78" s="59"/>
      <c r="HV78" s="59"/>
      <c r="HW78" s="59"/>
      <c r="HX78" s="59"/>
      <c r="HY78" s="59"/>
      <c r="HZ78" s="59"/>
      <c r="IA78" s="59"/>
      <c r="IB78" s="59"/>
      <c r="IC78" s="59"/>
      <c r="ID78" s="59"/>
      <c r="IE78" s="59"/>
      <c r="IF78" s="59"/>
      <c r="IG78" s="59"/>
      <c r="IH78" s="59"/>
      <c r="II78" s="59"/>
      <c r="IJ78" s="59"/>
      <c r="IK78" s="59"/>
    </row>
    <row r="79" spans="1:245">
      <c r="F79" s="53"/>
    </row>
    <row r="80" spans="1:245">
      <c r="C80" s="62"/>
      <c r="D80" s="62"/>
      <c r="E80" s="62"/>
      <c r="F80" s="67"/>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c r="BD80" s="59"/>
      <c r="BE80" s="59"/>
      <c r="BF80" s="59"/>
      <c r="BG80" s="59"/>
      <c r="BH80" s="59"/>
      <c r="BI80" s="59"/>
      <c r="BJ80" s="59"/>
      <c r="BK80" s="59"/>
      <c r="BL80" s="59"/>
      <c r="BM80" s="59"/>
      <c r="BN80" s="59"/>
      <c r="BO80" s="59"/>
      <c r="BP80" s="59"/>
      <c r="BQ80" s="59"/>
      <c r="BR80" s="59"/>
      <c r="BS80" s="59"/>
      <c r="BT80" s="59"/>
      <c r="BU80" s="59"/>
      <c r="BV80" s="59"/>
      <c r="BW80" s="59"/>
      <c r="BX80" s="59"/>
      <c r="BY80" s="59"/>
      <c r="BZ80" s="59"/>
      <c r="CA80" s="59"/>
      <c r="CB80" s="59"/>
      <c r="CC80" s="59"/>
      <c r="CD80" s="59"/>
      <c r="CE80" s="59"/>
      <c r="CF80" s="59"/>
      <c r="CG80" s="59"/>
      <c r="CH80" s="59"/>
      <c r="CI80" s="59"/>
      <c r="CJ80" s="59"/>
      <c r="CK80" s="59"/>
      <c r="CL80" s="59"/>
      <c r="CM80" s="59"/>
      <c r="CN80" s="59"/>
      <c r="CO80" s="59"/>
      <c r="CP80" s="59"/>
      <c r="CQ80" s="59"/>
      <c r="CR80" s="59"/>
      <c r="CS80" s="59"/>
      <c r="CT80" s="59"/>
      <c r="CU80" s="59"/>
      <c r="CV80" s="59"/>
      <c r="CW80" s="59"/>
      <c r="CX80" s="59"/>
      <c r="CY80" s="59"/>
      <c r="CZ80" s="59"/>
      <c r="DA80" s="59"/>
      <c r="DB80" s="59"/>
      <c r="DC80" s="59"/>
      <c r="DD80" s="59"/>
      <c r="DE80" s="59"/>
      <c r="DF80" s="59"/>
      <c r="DG80" s="59"/>
      <c r="DH80" s="59"/>
      <c r="DI80" s="59"/>
      <c r="DJ80" s="59"/>
      <c r="DK80" s="59"/>
      <c r="DL80" s="59"/>
      <c r="DM80" s="59"/>
      <c r="DN80" s="59"/>
      <c r="DO80" s="59"/>
      <c r="DP80" s="59"/>
      <c r="DQ80" s="59"/>
      <c r="DR80" s="59"/>
      <c r="DS80" s="59"/>
      <c r="DT80" s="59"/>
      <c r="DU80" s="59"/>
      <c r="DV80" s="59"/>
      <c r="DW80" s="59"/>
      <c r="DX80" s="59"/>
      <c r="DY80" s="59"/>
      <c r="DZ80" s="59"/>
      <c r="EA80" s="59"/>
      <c r="EB80" s="59"/>
      <c r="EC80" s="59"/>
      <c r="ED80" s="59"/>
      <c r="EE80" s="59"/>
      <c r="EF80" s="59"/>
      <c r="EG80" s="59"/>
      <c r="EH80" s="59"/>
      <c r="EI80" s="59"/>
      <c r="EJ80" s="59"/>
      <c r="EK80" s="59"/>
      <c r="EL80" s="59"/>
      <c r="EM80" s="59"/>
      <c r="EN80" s="59"/>
      <c r="EO80" s="59"/>
      <c r="EP80" s="59"/>
      <c r="EQ80" s="59"/>
      <c r="ER80" s="59"/>
      <c r="ES80" s="59"/>
      <c r="ET80" s="59"/>
      <c r="EU80" s="59"/>
      <c r="EV80" s="59"/>
      <c r="EW80" s="59"/>
      <c r="EX80" s="59"/>
      <c r="EY80" s="59"/>
      <c r="EZ80" s="59"/>
      <c r="FA80" s="59"/>
      <c r="FB80" s="59"/>
      <c r="FC80" s="59"/>
      <c r="FD80" s="59"/>
      <c r="FE80" s="59"/>
      <c r="FF80" s="59"/>
      <c r="FG80" s="59"/>
      <c r="FH80" s="59"/>
      <c r="FI80" s="59"/>
      <c r="FJ80" s="59"/>
      <c r="FK80" s="59"/>
      <c r="FL80" s="59"/>
      <c r="FM80" s="59"/>
      <c r="FN80" s="59"/>
      <c r="FO80" s="59"/>
      <c r="FP80" s="59"/>
      <c r="FQ80" s="59"/>
      <c r="FR80" s="59"/>
      <c r="FS80" s="59"/>
      <c r="FT80" s="59"/>
      <c r="FU80" s="59"/>
      <c r="FV80" s="59"/>
      <c r="FW80" s="59"/>
      <c r="FX80" s="59"/>
      <c r="FY80" s="59"/>
      <c r="FZ80" s="59"/>
      <c r="GA80" s="59"/>
      <c r="GB80" s="59"/>
      <c r="GC80" s="59"/>
      <c r="GD80" s="59"/>
      <c r="GE80" s="59"/>
      <c r="GF80" s="59"/>
      <c r="GG80" s="59"/>
      <c r="GH80" s="59"/>
      <c r="GI80" s="59"/>
      <c r="GJ80" s="59"/>
      <c r="GK80" s="59"/>
      <c r="GL80" s="59"/>
      <c r="GM80" s="59"/>
      <c r="GN80" s="59"/>
      <c r="GO80" s="59"/>
      <c r="GP80" s="59"/>
      <c r="GQ80" s="59"/>
      <c r="GR80" s="59"/>
      <c r="GS80" s="59"/>
      <c r="GT80" s="59"/>
      <c r="GU80" s="59"/>
      <c r="GV80" s="59"/>
      <c r="GW80" s="59"/>
      <c r="GX80" s="59"/>
      <c r="GY80" s="59"/>
      <c r="GZ80" s="59"/>
      <c r="HA80" s="59"/>
      <c r="HB80" s="59"/>
      <c r="HC80" s="59"/>
      <c r="HD80" s="59"/>
      <c r="HE80" s="59"/>
      <c r="HF80" s="59"/>
      <c r="HG80" s="59"/>
      <c r="HH80" s="59"/>
      <c r="HI80" s="59"/>
      <c r="HJ80" s="59"/>
      <c r="HK80" s="59"/>
      <c r="HL80" s="59"/>
      <c r="HM80" s="59"/>
      <c r="HN80" s="59"/>
      <c r="HO80" s="59"/>
      <c r="HP80" s="59"/>
      <c r="HQ80" s="59"/>
      <c r="HR80" s="59"/>
      <c r="HS80" s="59"/>
      <c r="HT80" s="59"/>
      <c r="HU80" s="59"/>
      <c r="HV80" s="59"/>
      <c r="HW80" s="59"/>
      <c r="HX80" s="59"/>
      <c r="HY80" s="59"/>
      <c r="HZ80" s="59"/>
      <c r="IA80" s="59"/>
      <c r="IB80" s="59"/>
      <c r="IC80" s="59"/>
      <c r="ID80" s="59"/>
      <c r="IE80" s="59"/>
      <c r="IF80" s="59"/>
      <c r="IG80" s="59"/>
      <c r="IH80" s="59"/>
      <c r="II80" s="59"/>
      <c r="IJ80" s="59"/>
      <c r="IK80" s="59"/>
    </row>
    <row r="81" spans="1:245">
      <c r="A81" s="50" t="s">
        <v>35</v>
      </c>
      <c r="F81" s="69">
        <f>SUM(F82:F86)</f>
        <v>35016.678662137827</v>
      </c>
      <c r="G81" s="70">
        <f>SUM(G82:G86)</f>
        <v>55731.2452601025</v>
      </c>
      <c r="H81" s="70">
        <f t="shared" ref="H81:Y81" si="52">SUM(H82:H86)</f>
        <v>59169.746557362138</v>
      </c>
      <c r="I81" s="70">
        <f t="shared" si="52"/>
        <v>62711.402893539518</v>
      </c>
      <c r="J81" s="70">
        <f t="shared" si="52"/>
        <v>66359.308919802221</v>
      </c>
      <c r="K81" s="70">
        <f t="shared" si="52"/>
        <v>70116.65212685283</v>
      </c>
      <c r="L81" s="70">
        <f t="shared" si="52"/>
        <v>73986.715630114937</v>
      </c>
      <c r="M81" s="70">
        <f t="shared" si="52"/>
        <v>77972.881038474967</v>
      </c>
      <c r="N81" s="70">
        <f t="shared" si="52"/>
        <v>82078.631409085763</v>
      </c>
      <c r="O81" s="70">
        <f t="shared" si="52"/>
        <v>86307.554290814849</v>
      </c>
      <c r="P81" s="70">
        <f t="shared" si="52"/>
        <v>90663.344858995872</v>
      </c>
      <c r="Q81" s="70">
        <f t="shared" si="52"/>
        <v>95149.809144222294</v>
      </c>
      <c r="R81" s="70">
        <f t="shared" si="52"/>
        <v>99770.867358005489</v>
      </c>
      <c r="S81" s="70">
        <f t="shared" si="52"/>
        <v>104530.55731820221</v>
      </c>
      <c r="T81" s="70">
        <f t="shared" si="52"/>
        <v>2391855.303297325</v>
      </c>
      <c r="U81" s="70">
        <f t="shared" si="52"/>
        <v>0</v>
      </c>
      <c r="V81" s="70">
        <f t="shared" si="52"/>
        <v>0</v>
      </c>
      <c r="W81" s="70">
        <f t="shared" si="52"/>
        <v>0</v>
      </c>
      <c r="X81" s="70">
        <f t="shared" si="52"/>
        <v>0</v>
      </c>
      <c r="Y81" s="70">
        <f t="shared" si="52"/>
        <v>0</v>
      </c>
      <c r="Z81" s="70"/>
      <c r="AA81" s="70"/>
      <c r="AB81" s="70"/>
      <c r="AC81" s="70"/>
      <c r="AD81" s="70"/>
      <c r="AE81" s="70"/>
      <c r="AF81" s="70"/>
      <c r="AG81" s="70"/>
      <c r="AH81" s="70"/>
      <c r="AI81" s="70"/>
      <c r="AJ81" s="70"/>
      <c r="AK81" s="70"/>
      <c r="AL81" s="70"/>
      <c r="AM81" s="70"/>
      <c r="AN81" s="70"/>
      <c r="AO81" s="70"/>
      <c r="AP81" s="70"/>
      <c r="AQ81" s="70"/>
      <c r="AR81" s="70"/>
      <c r="AS81" s="70"/>
      <c r="AT81" s="70"/>
      <c r="AU81" s="70"/>
      <c r="AV81" s="70"/>
      <c r="AW81" s="70"/>
      <c r="AX81" s="70"/>
      <c r="AY81" s="70"/>
      <c r="AZ81" s="70"/>
      <c r="BA81" s="70"/>
      <c r="BB81" s="70"/>
      <c r="BC81" s="70"/>
      <c r="BD81" s="70"/>
      <c r="BE81" s="70"/>
      <c r="BF81" s="70"/>
      <c r="BG81" s="70"/>
      <c r="BH81" s="70"/>
      <c r="BI81" s="70"/>
      <c r="BJ81" s="70"/>
      <c r="BK81" s="70"/>
      <c r="BL81" s="70"/>
      <c r="BM81" s="70"/>
      <c r="BN81" s="70"/>
      <c r="BO81" s="70"/>
      <c r="BP81" s="70"/>
      <c r="BQ81" s="70"/>
      <c r="BR81" s="70"/>
      <c r="BS81" s="70"/>
      <c r="BT81" s="70"/>
      <c r="BU81" s="70"/>
      <c r="BV81" s="70"/>
      <c r="BW81" s="70"/>
      <c r="BX81" s="70"/>
      <c r="BY81" s="70"/>
      <c r="BZ81" s="70"/>
      <c r="CA81" s="70"/>
      <c r="CB81" s="70"/>
      <c r="CC81" s="70"/>
      <c r="CD81" s="70"/>
      <c r="CE81" s="70"/>
      <c r="CF81" s="70"/>
      <c r="CG81" s="70"/>
      <c r="CH81" s="70"/>
      <c r="CI81" s="70"/>
      <c r="CJ81" s="70"/>
      <c r="CK81" s="70"/>
      <c r="CL81" s="70"/>
      <c r="CM81" s="70"/>
      <c r="CN81" s="70"/>
      <c r="CO81" s="70"/>
      <c r="CP81" s="70"/>
      <c r="CQ81" s="70"/>
      <c r="CR81" s="70"/>
      <c r="CS81" s="70"/>
      <c r="CT81" s="70"/>
      <c r="CU81" s="70"/>
      <c r="CV81" s="70"/>
      <c r="CW81" s="70"/>
      <c r="CX81" s="70"/>
      <c r="CY81" s="70"/>
      <c r="CZ81" s="70"/>
      <c r="DA81" s="70"/>
      <c r="DB81" s="70"/>
      <c r="DC81" s="70"/>
      <c r="DD81" s="70"/>
      <c r="DE81" s="70"/>
      <c r="DF81" s="70"/>
      <c r="DG81" s="70"/>
      <c r="DH81" s="70"/>
      <c r="DI81" s="70"/>
      <c r="DJ81" s="70"/>
      <c r="DK81" s="70"/>
      <c r="DL81" s="70"/>
      <c r="DM81" s="70"/>
      <c r="DN81" s="70"/>
      <c r="DO81" s="70"/>
      <c r="DP81" s="70"/>
      <c r="DQ81" s="70"/>
      <c r="DR81" s="70"/>
      <c r="DS81" s="70"/>
      <c r="DT81" s="70"/>
      <c r="DU81" s="70"/>
      <c r="DV81" s="70"/>
      <c r="DW81" s="70"/>
      <c r="DX81" s="70"/>
      <c r="DY81" s="70"/>
      <c r="DZ81" s="70"/>
      <c r="EA81" s="70"/>
      <c r="EB81" s="70"/>
      <c r="EC81" s="70"/>
      <c r="ED81" s="70"/>
      <c r="EE81" s="70"/>
      <c r="EF81" s="70"/>
      <c r="EG81" s="70"/>
      <c r="EH81" s="70"/>
      <c r="EI81" s="70"/>
      <c r="EJ81" s="70"/>
      <c r="EK81" s="70"/>
      <c r="EL81" s="70"/>
      <c r="EM81" s="70"/>
      <c r="EN81" s="70"/>
      <c r="EO81" s="70"/>
      <c r="EP81" s="70"/>
      <c r="EQ81" s="70"/>
      <c r="ER81" s="70"/>
      <c r="ES81" s="70"/>
      <c r="ET81" s="70"/>
      <c r="EU81" s="70"/>
      <c r="EV81" s="70"/>
      <c r="EW81" s="70"/>
      <c r="EX81" s="70"/>
      <c r="EY81" s="70"/>
      <c r="EZ81" s="70"/>
      <c r="FA81" s="70"/>
      <c r="FB81" s="70"/>
      <c r="FC81" s="70"/>
      <c r="FD81" s="70"/>
      <c r="FE81" s="70"/>
      <c r="FF81" s="70"/>
      <c r="FG81" s="70"/>
      <c r="FH81" s="70"/>
      <c r="FI81" s="70"/>
      <c r="FJ81" s="70"/>
      <c r="FK81" s="70"/>
      <c r="FL81" s="70"/>
      <c r="FM81" s="70"/>
      <c r="FN81" s="70"/>
      <c r="FO81" s="70"/>
      <c r="FP81" s="70"/>
      <c r="FQ81" s="70"/>
      <c r="FR81" s="70"/>
      <c r="FS81" s="70"/>
      <c r="FT81" s="70"/>
      <c r="FU81" s="70"/>
      <c r="FV81" s="70"/>
      <c r="FW81" s="70"/>
      <c r="FX81" s="70"/>
      <c r="FY81" s="70"/>
      <c r="FZ81" s="70"/>
      <c r="GA81" s="70"/>
      <c r="GB81" s="70"/>
      <c r="GC81" s="70"/>
      <c r="GD81" s="70"/>
      <c r="GE81" s="70"/>
      <c r="GF81" s="70"/>
      <c r="GG81" s="70"/>
      <c r="GH81" s="70"/>
      <c r="GI81" s="70"/>
      <c r="GJ81" s="70"/>
      <c r="GK81" s="70"/>
      <c r="GL81" s="70"/>
      <c r="GM81" s="70"/>
      <c r="GN81" s="70"/>
      <c r="GO81" s="70"/>
      <c r="GP81" s="70"/>
      <c r="GQ81" s="70"/>
      <c r="GR81" s="70"/>
      <c r="GS81" s="70"/>
      <c r="GT81" s="70"/>
      <c r="GU81" s="70"/>
      <c r="GV81" s="70"/>
      <c r="GW81" s="70"/>
      <c r="GX81" s="70"/>
      <c r="GY81" s="70"/>
      <c r="GZ81" s="70"/>
      <c r="HA81" s="70"/>
      <c r="HB81" s="70"/>
      <c r="HC81" s="70"/>
      <c r="HD81" s="70"/>
      <c r="HE81" s="70"/>
      <c r="HF81" s="70"/>
      <c r="HG81" s="70"/>
      <c r="HH81" s="70"/>
      <c r="HI81" s="70"/>
      <c r="HJ81" s="70"/>
      <c r="HK81" s="70"/>
      <c r="HL81" s="70"/>
      <c r="HM81" s="70"/>
      <c r="HN81" s="70"/>
      <c r="HO81" s="70"/>
      <c r="HP81" s="70"/>
      <c r="HQ81" s="70"/>
      <c r="HR81" s="70"/>
      <c r="HS81" s="70"/>
      <c r="HT81" s="70"/>
      <c r="HU81" s="70"/>
      <c r="HV81" s="70"/>
      <c r="HW81" s="70"/>
      <c r="HX81" s="70"/>
      <c r="HY81" s="70"/>
      <c r="HZ81" s="70"/>
      <c r="IA81" s="70"/>
      <c r="IB81" s="70"/>
      <c r="IC81" s="70"/>
      <c r="ID81" s="70"/>
      <c r="IE81" s="70"/>
      <c r="IF81" s="70"/>
      <c r="IG81" s="70"/>
      <c r="IH81" s="70"/>
      <c r="II81" s="70"/>
      <c r="IJ81" s="70"/>
      <c r="IK81" s="70"/>
    </row>
    <row r="82" spans="1:245">
      <c r="A82" s="68" t="str">
        <f>A73</f>
        <v>Albert</v>
      </c>
      <c r="B82" s="61">
        <f>B73</f>
        <v>4.9999999999999933E-2</v>
      </c>
      <c r="C82" s="71"/>
      <c r="D82" s="71"/>
      <c r="E82" s="71"/>
      <c r="F82" s="72">
        <f>SUM(F10,F11,F62,F73)</f>
        <v>1750.8339331068889</v>
      </c>
      <c r="G82" s="71">
        <f>SUM(G10,G11,G62,G73)</f>
        <v>2786.5622630051212</v>
      </c>
      <c r="H82" s="71">
        <f t="shared" ref="H82:Y82" si="53">SUM(H10,H11,H62,H73)</f>
        <v>2958.487327868103</v>
      </c>
      <c r="I82" s="71">
        <f t="shared" si="53"/>
        <v>3135.5701446769708</v>
      </c>
      <c r="J82" s="71">
        <f t="shared" si="53"/>
        <v>3317.9654459901067</v>
      </c>
      <c r="K82" s="71">
        <f t="shared" si="53"/>
        <v>3505.8326063426371</v>
      </c>
      <c r="L82" s="71">
        <f t="shared" si="53"/>
        <v>3699.3357815057434</v>
      </c>
      <c r="M82" s="71">
        <f t="shared" si="53"/>
        <v>3898.6440519237431</v>
      </c>
      <c r="N82" s="71">
        <f t="shared" si="53"/>
        <v>4103.9315704542832</v>
      </c>
      <c r="O82" s="71">
        <f t="shared" si="53"/>
        <v>4315.3777145407366</v>
      </c>
      <c r="P82" s="71">
        <f t="shared" si="53"/>
        <v>4533.1672429497885</v>
      </c>
      <c r="Q82" s="71">
        <f t="shared" si="53"/>
        <v>4757.4904572111091</v>
      </c>
      <c r="R82" s="71">
        <f t="shared" si="53"/>
        <v>4988.5433679002708</v>
      </c>
      <c r="S82" s="71">
        <f t="shared" si="53"/>
        <v>5226.527865910105</v>
      </c>
      <c r="T82" s="71">
        <f t="shared" si="53"/>
        <v>119592.7651648661</v>
      </c>
      <c r="U82" s="71">
        <f t="shared" si="53"/>
        <v>0</v>
      </c>
      <c r="V82" s="71">
        <f t="shared" si="53"/>
        <v>0</v>
      </c>
      <c r="W82" s="71">
        <f t="shared" si="53"/>
        <v>0</v>
      </c>
      <c r="X82" s="71">
        <f t="shared" si="53"/>
        <v>0</v>
      </c>
      <c r="Y82" s="71">
        <f t="shared" si="53"/>
        <v>0</v>
      </c>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71"/>
      <c r="BO82" s="71"/>
      <c r="BP82" s="71"/>
      <c r="BQ82" s="71"/>
      <c r="BR82" s="71"/>
      <c r="BS82" s="71"/>
      <c r="BT82" s="71"/>
      <c r="BU82" s="71"/>
      <c r="BV82" s="71"/>
      <c r="BW82" s="71"/>
      <c r="BX82" s="71"/>
      <c r="BY82" s="71"/>
      <c r="BZ82" s="71"/>
      <c r="CA82" s="71"/>
      <c r="CB82" s="71"/>
      <c r="CC82" s="71"/>
      <c r="CD82" s="71"/>
      <c r="CE82" s="71"/>
      <c r="CF82" s="71"/>
      <c r="CG82" s="71"/>
      <c r="CH82" s="71"/>
      <c r="CI82" s="71"/>
      <c r="CJ82" s="71"/>
      <c r="CK82" s="71"/>
      <c r="CL82" s="71"/>
      <c r="CM82" s="71"/>
      <c r="CN82" s="71"/>
      <c r="CO82" s="71"/>
      <c r="CP82" s="71"/>
      <c r="CQ82" s="71"/>
      <c r="CR82" s="71"/>
      <c r="CS82" s="71"/>
      <c r="CT82" s="71"/>
      <c r="CU82" s="71"/>
      <c r="CV82" s="71"/>
      <c r="CW82" s="71"/>
      <c r="CX82" s="71"/>
      <c r="CY82" s="71"/>
      <c r="CZ82" s="71"/>
      <c r="DA82" s="71"/>
      <c r="DB82" s="71"/>
      <c r="DC82" s="71"/>
      <c r="DD82" s="71"/>
      <c r="DE82" s="71"/>
      <c r="DF82" s="71"/>
      <c r="DG82" s="71"/>
      <c r="DH82" s="71"/>
      <c r="DI82" s="71"/>
      <c r="DJ82" s="71"/>
      <c r="DK82" s="71"/>
      <c r="DL82" s="71"/>
      <c r="DM82" s="71"/>
      <c r="DN82" s="71"/>
      <c r="DO82" s="71"/>
      <c r="DP82" s="71"/>
      <c r="DQ82" s="71"/>
      <c r="DR82" s="71"/>
      <c r="DS82" s="71"/>
      <c r="DT82" s="71"/>
      <c r="DU82" s="71"/>
      <c r="DV82" s="71"/>
      <c r="DW82" s="71"/>
      <c r="DX82" s="71"/>
      <c r="DY82" s="71"/>
      <c r="DZ82" s="71"/>
      <c r="EA82" s="71"/>
      <c r="EB82" s="71"/>
      <c r="EC82" s="71"/>
      <c r="ED82" s="71"/>
      <c r="EE82" s="71"/>
      <c r="EF82" s="71"/>
      <c r="EG82" s="71"/>
      <c r="EH82" s="71"/>
      <c r="EI82" s="71"/>
      <c r="EJ82" s="71"/>
      <c r="EK82" s="71"/>
      <c r="EL82" s="71"/>
      <c r="EM82" s="71"/>
      <c r="EN82" s="71"/>
      <c r="EO82" s="71"/>
      <c r="EP82" s="71"/>
      <c r="EQ82" s="71"/>
      <c r="ER82" s="71"/>
      <c r="ES82" s="71"/>
      <c r="ET82" s="71"/>
      <c r="EU82" s="71"/>
      <c r="EV82" s="71"/>
      <c r="EW82" s="71"/>
      <c r="EX82" s="71"/>
      <c r="EY82" s="71"/>
      <c r="EZ82" s="71"/>
      <c r="FA82" s="71"/>
      <c r="FB82" s="71"/>
      <c r="FC82" s="71"/>
      <c r="FD82" s="71"/>
      <c r="FE82" s="71"/>
      <c r="FF82" s="71"/>
      <c r="FG82" s="71"/>
      <c r="FH82" s="71"/>
      <c r="FI82" s="71"/>
      <c r="FJ82" s="71"/>
      <c r="FK82" s="71"/>
      <c r="FL82" s="71"/>
      <c r="FM82" s="71"/>
      <c r="FN82" s="71"/>
      <c r="FO82" s="71"/>
      <c r="FP82" s="71"/>
      <c r="FQ82" s="71"/>
      <c r="FR82" s="71"/>
      <c r="FS82" s="71"/>
      <c r="FT82" s="71"/>
      <c r="FU82" s="71"/>
      <c r="FV82" s="71"/>
      <c r="FW82" s="71"/>
      <c r="FX82" s="71"/>
      <c r="FY82" s="71"/>
      <c r="FZ82" s="71"/>
      <c r="GA82" s="71"/>
      <c r="GB82" s="71"/>
      <c r="GC82" s="71"/>
      <c r="GD82" s="71"/>
      <c r="GE82" s="71"/>
      <c r="GF82" s="71"/>
      <c r="GG82" s="71"/>
      <c r="GH82" s="71"/>
      <c r="GI82" s="71"/>
      <c r="GJ82" s="71"/>
      <c r="GK82" s="71"/>
      <c r="GL82" s="71"/>
      <c r="GM82" s="71"/>
      <c r="GN82" s="71"/>
      <c r="GO82" s="71"/>
      <c r="GP82" s="71"/>
      <c r="GQ82" s="71"/>
      <c r="GR82" s="71"/>
      <c r="GS82" s="71"/>
      <c r="GT82" s="71"/>
      <c r="GU82" s="71"/>
      <c r="GV82" s="71"/>
      <c r="GW82" s="71"/>
      <c r="GX82" s="71"/>
      <c r="GY82" s="71"/>
      <c r="GZ82" s="71"/>
      <c r="HA82" s="71"/>
      <c r="HB82" s="71"/>
      <c r="HC82" s="71"/>
      <c r="HD82" s="71"/>
      <c r="HE82" s="71"/>
      <c r="HF82" s="71"/>
      <c r="HG82" s="71"/>
      <c r="HH82" s="71"/>
      <c r="HI82" s="71"/>
      <c r="HJ82" s="71"/>
      <c r="HK82" s="71"/>
      <c r="HL82" s="71"/>
      <c r="HM82" s="71"/>
      <c r="HN82" s="71"/>
      <c r="HO82" s="71"/>
      <c r="HP82" s="71"/>
      <c r="HQ82" s="71"/>
      <c r="HR82" s="71"/>
      <c r="HS82" s="71"/>
      <c r="HT82" s="71"/>
      <c r="HU82" s="71"/>
      <c r="HV82" s="71"/>
      <c r="HW82" s="71"/>
      <c r="HX82" s="71"/>
      <c r="HY82" s="71"/>
      <c r="HZ82" s="71"/>
      <c r="IA82" s="71"/>
      <c r="IB82" s="71"/>
      <c r="IC82" s="71"/>
      <c r="ID82" s="71"/>
      <c r="IE82" s="71"/>
      <c r="IF82" s="71"/>
      <c r="IG82" s="71"/>
      <c r="IH82" s="71"/>
      <c r="II82" s="71"/>
      <c r="IJ82" s="71"/>
      <c r="IK82" s="71"/>
    </row>
    <row r="83" spans="1:245">
      <c r="A83" s="68" t="str">
        <f t="shared" ref="A83:B86" si="54">A74</f>
        <v>Bobby</v>
      </c>
      <c r="B83" s="61">
        <f t="shared" si="54"/>
        <v>0.35</v>
      </c>
      <c r="C83" s="73"/>
      <c r="D83" s="73"/>
      <c r="E83" s="73"/>
      <c r="F83" s="67">
        <f>SUM(F18,F19,F63,F74)</f>
        <v>12255.837531748239</v>
      </c>
      <c r="G83" s="73">
        <f t="shared" ref="G83:Y83" si="55">SUM(G18,G19,G63,G74)</f>
        <v>19505.935841035873</v>
      </c>
      <c r="H83" s="73">
        <f t="shared" si="55"/>
        <v>20709.411295076749</v>
      </c>
      <c r="I83" s="73">
        <f t="shared" si="55"/>
        <v>21948.991012738828</v>
      </c>
      <c r="J83" s="73">
        <f t="shared" si="55"/>
        <v>23225.758121930772</v>
      </c>
      <c r="K83" s="73">
        <f t="shared" si="55"/>
        <v>24540.82824439849</v>
      </c>
      <c r="L83" s="73">
        <f t="shared" si="55"/>
        <v>25895.35047054023</v>
      </c>
      <c r="M83" s="73">
        <f t="shared" si="55"/>
        <v>27290.508363466237</v>
      </c>
      <c r="N83" s="73">
        <f t="shared" si="55"/>
        <v>28727.520993180013</v>
      </c>
      <c r="O83" s="73">
        <f t="shared" si="55"/>
        <v>30207.644001785193</v>
      </c>
      <c r="P83" s="73">
        <f t="shared" si="55"/>
        <v>31732.170700648559</v>
      </c>
      <c r="Q83" s="73">
        <f t="shared" si="55"/>
        <v>33302.433200477804</v>
      </c>
      <c r="R83" s="73">
        <f t="shared" si="55"/>
        <v>34919.803575301929</v>
      </c>
      <c r="S83" s="73">
        <f t="shared" si="55"/>
        <v>36585.695061370774</v>
      </c>
      <c r="T83" s="73">
        <f t="shared" si="55"/>
        <v>837149.35615406383</v>
      </c>
      <c r="U83" s="73">
        <f t="shared" si="55"/>
        <v>0</v>
      </c>
      <c r="V83" s="73">
        <f t="shared" si="55"/>
        <v>0</v>
      </c>
      <c r="W83" s="73">
        <f t="shared" si="55"/>
        <v>0</v>
      </c>
      <c r="X83" s="73">
        <f t="shared" si="55"/>
        <v>0</v>
      </c>
      <c r="Y83" s="73">
        <f t="shared" si="55"/>
        <v>0</v>
      </c>
      <c r="Z83" s="73"/>
      <c r="AA83" s="73"/>
      <c r="AB83" s="73"/>
      <c r="AC83" s="73"/>
      <c r="AD83" s="73"/>
      <c r="AE83" s="73"/>
      <c r="AF83" s="73"/>
      <c r="AG83" s="73"/>
      <c r="AH83" s="73"/>
      <c r="AI83" s="73"/>
      <c r="AJ83" s="73"/>
      <c r="AK83" s="73"/>
      <c r="AL83" s="73"/>
      <c r="AM83" s="73"/>
      <c r="AN83" s="73"/>
      <c r="AO83" s="73"/>
      <c r="AP83" s="73"/>
      <c r="AQ83" s="73"/>
      <c r="AR83" s="73"/>
      <c r="AS83" s="73"/>
      <c r="AT83" s="73"/>
      <c r="AU83" s="73"/>
      <c r="AV83" s="73"/>
      <c r="AW83" s="73"/>
      <c r="AX83" s="73"/>
      <c r="AY83" s="73"/>
      <c r="AZ83" s="73"/>
      <c r="BA83" s="73"/>
      <c r="BB83" s="73"/>
      <c r="BC83" s="73"/>
      <c r="BD83" s="73"/>
      <c r="BE83" s="73"/>
      <c r="BF83" s="73"/>
      <c r="BG83" s="73"/>
      <c r="BH83" s="73"/>
      <c r="BI83" s="73"/>
      <c r="BJ83" s="73"/>
      <c r="BK83" s="73"/>
      <c r="BL83" s="73"/>
      <c r="BM83" s="73"/>
      <c r="BN83" s="73"/>
      <c r="BO83" s="73"/>
      <c r="BP83" s="73"/>
      <c r="BQ83" s="73"/>
      <c r="BR83" s="73"/>
      <c r="BS83" s="73"/>
      <c r="BT83" s="73"/>
      <c r="BU83" s="73"/>
      <c r="BV83" s="73"/>
      <c r="BW83" s="73"/>
      <c r="BX83" s="73"/>
      <c r="BY83" s="73"/>
      <c r="BZ83" s="73"/>
      <c r="CA83" s="73"/>
      <c r="CB83" s="73"/>
      <c r="CC83" s="73"/>
      <c r="CD83" s="73"/>
      <c r="CE83" s="73"/>
      <c r="CF83" s="73"/>
      <c r="CG83" s="73"/>
      <c r="CH83" s="73"/>
      <c r="CI83" s="73"/>
      <c r="CJ83" s="73"/>
      <c r="CK83" s="73"/>
      <c r="CL83" s="73"/>
      <c r="CM83" s="73"/>
      <c r="CN83" s="73"/>
      <c r="CO83" s="73"/>
      <c r="CP83" s="73"/>
      <c r="CQ83" s="73"/>
      <c r="CR83" s="73"/>
      <c r="CS83" s="73"/>
      <c r="CT83" s="73"/>
      <c r="CU83" s="73"/>
      <c r="CV83" s="73"/>
      <c r="CW83" s="73"/>
      <c r="CX83" s="73"/>
      <c r="CY83" s="73"/>
      <c r="CZ83" s="73"/>
      <c r="DA83" s="73"/>
      <c r="DB83" s="73"/>
      <c r="DC83" s="73"/>
      <c r="DD83" s="73"/>
      <c r="DE83" s="73"/>
      <c r="DF83" s="73"/>
      <c r="DG83" s="73"/>
      <c r="DH83" s="73"/>
      <c r="DI83" s="73"/>
      <c r="DJ83" s="73"/>
      <c r="DK83" s="73"/>
      <c r="DL83" s="73"/>
      <c r="DM83" s="73"/>
      <c r="DN83" s="73"/>
      <c r="DO83" s="73"/>
      <c r="DP83" s="73"/>
      <c r="DQ83" s="73"/>
      <c r="DR83" s="73"/>
      <c r="DS83" s="73"/>
      <c r="DT83" s="73"/>
      <c r="DU83" s="73"/>
      <c r="DV83" s="73"/>
      <c r="DW83" s="73"/>
      <c r="DX83" s="73"/>
      <c r="DY83" s="73"/>
      <c r="DZ83" s="73"/>
      <c r="EA83" s="73"/>
      <c r="EB83" s="73"/>
      <c r="EC83" s="73"/>
      <c r="ED83" s="73"/>
      <c r="EE83" s="73"/>
      <c r="EF83" s="73"/>
      <c r="EG83" s="73"/>
      <c r="EH83" s="73"/>
      <c r="EI83" s="73"/>
      <c r="EJ83" s="73"/>
      <c r="EK83" s="73"/>
      <c r="EL83" s="73"/>
      <c r="EM83" s="73"/>
      <c r="EN83" s="73"/>
      <c r="EO83" s="73"/>
      <c r="EP83" s="73"/>
      <c r="EQ83" s="73"/>
      <c r="ER83" s="73"/>
      <c r="ES83" s="73"/>
      <c r="ET83" s="73"/>
      <c r="EU83" s="73"/>
      <c r="EV83" s="73"/>
      <c r="EW83" s="73"/>
      <c r="EX83" s="73"/>
      <c r="EY83" s="73"/>
      <c r="EZ83" s="73"/>
      <c r="FA83" s="73"/>
      <c r="FB83" s="73"/>
      <c r="FC83" s="73"/>
      <c r="FD83" s="73"/>
      <c r="FE83" s="73"/>
      <c r="FF83" s="73"/>
      <c r="FG83" s="73"/>
      <c r="FH83" s="73"/>
      <c r="FI83" s="73"/>
      <c r="FJ83" s="73"/>
      <c r="FK83" s="73"/>
      <c r="FL83" s="73"/>
      <c r="FM83" s="73"/>
      <c r="FN83" s="73"/>
      <c r="FO83" s="73"/>
      <c r="FP83" s="73"/>
      <c r="FQ83" s="73"/>
      <c r="FR83" s="73"/>
      <c r="FS83" s="73"/>
      <c r="FT83" s="73"/>
      <c r="FU83" s="73"/>
      <c r="FV83" s="73"/>
      <c r="FW83" s="73"/>
      <c r="FX83" s="73"/>
      <c r="FY83" s="73"/>
      <c r="FZ83" s="73"/>
      <c r="GA83" s="73"/>
      <c r="GB83" s="73"/>
      <c r="GC83" s="73"/>
      <c r="GD83" s="73"/>
      <c r="GE83" s="73"/>
      <c r="GF83" s="73"/>
      <c r="GG83" s="73"/>
      <c r="GH83" s="73"/>
      <c r="GI83" s="73"/>
      <c r="GJ83" s="73"/>
      <c r="GK83" s="73"/>
      <c r="GL83" s="73"/>
      <c r="GM83" s="73"/>
      <c r="GN83" s="73"/>
      <c r="GO83" s="73"/>
      <c r="GP83" s="73"/>
      <c r="GQ83" s="73"/>
      <c r="GR83" s="73"/>
      <c r="GS83" s="73"/>
      <c r="GT83" s="73"/>
      <c r="GU83" s="73"/>
      <c r="GV83" s="73"/>
      <c r="GW83" s="73"/>
      <c r="GX83" s="73"/>
      <c r="GY83" s="73"/>
      <c r="GZ83" s="73"/>
      <c r="HA83" s="73"/>
      <c r="HB83" s="73"/>
      <c r="HC83" s="73"/>
      <c r="HD83" s="73"/>
      <c r="HE83" s="73"/>
      <c r="HF83" s="73"/>
      <c r="HG83" s="73"/>
      <c r="HH83" s="73"/>
      <c r="HI83" s="73"/>
      <c r="HJ83" s="73"/>
      <c r="HK83" s="73"/>
      <c r="HL83" s="73"/>
      <c r="HM83" s="73"/>
      <c r="HN83" s="73"/>
      <c r="HO83" s="73"/>
      <c r="HP83" s="73"/>
      <c r="HQ83" s="73"/>
      <c r="HR83" s="73"/>
      <c r="HS83" s="73"/>
      <c r="HT83" s="73"/>
      <c r="HU83" s="73"/>
      <c r="HV83" s="73"/>
      <c r="HW83" s="73"/>
      <c r="HX83" s="73"/>
      <c r="HY83" s="73"/>
      <c r="HZ83" s="73"/>
      <c r="IA83" s="73"/>
      <c r="IB83" s="73"/>
      <c r="IC83" s="73"/>
      <c r="ID83" s="73"/>
      <c r="IE83" s="73"/>
      <c r="IF83" s="73"/>
      <c r="IG83" s="73"/>
      <c r="IH83" s="73"/>
      <c r="II83" s="73"/>
      <c r="IJ83" s="73"/>
      <c r="IK83" s="73"/>
    </row>
    <row r="84" spans="1:245">
      <c r="A84" s="68" t="str">
        <f t="shared" si="54"/>
        <v>Carl</v>
      </c>
      <c r="B84" s="61">
        <f t="shared" si="54"/>
        <v>0.25</v>
      </c>
      <c r="C84" s="73"/>
      <c r="D84" s="73"/>
      <c r="E84" s="73"/>
      <c r="F84" s="67">
        <f>SUM(F26,F27,F64,F75)</f>
        <v>8754.1696655344585</v>
      </c>
      <c r="G84" s="73">
        <f t="shared" ref="G84:Y84" si="56">SUM(G26,G27,G64,G75)</f>
        <v>13932.811315025629</v>
      </c>
      <c r="H84" s="73">
        <f t="shared" si="56"/>
        <v>14792.436639340536</v>
      </c>
      <c r="I84" s="73">
        <f t="shared" si="56"/>
        <v>15677.850723384883</v>
      </c>
      <c r="J84" s="73">
        <f t="shared" si="56"/>
        <v>16589.827229950559</v>
      </c>
      <c r="K84" s="73">
        <f t="shared" si="56"/>
        <v>17529.163031713211</v>
      </c>
      <c r="L84" s="73">
        <f t="shared" si="56"/>
        <v>18496.678907528738</v>
      </c>
      <c r="M84" s="73">
        <f t="shared" si="56"/>
        <v>19493.220259618738</v>
      </c>
      <c r="N84" s="73">
        <f t="shared" si="56"/>
        <v>20519.657852271441</v>
      </c>
      <c r="O84" s="73">
        <f t="shared" si="56"/>
        <v>21576.888572703712</v>
      </c>
      <c r="P84" s="73">
        <f t="shared" si="56"/>
        <v>22665.836214748968</v>
      </c>
      <c r="Q84" s="73">
        <f t="shared" si="56"/>
        <v>23787.452286055573</v>
      </c>
      <c r="R84" s="73">
        <f t="shared" si="56"/>
        <v>24942.71683950138</v>
      </c>
      <c r="S84" s="73">
        <f t="shared" si="56"/>
        <v>26132.639329550559</v>
      </c>
      <c r="T84" s="73">
        <f t="shared" si="56"/>
        <v>597963.82582433126</v>
      </c>
      <c r="U84" s="73">
        <f t="shared" si="56"/>
        <v>0</v>
      </c>
      <c r="V84" s="73">
        <f t="shared" si="56"/>
        <v>0</v>
      </c>
      <c r="W84" s="73">
        <f t="shared" si="56"/>
        <v>0</v>
      </c>
      <c r="X84" s="73">
        <f t="shared" si="56"/>
        <v>0</v>
      </c>
      <c r="Y84" s="73">
        <f t="shared" si="56"/>
        <v>0</v>
      </c>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s="73"/>
      <c r="AZ84" s="73"/>
      <c r="BA84" s="73"/>
      <c r="BB84" s="73"/>
      <c r="BC84" s="73"/>
      <c r="BD84" s="73"/>
      <c r="BE84" s="73"/>
      <c r="BF84" s="73"/>
      <c r="BG84" s="73"/>
      <c r="BH84" s="73"/>
      <c r="BI84" s="73"/>
      <c r="BJ84" s="73"/>
      <c r="BK84" s="73"/>
      <c r="BL84" s="73"/>
      <c r="BM84" s="73"/>
      <c r="BN84" s="73"/>
      <c r="BO84" s="73"/>
      <c r="BP84" s="73"/>
      <c r="BQ84" s="73"/>
      <c r="BR84" s="73"/>
      <c r="BS84" s="73"/>
      <c r="BT84" s="73"/>
      <c r="BU84" s="73"/>
      <c r="BV84" s="73"/>
      <c r="BW84" s="73"/>
      <c r="BX84" s="73"/>
      <c r="BY84" s="73"/>
      <c r="BZ84" s="73"/>
      <c r="CA84" s="73"/>
      <c r="CB84" s="73"/>
      <c r="CC84" s="73"/>
      <c r="CD84" s="73"/>
      <c r="CE84" s="73"/>
      <c r="CF84" s="73"/>
      <c r="CG84" s="73"/>
      <c r="CH84" s="73"/>
      <c r="CI84" s="73"/>
      <c r="CJ84" s="73"/>
      <c r="CK84" s="73"/>
      <c r="CL84" s="73"/>
      <c r="CM84" s="73"/>
      <c r="CN84" s="73"/>
      <c r="CO84" s="73"/>
      <c r="CP84" s="73"/>
      <c r="CQ84" s="73"/>
      <c r="CR84" s="73"/>
      <c r="CS84" s="73"/>
      <c r="CT84" s="73"/>
      <c r="CU84" s="73"/>
      <c r="CV84" s="73"/>
      <c r="CW84" s="73"/>
      <c r="CX84" s="73"/>
      <c r="CY84" s="73"/>
      <c r="CZ84" s="73"/>
      <c r="DA84" s="73"/>
      <c r="DB84" s="73"/>
      <c r="DC84" s="73"/>
      <c r="DD84" s="73"/>
      <c r="DE84" s="73"/>
      <c r="DF84" s="73"/>
      <c r="DG84" s="73"/>
      <c r="DH84" s="73"/>
      <c r="DI84" s="73"/>
      <c r="DJ84" s="73"/>
      <c r="DK84" s="73"/>
      <c r="DL84" s="73"/>
      <c r="DM84" s="73"/>
      <c r="DN84" s="73"/>
      <c r="DO84" s="73"/>
      <c r="DP84" s="73"/>
      <c r="DQ84" s="73"/>
      <c r="DR84" s="73"/>
      <c r="DS84" s="73"/>
      <c r="DT84" s="73"/>
      <c r="DU84" s="73"/>
      <c r="DV84" s="73"/>
      <c r="DW84" s="73"/>
      <c r="DX84" s="73"/>
      <c r="DY84" s="73"/>
      <c r="DZ84" s="73"/>
      <c r="EA84" s="73"/>
      <c r="EB84" s="73"/>
      <c r="EC84" s="73"/>
      <c r="ED84" s="73"/>
      <c r="EE84" s="73"/>
      <c r="EF84" s="73"/>
      <c r="EG84" s="73"/>
      <c r="EH84" s="73"/>
      <c r="EI84" s="73"/>
      <c r="EJ84" s="73"/>
      <c r="EK84" s="73"/>
      <c r="EL84" s="73"/>
      <c r="EM84" s="73"/>
      <c r="EN84" s="73"/>
      <c r="EO84" s="73"/>
      <c r="EP84" s="73"/>
      <c r="EQ84" s="73"/>
      <c r="ER84" s="73"/>
      <c r="ES84" s="73"/>
      <c r="ET84" s="73"/>
      <c r="EU84" s="73"/>
      <c r="EV84" s="73"/>
      <c r="EW84" s="73"/>
      <c r="EX84" s="73"/>
      <c r="EY84" s="73"/>
      <c r="EZ84" s="73"/>
      <c r="FA84" s="73"/>
      <c r="FB84" s="73"/>
      <c r="FC84" s="73"/>
      <c r="FD84" s="73"/>
      <c r="FE84" s="73"/>
      <c r="FF84" s="73"/>
      <c r="FG84" s="73"/>
      <c r="FH84" s="73"/>
      <c r="FI84" s="73"/>
      <c r="FJ84" s="73"/>
      <c r="FK84" s="73"/>
      <c r="FL84" s="73"/>
      <c r="FM84" s="73"/>
      <c r="FN84" s="73"/>
      <c r="FO84" s="73"/>
      <c r="FP84" s="73"/>
      <c r="FQ84" s="73"/>
      <c r="FR84" s="73"/>
      <c r="FS84" s="73"/>
      <c r="FT84" s="73"/>
      <c r="FU84" s="73"/>
      <c r="FV84" s="73"/>
      <c r="FW84" s="73"/>
      <c r="FX84" s="73"/>
      <c r="FY84" s="73"/>
      <c r="FZ84" s="73"/>
      <c r="GA84" s="73"/>
      <c r="GB84" s="73"/>
      <c r="GC84" s="73"/>
      <c r="GD84" s="73"/>
      <c r="GE84" s="73"/>
      <c r="GF84" s="73"/>
      <c r="GG84" s="73"/>
      <c r="GH84" s="73"/>
      <c r="GI84" s="73"/>
      <c r="GJ84" s="73"/>
      <c r="GK84" s="73"/>
      <c r="GL84" s="73"/>
      <c r="GM84" s="73"/>
      <c r="GN84" s="73"/>
      <c r="GO84" s="73"/>
      <c r="GP84" s="73"/>
      <c r="GQ84" s="73"/>
      <c r="GR84" s="73"/>
      <c r="GS84" s="73"/>
      <c r="GT84" s="73"/>
      <c r="GU84" s="73"/>
      <c r="GV84" s="73"/>
      <c r="GW84" s="73"/>
      <c r="GX84" s="73"/>
      <c r="GY84" s="73"/>
      <c r="GZ84" s="73"/>
      <c r="HA84" s="73"/>
      <c r="HB84" s="73"/>
      <c r="HC84" s="73"/>
      <c r="HD84" s="73"/>
      <c r="HE84" s="73"/>
      <c r="HF84" s="73"/>
      <c r="HG84" s="73"/>
      <c r="HH84" s="73"/>
      <c r="HI84" s="73"/>
      <c r="HJ84" s="73"/>
      <c r="HK84" s="73"/>
      <c r="HL84" s="73"/>
      <c r="HM84" s="73"/>
      <c r="HN84" s="73"/>
      <c r="HO84" s="73"/>
      <c r="HP84" s="73"/>
      <c r="HQ84" s="73"/>
      <c r="HR84" s="73"/>
      <c r="HS84" s="73"/>
      <c r="HT84" s="73"/>
      <c r="HU84" s="73"/>
      <c r="HV84" s="73"/>
      <c r="HW84" s="73"/>
      <c r="HX84" s="73"/>
      <c r="HY84" s="73"/>
      <c r="HZ84" s="73"/>
      <c r="IA84" s="73"/>
      <c r="IB84" s="73"/>
      <c r="IC84" s="73"/>
      <c r="ID84" s="73"/>
      <c r="IE84" s="73"/>
      <c r="IF84" s="73"/>
      <c r="IG84" s="73"/>
      <c r="IH84" s="73"/>
      <c r="II84" s="73"/>
      <c r="IJ84" s="73"/>
      <c r="IK84" s="73"/>
    </row>
    <row r="85" spans="1:245">
      <c r="A85" s="68" t="str">
        <f t="shared" si="54"/>
        <v>Derek</v>
      </c>
      <c r="B85" s="61">
        <f t="shared" si="54"/>
        <v>0.2</v>
      </c>
      <c r="C85" s="71"/>
      <c r="D85" s="71"/>
      <c r="E85" s="71"/>
      <c r="F85" s="72">
        <f>SUM(F34,F35,F65,F76)</f>
        <v>7003.3357324275657</v>
      </c>
      <c r="G85" s="71">
        <f t="shared" ref="G85:Y85" si="57">SUM(G34,G35,G65,G76)</f>
        <v>11146.249052020503</v>
      </c>
      <c r="H85" s="71">
        <f t="shared" si="57"/>
        <v>11833.949311472428</v>
      </c>
      <c r="I85" s="71">
        <f t="shared" si="57"/>
        <v>12542.280578707905</v>
      </c>
      <c r="J85" s="71">
        <f t="shared" si="57"/>
        <v>13271.861783960445</v>
      </c>
      <c r="K85" s="71">
        <f t="shared" si="57"/>
        <v>14023.330425370565</v>
      </c>
      <c r="L85" s="71">
        <f t="shared" si="57"/>
        <v>14797.343126022992</v>
      </c>
      <c r="M85" s="71">
        <f t="shared" si="57"/>
        <v>15594.57620769499</v>
      </c>
      <c r="N85" s="71">
        <f t="shared" si="57"/>
        <v>16415.726281817155</v>
      </c>
      <c r="O85" s="71">
        <f t="shared" si="57"/>
        <v>17261.510858162968</v>
      </c>
      <c r="P85" s="71">
        <f t="shared" si="57"/>
        <v>18132.668971799172</v>
      </c>
      <c r="Q85" s="71">
        <f t="shared" si="57"/>
        <v>19029.961828844454</v>
      </c>
      <c r="R85" s="71">
        <f t="shared" si="57"/>
        <v>19954.173471601098</v>
      </c>
      <c r="S85" s="71">
        <f t="shared" si="57"/>
        <v>20906.111463640438</v>
      </c>
      <c r="T85" s="71">
        <f t="shared" si="57"/>
        <v>478371.06065946497</v>
      </c>
      <c r="U85" s="71">
        <f t="shared" si="57"/>
        <v>0</v>
      </c>
      <c r="V85" s="71">
        <f t="shared" si="57"/>
        <v>0</v>
      </c>
      <c r="W85" s="71">
        <f t="shared" si="57"/>
        <v>0</v>
      </c>
      <c r="X85" s="71">
        <f t="shared" si="57"/>
        <v>0</v>
      </c>
      <c r="Y85" s="71">
        <f t="shared" si="57"/>
        <v>0</v>
      </c>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71"/>
      <c r="BD85" s="71"/>
      <c r="BE85" s="71"/>
      <c r="BF85" s="71"/>
      <c r="BG85" s="71"/>
      <c r="BH85" s="71"/>
      <c r="BI85" s="71"/>
      <c r="BJ85" s="71"/>
      <c r="BK85" s="71"/>
      <c r="BL85" s="71"/>
      <c r="BM85" s="71"/>
      <c r="BN85" s="71"/>
      <c r="BO85" s="71"/>
      <c r="BP85" s="71"/>
      <c r="BQ85" s="71"/>
      <c r="BR85" s="71"/>
      <c r="BS85" s="71"/>
      <c r="BT85" s="71"/>
      <c r="BU85" s="71"/>
      <c r="BV85" s="71"/>
      <c r="BW85" s="71"/>
      <c r="BX85" s="71"/>
      <c r="BY85" s="71"/>
      <c r="BZ85" s="71"/>
      <c r="CA85" s="71"/>
      <c r="CB85" s="71"/>
      <c r="CC85" s="71"/>
      <c r="CD85" s="71"/>
      <c r="CE85" s="71"/>
      <c r="CF85" s="71"/>
      <c r="CG85" s="71"/>
      <c r="CH85" s="71"/>
      <c r="CI85" s="71"/>
      <c r="CJ85" s="71"/>
      <c r="CK85" s="71"/>
      <c r="CL85" s="71"/>
      <c r="CM85" s="71"/>
      <c r="CN85" s="71"/>
      <c r="CO85" s="71"/>
      <c r="CP85" s="71"/>
      <c r="CQ85" s="71"/>
      <c r="CR85" s="71"/>
      <c r="CS85" s="71"/>
      <c r="CT85" s="71"/>
      <c r="CU85" s="71"/>
      <c r="CV85" s="71"/>
      <c r="CW85" s="71"/>
      <c r="CX85" s="71"/>
      <c r="CY85" s="71"/>
      <c r="CZ85" s="71"/>
      <c r="DA85" s="71"/>
      <c r="DB85" s="71"/>
      <c r="DC85" s="71"/>
      <c r="DD85" s="71"/>
      <c r="DE85" s="71"/>
      <c r="DF85" s="71"/>
      <c r="DG85" s="71"/>
      <c r="DH85" s="71"/>
      <c r="DI85" s="71"/>
      <c r="DJ85" s="71"/>
      <c r="DK85" s="71"/>
      <c r="DL85" s="71"/>
      <c r="DM85" s="71"/>
      <c r="DN85" s="71"/>
      <c r="DO85" s="71"/>
      <c r="DP85" s="71"/>
      <c r="DQ85" s="71"/>
      <c r="DR85" s="71"/>
      <c r="DS85" s="71"/>
      <c r="DT85" s="71"/>
      <c r="DU85" s="71"/>
      <c r="DV85" s="71"/>
      <c r="DW85" s="71"/>
      <c r="DX85" s="71"/>
      <c r="DY85" s="71"/>
      <c r="DZ85" s="71"/>
      <c r="EA85" s="71"/>
      <c r="EB85" s="71"/>
      <c r="EC85" s="71"/>
      <c r="ED85" s="71"/>
      <c r="EE85" s="71"/>
      <c r="EF85" s="71"/>
      <c r="EG85" s="71"/>
      <c r="EH85" s="71"/>
      <c r="EI85" s="71"/>
      <c r="EJ85" s="71"/>
      <c r="EK85" s="71"/>
      <c r="EL85" s="71"/>
      <c r="EM85" s="71"/>
      <c r="EN85" s="71"/>
      <c r="EO85" s="71"/>
      <c r="EP85" s="71"/>
      <c r="EQ85" s="71"/>
      <c r="ER85" s="71"/>
      <c r="ES85" s="71"/>
      <c r="ET85" s="71"/>
      <c r="EU85" s="71"/>
      <c r="EV85" s="71"/>
      <c r="EW85" s="71"/>
      <c r="EX85" s="71"/>
      <c r="EY85" s="71"/>
      <c r="EZ85" s="71"/>
      <c r="FA85" s="71"/>
      <c r="FB85" s="71"/>
      <c r="FC85" s="71"/>
      <c r="FD85" s="71"/>
      <c r="FE85" s="71"/>
      <c r="FF85" s="71"/>
      <c r="FG85" s="71"/>
      <c r="FH85" s="71"/>
      <c r="FI85" s="71"/>
      <c r="FJ85" s="71"/>
      <c r="FK85" s="71"/>
      <c r="FL85" s="71"/>
      <c r="FM85" s="71"/>
      <c r="FN85" s="71"/>
      <c r="FO85" s="71"/>
      <c r="FP85" s="71"/>
      <c r="FQ85" s="71"/>
      <c r="FR85" s="71"/>
      <c r="FS85" s="71"/>
      <c r="FT85" s="71"/>
      <c r="FU85" s="71"/>
      <c r="FV85" s="71"/>
      <c r="FW85" s="71"/>
      <c r="FX85" s="71"/>
      <c r="FY85" s="71"/>
      <c r="FZ85" s="71"/>
      <c r="GA85" s="71"/>
      <c r="GB85" s="71"/>
      <c r="GC85" s="71"/>
      <c r="GD85" s="71"/>
      <c r="GE85" s="71"/>
      <c r="GF85" s="71"/>
      <c r="GG85" s="71"/>
      <c r="GH85" s="71"/>
      <c r="GI85" s="71"/>
      <c r="GJ85" s="71"/>
      <c r="GK85" s="71"/>
      <c r="GL85" s="71"/>
      <c r="GM85" s="71"/>
      <c r="GN85" s="71"/>
      <c r="GO85" s="71"/>
      <c r="GP85" s="71"/>
      <c r="GQ85" s="71"/>
      <c r="GR85" s="71"/>
      <c r="GS85" s="71"/>
      <c r="GT85" s="71"/>
      <c r="GU85" s="71"/>
      <c r="GV85" s="71"/>
      <c r="GW85" s="71"/>
      <c r="GX85" s="71"/>
      <c r="GY85" s="71"/>
      <c r="GZ85" s="71"/>
      <c r="HA85" s="71"/>
      <c r="HB85" s="71"/>
      <c r="HC85" s="71"/>
      <c r="HD85" s="71"/>
      <c r="HE85" s="71"/>
      <c r="HF85" s="71"/>
      <c r="HG85" s="71"/>
      <c r="HH85" s="71"/>
      <c r="HI85" s="71"/>
      <c r="HJ85" s="71"/>
      <c r="HK85" s="71"/>
      <c r="HL85" s="71"/>
      <c r="HM85" s="71"/>
      <c r="HN85" s="71"/>
      <c r="HO85" s="71"/>
      <c r="HP85" s="71"/>
      <c r="HQ85" s="71"/>
      <c r="HR85" s="71"/>
      <c r="HS85" s="71"/>
      <c r="HT85" s="71"/>
      <c r="HU85" s="71"/>
      <c r="HV85" s="71"/>
      <c r="HW85" s="71"/>
      <c r="HX85" s="71"/>
      <c r="HY85" s="71"/>
      <c r="HZ85" s="71"/>
      <c r="IA85" s="71"/>
      <c r="IB85" s="71"/>
      <c r="IC85" s="71"/>
      <c r="ID85" s="71"/>
      <c r="IE85" s="71"/>
      <c r="IF85" s="71"/>
      <c r="IG85" s="71"/>
      <c r="IH85" s="71"/>
      <c r="II85" s="71"/>
      <c r="IJ85" s="71"/>
      <c r="IK85" s="71"/>
    </row>
    <row r="86" spans="1:245">
      <c r="A86" s="68" t="str">
        <f t="shared" si="54"/>
        <v>Elizabeth</v>
      </c>
      <c r="B86" s="61">
        <f t="shared" si="54"/>
        <v>0.15</v>
      </c>
      <c r="C86" s="71"/>
      <c r="D86" s="71"/>
      <c r="E86" s="71"/>
      <c r="F86" s="72">
        <f>SUM(F42,F43,F66,F77)</f>
        <v>5252.5017993206748</v>
      </c>
      <c r="G86" s="71">
        <f t="shared" ref="G86:Y86" si="58">SUM(G42,G43,G66,G77)</f>
        <v>8359.6867890153753</v>
      </c>
      <c r="H86" s="71">
        <f t="shared" si="58"/>
        <v>8875.4619836043221</v>
      </c>
      <c r="I86" s="71">
        <f t="shared" si="58"/>
        <v>9406.710434030927</v>
      </c>
      <c r="J86" s="71">
        <f t="shared" si="58"/>
        <v>9953.8963379703328</v>
      </c>
      <c r="K86" s="71">
        <f t="shared" si="58"/>
        <v>10517.497819027923</v>
      </c>
      <c r="L86" s="71">
        <f t="shared" si="58"/>
        <v>11098.007344517244</v>
      </c>
      <c r="M86" s="71">
        <f t="shared" si="58"/>
        <v>11695.932155771246</v>
      </c>
      <c r="N86" s="71">
        <f t="shared" si="58"/>
        <v>12311.794711362869</v>
      </c>
      <c r="O86" s="71">
        <f t="shared" si="58"/>
        <v>12946.133143622232</v>
      </c>
      <c r="P86" s="71">
        <f t="shared" si="58"/>
        <v>13599.501728849385</v>
      </c>
      <c r="Q86" s="71">
        <f t="shared" si="58"/>
        <v>14272.471371633346</v>
      </c>
      <c r="R86" s="71">
        <f t="shared" si="58"/>
        <v>14965.630103700831</v>
      </c>
      <c r="S86" s="71">
        <f t="shared" si="58"/>
        <v>15679.583597730334</v>
      </c>
      <c r="T86" s="71">
        <f t="shared" si="58"/>
        <v>358778.2954945988</v>
      </c>
      <c r="U86" s="71">
        <f t="shared" si="58"/>
        <v>0</v>
      </c>
      <c r="V86" s="71">
        <f t="shared" si="58"/>
        <v>0</v>
      </c>
      <c r="W86" s="71">
        <f t="shared" si="58"/>
        <v>0</v>
      </c>
      <c r="X86" s="71">
        <f t="shared" si="58"/>
        <v>0</v>
      </c>
      <c r="Y86" s="71">
        <f t="shared" si="58"/>
        <v>0</v>
      </c>
      <c r="Z86" s="71"/>
      <c r="AA86" s="71"/>
      <c r="AB86" s="71"/>
      <c r="AC86" s="71"/>
      <c r="AD86" s="71"/>
      <c r="AE86" s="71"/>
      <c r="AF86" s="71"/>
      <c r="AG86" s="71"/>
      <c r="AH86" s="71"/>
      <c r="AI86" s="71"/>
      <c r="AJ86" s="71"/>
      <c r="AK86" s="71"/>
      <c r="AL86" s="71"/>
      <c r="AM86" s="71"/>
      <c r="AN86" s="71"/>
      <c r="AO86" s="71"/>
      <c r="AP86" s="71"/>
      <c r="AQ86" s="71"/>
      <c r="AR86" s="71"/>
      <c r="AS86" s="71"/>
      <c r="AT86" s="71"/>
      <c r="AU86" s="71"/>
      <c r="AV86" s="71"/>
      <c r="AW86" s="71"/>
      <c r="AX86" s="71"/>
      <c r="AY86" s="71"/>
      <c r="AZ86" s="71"/>
      <c r="BA86" s="71"/>
      <c r="BB86" s="71"/>
      <c r="BC86" s="71"/>
      <c r="BD86" s="71"/>
      <c r="BE86" s="71"/>
      <c r="BF86" s="71"/>
      <c r="BG86" s="71"/>
      <c r="BH86" s="71"/>
      <c r="BI86" s="71"/>
      <c r="BJ86" s="71"/>
      <c r="BK86" s="71"/>
      <c r="BL86" s="71"/>
      <c r="BM86" s="71"/>
      <c r="BN86" s="71"/>
      <c r="BO86" s="71"/>
      <c r="BP86" s="71"/>
      <c r="BQ86" s="71"/>
      <c r="BR86" s="71"/>
      <c r="BS86" s="71"/>
      <c r="BT86" s="71"/>
      <c r="BU86" s="71"/>
      <c r="BV86" s="71"/>
      <c r="BW86" s="71"/>
      <c r="BX86" s="71"/>
      <c r="BY86" s="71"/>
      <c r="BZ86" s="71"/>
      <c r="CA86" s="71"/>
      <c r="CB86" s="71"/>
      <c r="CC86" s="71"/>
      <c r="CD86" s="71"/>
      <c r="CE86" s="71"/>
      <c r="CF86" s="71"/>
      <c r="CG86" s="71"/>
      <c r="CH86" s="71"/>
      <c r="CI86" s="71"/>
      <c r="CJ86" s="71"/>
      <c r="CK86" s="71"/>
      <c r="CL86" s="71"/>
      <c r="CM86" s="71"/>
      <c r="CN86" s="71"/>
      <c r="CO86" s="71"/>
      <c r="CP86" s="71"/>
      <c r="CQ86" s="71"/>
      <c r="CR86" s="71"/>
      <c r="CS86" s="71"/>
      <c r="CT86" s="71"/>
      <c r="CU86" s="71"/>
      <c r="CV86" s="71"/>
      <c r="CW86" s="71"/>
      <c r="CX86" s="71"/>
      <c r="CY86" s="71"/>
      <c r="CZ86" s="71"/>
      <c r="DA86" s="71"/>
      <c r="DB86" s="71"/>
      <c r="DC86" s="71"/>
      <c r="DD86" s="71"/>
      <c r="DE86" s="71"/>
      <c r="DF86" s="71"/>
      <c r="DG86" s="71"/>
      <c r="DH86" s="71"/>
      <c r="DI86" s="71"/>
      <c r="DJ86" s="71"/>
      <c r="DK86" s="71"/>
      <c r="DL86" s="71"/>
      <c r="DM86" s="71"/>
      <c r="DN86" s="71"/>
      <c r="DO86" s="71"/>
      <c r="DP86" s="71"/>
      <c r="DQ86" s="71"/>
      <c r="DR86" s="71"/>
      <c r="DS86" s="71"/>
      <c r="DT86" s="71"/>
      <c r="DU86" s="71"/>
      <c r="DV86" s="71"/>
      <c r="DW86" s="71"/>
      <c r="DX86" s="71"/>
      <c r="DY86" s="71"/>
      <c r="DZ86" s="71"/>
      <c r="EA86" s="71"/>
      <c r="EB86" s="71"/>
      <c r="EC86" s="71"/>
      <c r="ED86" s="71"/>
      <c r="EE86" s="71"/>
      <c r="EF86" s="71"/>
      <c r="EG86" s="71"/>
      <c r="EH86" s="71"/>
      <c r="EI86" s="71"/>
      <c r="EJ86" s="71"/>
      <c r="EK86" s="71"/>
      <c r="EL86" s="71"/>
      <c r="EM86" s="71"/>
      <c r="EN86" s="71"/>
      <c r="EO86" s="71"/>
      <c r="EP86" s="71"/>
      <c r="EQ86" s="71"/>
      <c r="ER86" s="71"/>
      <c r="ES86" s="71"/>
      <c r="ET86" s="71"/>
      <c r="EU86" s="71"/>
      <c r="EV86" s="71"/>
      <c r="EW86" s="71"/>
      <c r="EX86" s="71"/>
      <c r="EY86" s="71"/>
      <c r="EZ86" s="71"/>
      <c r="FA86" s="71"/>
      <c r="FB86" s="71"/>
      <c r="FC86" s="71"/>
      <c r="FD86" s="71"/>
      <c r="FE86" s="71"/>
      <c r="FF86" s="71"/>
      <c r="FG86" s="71"/>
      <c r="FH86" s="71"/>
      <c r="FI86" s="71"/>
      <c r="FJ86" s="71"/>
      <c r="FK86" s="71"/>
      <c r="FL86" s="71"/>
      <c r="FM86" s="71"/>
      <c r="FN86" s="71"/>
      <c r="FO86" s="71"/>
      <c r="FP86" s="71"/>
      <c r="FQ86" s="71"/>
      <c r="FR86" s="71"/>
      <c r="FS86" s="71"/>
      <c r="FT86" s="71"/>
      <c r="FU86" s="71"/>
      <c r="FV86" s="71"/>
      <c r="FW86" s="71"/>
      <c r="FX86" s="71"/>
      <c r="FY86" s="71"/>
      <c r="FZ86" s="71"/>
      <c r="GA86" s="71"/>
      <c r="GB86" s="71"/>
      <c r="GC86" s="71"/>
      <c r="GD86" s="71"/>
      <c r="GE86" s="71"/>
      <c r="GF86" s="71"/>
      <c r="GG86" s="71"/>
      <c r="GH86" s="71"/>
      <c r="GI86" s="71"/>
      <c r="GJ86" s="71"/>
      <c r="GK86" s="71"/>
      <c r="GL86" s="71"/>
      <c r="GM86" s="71"/>
      <c r="GN86" s="71"/>
      <c r="GO86" s="71"/>
      <c r="GP86" s="71"/>
      <c r="GQ86" s="71"/>
      <c r="GR86" s="71"/>
      <c r="GS86" s="71"/>
      <c r="GT86" s="71"/>
      <c r="GU86" s="71"/>
      <c r="GV86" s="71"/>
      <c r="GW86" s="71"/>
      <c r="GX86" s="71"/>
      <c r="GY86" s="71"/>
      <c r="GZ86" s="71"/>
      <c r="HA86" s="71"/>
      <c r="HB86" s="71"/>
      <c r="HC86" s="71"/>
      <c r="HD86" s="71"/>
      <c r="HE86" s="71"/>
      <c r="HF86" s="71"/>
      <c r="HG86" s="71"/>
      <c r="HH86" s="71"/>
      <c r="HI86" s="71"/>
      <c r="HJ86" s="71"/>
      <c r="HK86" s="71"/>
      <c r="HL86" s="71"/>
      <c r="HM86" s="71"/>
      <c r="HN86" s="71"/>
      <c r="HO86" s="71"/>
      <c r="HP86" s="71"/>
      <c r="HQ86" s="71"/>
      <c r="HR86" s="71"/>
      <c r="HS86" s="71"/>
      <c r="HT86" s="71"/>
      <c r="HU86" s="71"/>
      <c r="HV86" s="71"/>
      <c r="HW86" s="71"/>
      <c r="HX86" s="71"/>
      <c r="HY86" s="71"/>
      <c r="HZ86" s="71"/>
      <c r="IA86" s="71"/>
      <c r="IB86" s="71"/>
      <c r="IC86" s="71"/>
      <c r="ID86" s="71"/>
      <c r="IE86" s="71"/>
      <c r="IF86" s="71"/>
      <c r="IG86" s="71"/>
      <c r="IH86" s="71"/>
      <c r="II86" s="71"/>
      <c r="IJ86" s="71"/>
      <c r="IK86" s="71"/>
    </row>
    <row r="87" spans="1:245">
      <c r="A87" s="50" t="s">
        <v>36</v>
      </c>
      <c r="B87" s="74"/>
      <c r="C87" s="74"/>
      <c r="D87" s="74"/>
      <c r="E87" s="74"/>
      <c r="F87" s="75">
        <f>F67+F78</f>
        <v>0</v>
      </c>
      <c r="G87" s="76">
        <f t="shared" ref="G87:Y87" si="59">G67+G78</f>
        <v>0</v>
      </c>
      <c r="H87" s="76">
        <f t="shared" si="59"/>
        <v>0</v>
      </c>
      <c r="I87" s="76">
        <f t="shared" si="59"/>
        <v>0</v>
      </c>
      <c r="J87" s="76">
        <f t="shared" si="59"/>
        <v>0</v>
      </c>
      <c r="K87" s="76">
        <f t="shared" si="59"/>
        <v>0</v>
      </c>
      <c r="L87" s="76">
        <f t="shared" si="59"/>
        <v>0</v>
      </c>
      <c r="M87" s="76">
        <f t="shared" si="59"/>
        <v>0</v>
      </c>
      <c r="N87" s="76">
        <f t="shared" si="59"/>
        <v>0</v>
      </c>
      <c r="O87" s="76">
        <f t="shared" si="59"/>
        <v>0</v>
      </c>
      <c r="P87" s="76">
        <f t="shared" si="59"/>
        <v>0</v>
      </c>
      <c r="Q87" s="76">
        <f t="shared" si="59"/>
        <v>0</v>
      </c>
      <c r="R87" s="76">
        <f t="shared" si="59"/>
        <v>0</v>
      </c>
      <c r="S87" s="76">
        <f t="shared" si="59"/>
        <v>0</v>
      </c>
      <c r="T87" s="76">
        <f>T67+T78</f>
        <v>0</v>
      </c>
      <c r="U87" s="76">
        <f t="shared" si="59"/>
        <v>0</v>
      </c>
      <c r="V87" s="76">
        <f t="shared" si="59"/>
        <v>0</v>
      </c>
      <c r="W87" s="76">
        <f t="shared" si="59"/>
        <v>0</v>
      </c>
      <c r="X87" s="76">
        <f t="shared" si="59"/>
        <v>0</v>
      </c>
      <c r="Y87" s="76">
        <f t="shared" si="59"/>
        <v>0</v>
      </c>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6"/>
      <c r="BR87" s="76"/>
      <c r="BS87" s="76"/>
      <c r="BT87" s="76"/>
      <c r="BU87" s="76"/>
      <c r="BV87" s="76"/>
      <c r="BW87" s="76"/>
      <c r="BX87" s="76"/>
      <c r="BY87" s="76"/>
      <c r="BZ87" s="76"/>
      <c r="CA87" s="76"/>
      <c r="CB87" s="76"/>
      <c r="CC87" s="76"/>
      <c r="CD87" s="76"/>
      <c r="CE87" s="76"/>
      <c r="CF87" s="76"/>
      <c r="CG87" s="76"/>
      <c r="CH87" s="76"/>
      <c r="CI87" s="76"/>
      <c r="CJ87" s="76"/>
      <c r="CK87" s="76"/>
      <c r="CL87" s="76"/>
      <c r="CM87" s="76"/>
      <c r="CN87" s="76"/>
      <c r="CO87" s="76"/>
      <c r="CP87" s="76"/>
      <c r="CQ87" s="76"/>
      <c r="CR87" s="76"/>
      <c r="CS87" s="76"/>
      <c r="CT87" s="76"/>
      <c r="CU87" s="76"/>
      <c r="CV87" s="76"/>
      <c r="CW87" s="76"/>
      <c r="CX87" s="76"/>
      <c r="CY87" s="76"/>
      <c r="CZ87" s="76"/>
      <c r="DA87" s="76"/>
      <c r="DB87" s="76"/>
      <c r="DC87" s="76"/>
      <c r="DD87" s="76"/>
      <c r="DE87" s="76"/>
      <c r="DF87" s="76"/>
      <c r="DG87" s="76"/>
      <c r="DH87" s="76"/>
      <c r="DI87" s="76"/>
      <c r="DJ87" s="76"/>
      <c r="DK87" s="76"/>
      <c r="DL87" s="76"/>
      <c r="DM87" s="76"/>
      <c r="DN87" s="76"/>
      <c r="DO87" s="76"/>
      <c r="DP87" s="76"/>
      <c r="DQ87" s="76"/>
      <c r="DR87" s="76"/>
      <c r="DS87" s="76"/>
      <c r="DT87" s="76"/>
      <c r="DU87" s="76"/>
      <c r="DV87" s="76"/>
      <c r="DW87" s="76"/>
      <c r="DX87" s="76"/>
      <c r="DY87" s="76"/>
      <c r="DZ87" s="76"/>
      <c r="EA87" s="76"/>
      <c r="EB87" s="76"/>
      <c r="EC87" s="76"/>
      <c r="ED87" s="76"/>
      <c r="EE87" s="76"/>
      <c r="EF87" s="76"/>
      <c r="EG87" s="76"/>
      <c r="EH87" s="76"/>
      <c r="EI87" s="76"/>
      <c r="EJ87" s="76"/>
      <c r="EK87" s="76"/>
      <c r="EL87" s="76"/>
      <c r="EM87" s="76"/>
      <c r="EN87" s="76"/>
      <c r="EO87" s="76"/>
      <c r="EP87" s="76"/>
      <c r="EQ87" s="76"/>
      <c r="ER87" s="76"/>
      <c r="ES87" s="76"/>
      <c r="ET87" s="76"/>
      <c r="EU87" s="76"/>
      <c r="EV87" s="76"/>
      <c r="EW87" s="76"/>
      <c r="EX87" s="76"/>
      <c r="EY87" s="76"/>
      <c r="EZ87" s="76"/>
      <c r="FA87" s="76"/>
      <c r="FB87" s="76"/>
      <c r="FC87" s="76"/>
      <c r="FD87" s="76"/>
      <c r="FE87" s="76"/>
      <c r="FF87" s="76"/>
      <c r="FG87" s="76"/>
      <c r="FH87" s="76"/>
      <c r="FI87" s="76"/>
      <c r="FJ87" s="76"/>
      <c r="FK87" s="76"/>
      <c r="FL87" s="76"/>
      <c r="FM87" s="76"/>
      <c r="FN87" s="76"/>
      <c r="FO87" s="76"/>
      <c r="FP87" s="76"/>
      <c r="FQ87" s="76"/>
      <c r="FR87" s="76"/>
      <c r="FS87" s="76"/>
      <c r="FT87" s="76"/>
      <c r="FU87" s="76"/>
      <c r="FV87" s="76"/>
      <c r="FW87" s="76"/>
      <c r="FX87" s="76"/>
      <c r="FY87" s="76"/>
      <c r="FZ87" s="76"/>
      <c r="GA87" s="76"/>
      <c r="GB87" s="76"/>
      <c r="GC87" s="76"/>
      <c r="GD87" s="76"/>
      <c r="GE87" s="76"/>
      <c r="GF87" s="76"/>
      <c r="GG87" s="76"/>
      <c r="GH87" s="76"/>
      <c r="GI87" s="76"/>
      <c r="GJ87" s="76"/>
      <c r="GK87" s="76"/>
      <c r="GL87" s="76"/>
      <c r="GM87" s="76"/>
      <c r="GN87" s="76"/>
      <c r="GO87" s="76"/>
      <c r="GP87" s="76"/>
      <c r="GQ87" s="76"/>
      <c r="GR87" s="76"/>
      <c r="GS87" s="76"/>
      <c r="GT87" s="76"/>
      <c r="GU87" s="76"/>
      <c r="GV87" s="76"/>
      <c r="GW87" s="76"/>
      <c r="GX87" s="76"/>
      <c r="GY87" s="76"/>
      <c r="GZ87" s="76"/>
      <c r="HA87" s="76"/>
      <c r="HB87" s="76"/>
      <c r="HC87" s="76"/>
      <c r="HD87" s="76"/>
      <c r="HE87" s="76"/>
      <c r="HF87" s="76"/>
      <c r="HG87" s="76"/>
      <c r="HH87" s="76"/>
      <c r="HI87" s="76"/>
      <c r="HJ87" s="76"/>
      <c r="HK87" s="76"/>
      <c r="HL87" s="76"/>
      <c r="HM87" s="76"/>
      <c r="HN87" s="76"/>
      <c r="HO87" s="76"/>
      <c r="HP87" s="76"/>
      <c r="HQ87" s="76"/>
      <c r="HR87" s="76"/>
      <c r="HS87" s="76"/>
      <c r="HT87" s="76"/>
      <c r="HU87" s="76"/>
      <c r="HV87" s="76"/>
      <c r="HW87" s="76"/>
      <c r="HX87" s="76"/>
      <c r="HY87" s="76"/>
      <c r="HZ87" s="76"/>
      <c r="IA87" s="76"/>
      <c r="IB87" s="76"/>
      <c r="IC87" s="76"/>
      <c r="ID87" s="76"/>
      <c r="IE87" s="76"/>
      <c r="IF87" s="76"/>
      <c r="IG87" s="76"/>
      <c r="IH87" s="76"/>
      <c r="II87" s="76"/>
      <c r="IJ87" s="76"/>
      <c r="IK87" s="76"/>
    </row>
    <row r="88" spans="1:245">
      <c r="B88" s="62"/>
      <c r="C88" s="59"/>
      <c r="D88" s="59"/>
      <c r="E88" s="59"/>
      <c r="F88" s="67"/>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59"/>
      <c r="BR88" s="59"/>
      <c r="BS88" s="59"/>
      <c r="BT88" s="59"/>
      <c r="BU88" s="59"/>
      <c r="BV88" s="59"/>
      <c r="BW88" s="59"/>
      <c r="BX88" s="59"/>
      <c r="BY88" s="59"/>
      <c r="BZ88" s="59"/>
      <c r="CA88" s="59"/>
      <c r="CB88" s="59"/>
      <c r="CC88" s="59"/>
      <c r="CD88" s="59"/>
      <c r="CE88" s="59"/>
      <c r="CF88" s="59"/>
      <c r="CG88" s="59"/>
      <c r="CH88" s="59"/>
      <c r="CI88" s="59"/>
      <c r="CJ88" s="59"/>
      <c r="CK88" s="59"/>
      <c r="CL88" s="59"/>
      <c r="CM88" s="59"/>
      <c r="CN88" s="59"/>
      <c r="CO88" s="59"/>
      <c r="CP88" s="59"/>
      <c r="CQ88" s="59"/>
      <c r="CR88" s="59"/>
      <c r="CS88" s="59"/>
      <c r="CT88" s="59"/>
      <c r="CU88" s="59"/>
      <c r="CV88" s="59"/>
      <c r="CW88" s="59"/>
      <c r="CX88" s="59"/>
      <c r="CY88" s="59"/>
      <c r="CZ88" s="59"/>
      <c r="DA88" s="59"/>
      <c r="DB88" s="59"/>
      <c r="DC88" s="59"/>
      <c r="DD88" s="59"/>
      <c r="DE88" s="59"/>
      <c r="DF88" s="59"/>
      <c r="DG88" s="59"/>
      <c r="DH88" s="59"/>
      <c r="DI88" s="59"/>
      <c r="DJ88" s="59"/>
      <c r="DK88" s="59"/>
      <c r="DL88" s="59"/>
      <c r="DM88" s="59"/>
      <c r="DN88" s="59"/>
      <c r="DO88" s="59"/>
      <c r="DP88" s="59"/>
      <c r="DQ88" s="59"/>
      <c r="DR88" s="59"/>
      <c r="DS88" s="59"/>
      <c r="DT88" s="59"/>
      <c r="DU88" s="59"/>
      <c r="DV88" s="59"/>
      <c r="DW88" s="59"/>
      <c r="DX88" s="59"/>
      <c r="DY88" s="59"/>
      <c r="DZ88" s="59"/>
      <c r="EA88" s="59"/>
      <c r="EB88" s="59"/>
      <c r="EC88" s="59"/>
      <c r="ED88" s="59"/>
      <c r="EE88" s="59"/>
      <c r="EF88" s="59"/>
      <c r="EG88" s="59"/>
      <c r="EH88" s="59"/>
      <c r="EI88" s="59"/>
      <c r="EJ88" s="59"/>
      <c r="EK88" s="59"/>
      <c r="EL88" s="59"/>
      <c r="EM88" s="59"/>
      <c r="EN88" s="59"/>
      <c r="EO88" s="59"/>
      <c r="EP88" s="59"/>
      <c r="EQ88" s="59"/>
      <c r="ER88" s="59"/>
      <c r="ES88" s="59"/>
      <c r="ET88" s="59"/>
      <c r="EU88" s="59"/>
      <c r="EV88" s="59"/>
      <c r="EW88" s="59"/>
      <c r="EX88" s="59"/>
      <c r="EY88" s="59"/>
      <c r="EZ88" s="59"/>
      <c r="FA88" s="59"/>
      <c r="FB88" s="59"/>
      <c r="FC88" s="59"/>
      <c r="FD88" s="59"/>
      <c r="FE88" s="59"/>
      <c r="FF88" s="59"/>
      <c r="FG88" s="59"/>
      <c r="FH88" s="59"/>
      <c r="FI88" s="59"/>
      <c r="FJ88" s="59"/>
      <c r="FK88" s="59"/>
      <c r="FL88" s="59"/>
      <c r="FM88" s="59"/>
      <c r="FN88" s="59"/>
      <c r="FO88" s="59"/>
      <c r="FP88" s="59"/>
      <c r="FQ88" s="59"/>
      <c r="FR88" s="59"/>
      <c r="FS88" s="59"/>
      <c r="FT88" s="59"/>
      <c r="FU88" s="59"/>
      <c r="FV88" s="59"/>
      <c r="FW88" s="59"/>
      <c r="FX88" s="59"/>
      <c r="FY88" s="59"/>
      <c r="FZ88" s="59"/>
      <c r="GA88" s="59"/>
      <c r="GB88" s="59"/>
      <c r="GC88" s="59"/>
      <c r="GD88" s="59"/>
      <c r="GE88" s="59"/>
      <c r="GF88" s="59"/>
      <c r="GG88" s="59"/>
      <c r="GH88" s="59"/>
      <c r="GI88" s="59"/>
      <c r="GJ88" s="59"/>
      <c r="GK88" s="59"/>
      <c r="GL88" s="59"/>
      <c r="GM88" s="59"/>
      <c r="GN88" s="59"/>
      <c r="GO88" s="59"/>
      <c r="GP88" s="59"/>
      <c r="GQ88" s="59"/>
      <c r="GR88" s="59"/>
      <c r="GS88" s="59"/>
      <c r="GT88" s="59"/>
      <c r="GU88" s="59"/>
      <c r="GV88" s="59"/>
      <c r="GW88" s="59"/>
      <c r="GX88" s="59"/>
      <c r="GY88" s="59"/>
      <c r="GZ88" s="59"/>
      <c r="HA88" s="59"/>
      <c r="HB88" s="59"/>
      <c r="HC88" s="59"/>
      <c r="HD88" s="59"/>
      <c r="HE88" s="59"/>
      <c r="HF88" s="59"/>
      <c r="HG88" s="59"/>
      <c r="HH88" s="59"/>
      <c r="HI88" s="59"/>
      <c r="HJ88" s="59"/>
      <c r="HK88" s="59"/>
      <c r="HL88" s="59"/>
      <c r="HM88" s="59"/>
      <c r="HN88" s="59"/>
      <c r="HO88" s="59"/>
      <c r="HP88" s="59"/>
      <c r="HQ88" s="59"/>
      <c r="HR88" s="59"/>
      <c r="HS88" s="59"/>
      <c r="HT88" s="59"/>
      <c r="HU88" s="59"/>
      <c r="HV88" s="59"/>
      <c r="HW88" s="59"/>
      <c r="HX88" s="59"/>
      <c r="HY88" s="59"/>
      <c r="HZ88" s="59"/>
      <c r="IA88" s="59"/>
      <c r="IB88" s="59"/>
      <c r="IC88" s="59"/>
      <c r="ID88" s="59"/>
      <c r="IE88" s="59"/>
      <c r="IF88" s="59"/>
      <c r="IG88" s="59"/>
      <c r="IH88" s="59"/>
      <c r="II88" s="59"/>
      <c r="IJ88" s="59"/>
      <c r="IK88" s="59"/>
    </row>
    <row r="89" spans="1:245">
      <c r="A89" s="56" t="s">
        <v>37</v>
      </c>
      <c r="B89" s="77" t="s">
        <v>2</v>
      </c>
      <c r="C89" s="78" t="s">
        <v>38</v>
      </c>
      <c r="D89" s="78" t="s">
        <v>39</v>
      </c>
      <c r="E89" s="78"/>
      <c r="F89" s="67"/>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59"/>
      <c r="BR89" s="59"/>
      <c r="BS89" s="59"/>
      <c r="BT89" s="59"/>
      <c r="BU89" s="59"/>
      <c r="BV89" s="59"/>
      <c r="BW89" s="59"/>
      <c r="BX89" s="59"/>
      <c r="BY89" s="59"/>
      <c r="BZ89" s="59"/>
      <c r="CA89" s="59"/>
      <c r="CB89" s="59"/>
      <c r="CC89" s="59"/>
      <c r="CD89" s="59"/>
      <c r="CE89" s="59"/>
      <c r="CF89" s="59"/>
      <c r="CG89" s="59"/>
      <c r="CH89" s="59"/>
      <c r="CI89" s="59"/>
      <c r="CJ89" s="59"/>
      <c r="CK89" s="59"/>
      <c r="CL89" s="59"/>
      <c r="CM89" s="59"/>
      <c r="CN89" s="59"/>
      <c r="CO89" s="59"/>
      <c r="CP89" s="59"/>
      <c r="CQ89" s="59"/>
      <c r="CR89" s="59"/>
      <c r="CS89" s="59"/>
      <c r="CT89" s="59"/>
      <c r="CU89" s="59"/>
      <c r="CV89" s="59"/>
      <c r="CW89" s="59"/>
      <c r="CX89" s="59"/>
      <c r="CY89" s="59"/>
      <c r="CZ89" s="59"/>
      <c r="DA89" s="59"/>
      <c r="DB89" s="59"/>
      <c r="DC89" s="59"/>
      <c r="DD89" s="59"/>
      <c r="DE89" s="59"/>
      <c r="DF89" s="59"/>
      <c r="DG89" s="59"/>
      <c r="DH89" s="59"/>
      <c r="DI89" s="59"/>
      <c r="DJ89" s="59"/>
      <c r="DK89" s="59"/>
      <c r="DL89" s="59"/>
      <c r="DM89" s="59"/>
      <c r="DN89" s="59"/>
      <c r="DO89" s="59"/>
      <c r="DP89" s="59"/>
      <c r="DQ89" s="59"/>
      <c r="DR89" s="59"/>
      <c r="DS89" s="59"/>
      <c r="DT89" s="59"/>
      <c r="DU89" s="59"/>
      <c r="DV89" s="59"/>
      <c r="DW89" s="59"/>
      <c r="DX89" s="59"/>
      <c r="DY89" s="59"/>
      <c r="DZ89" s="59"/>
      <c r="EA89" s="59"/>
      <c r="EB89" s="59"/>
      <c r="EC89" s="59"/>
      <c r="ED89" s="59"/>
      <c r="EE89" s="59"/>
      <c r="EF89" s="59"/>
      <c r="EG89" s="59"/>
      <c r="EH89" s="59"/>
      <c r="EI89" s="59"/>
      <c r="EJ89" s="59"/>
      <c r="EK89" s="59"/>
      <c r="EL89" s="59"/>
      <c r="EM89" s="59"/>
      <c r="EN89" s="59"/>
      <c r="EO89" s="59"/>
      <c r="EP89" s="59"/>
      <c r="EQ89" s="59"/>
      <c r="ER89" s="59"/>
      <c r="ES89" s="59"/>
      <c r="ET89" s="59"/>
      <c r="EU89" s="59"/>
      <c r="EV89" s="59"/>
      <c r="EW89" s="59"/>
      <c r="EX89" s="59"/>
      <c r="EY89" s="59"/>
      <c r="EZ89" s="59"/>
      <c r="FA89" s="59"/>
      <c r="FB89" s="59"/>
      <c r="FC89" s="59"/>
      <c r="FD89" s="59"/>
      <c r="FE89" s="59"/>
      <c r="FF89" s="59"/>
      <c r="FG89" s="59"/>
      <c r="FH89" s="59"/>
      <c r="FI89" s="59"/>
      <c r="FJ89" s="59"/>
      <c r="FK89" s="59"/>
      <c r="FL89" s="59"/>
      <c r="FM89" s="59"/>
      <c r="FN89" s="59"/>
      <c r="FO89" s="59"/>
      <c r="FP89" s="59"/>
      <c r="FQ89" s="59"/>
      <c r="FR89" s="59"/>
      <c r="FS89" s="59"/>
      <c r="FT89" s="59"/>
      <c r="FU89" s="59"/>
      <c r="FV89" s="59"/>
      <c r="FW89" s="59"/>
      <c r="FX89" s="59"/>
      <c r="FY89" s="59"/>
      <c r="FZ89" s="59"/>
      <c r="GA89" s="59"/>
      <c r="GB89" s="59"/>
      <c r="GC89" s="59"/>
      <c r="GD89" s="59"/>
      <c r="GE89" s="59"/>
      <c r="GF89" s="59"/>
      <c r="GG89" s="59"/>
      <c r="GH89" s="59"/>
      <c r="GI89" s="59"/>
      <c r="GJ89" s="59"/>
      <c r="GK89" s="59"/>
      <c r="GL89" s="59"/>
      <c r="GM89" s="59"/>
      <c r="GN89" s="59"/>
      <c r="GO89" s="59"/>
      <c r="GP89" s="59"/>
      <c r="GQ89" s="59"/>
      <c r="GR89" s="59"/>
      <c r="GS89" s="59"/>
      <c r="GT89" s="59"/>
      <c r="GU89" s="59"/>
      <c r="GV89" s="59"/>
      <c r="GW89" s="59"/>
      <c r="GX89" s="59"/>
      <c r="GY89" s="59"/>
      <c r="GZ89" s="59"/>
      <c r="HA89" s="59"/>
      <c r="HB89" s="59"/>
      <c r="HC89" s="59"/>
      <c r="HD89" s="59"/>
      <c r="HE89" s="59"/>
      <c r="HF89" s="59"/>
      <c r="HG89" s="59"/>
      <c r="HH89" s="59"/>
      <c r="HI89" s="59"/>
      <c r="HJ89" s="59"/>
      <c r="HK89" s="59"/>
      <c r="HL89" s="59"/>
      <c r="HM89" s="59"/>
      <c r="HN89" s="59"/>
      <c r="HO89" s="59"/>
      <c r="HP89" s="59"/>
      <c r="HQ89" s="59"/>
      <c r="HR89" s="59"/>
      <c r="HS89" s="59"/>
      <c r="HT89" s="59"/>
      <c r="HU89" s="59"/>
      <c r="HV89" s="59"/>
      <c r="HW89" s="59"/>
      <c r="HX89" s="59"/>
      <c r="HY89" s="59"/>
      <c r="HZ89" s="59"/>
      <c r="IA89" s="59"/>
      <c r="IB89" s="59"/>
      <c r="IC89" s="59"/>
      <c r="ID89" s="59"/>
      <c r="IE89" s="59"/>
      <c r="IF89" s="59"/>
      <c r="IG89" s="59"/>
      <c r="IH89" s="59"/>
      <c r="II89" s="59"/>
      <c r="IJ89" s="59"/>
      <c r="IK89" s="59"/>
    </row>
    <row r="90" spans="1:245" ht="16">
      <c r="A90" s="79" t="str">
        <f>A82</f>
        <v>Albert</v>
      </c>
      <c r="B90" s="80">
        <f>IRR($E90:$Y90)</f>
        <v>0.14017286169344678</v>
      </c>
      <c r="C90" s="81">
        <f>NPV('3-Tier'!$D$3,'3-Tier Investor  Calc'!$F90:$Y90)+E90</f>
        <v>33686.239689021466</v>
      </c>
      <c r="D90" s="82">
        <f>-SUM(F90:$Y90)/E90</f>
        <v>4.7118371314198484</v>
      </c>
      <c r="E90" s="67">
        <f>-'3-Tier'!D6</f>
        <v>-36624.999999999949</v>
      </c>
      <c r="F90" s="59">
        <f>F82+F87</f>
        <v>1750.8339331068889</v>
      </c>
      <c r="G90" s="59">
        <f t="shared" ref="G90:Y90" si="60">G82+G87</f>
        <v>2786.5622630051212</v>
      </c>
      <c r="H90" s="59">
        <f t="shared" si="60"/>
        <v>2958.487327868103</v>
      </c>
      <c r="I90" s="59">
        <f t="shared" si="60"/>
        <v>3135.5701446769708</v>
      </c>
      <c r="J90" s="59">
        <f t="shared" si="60"/>
        <v>3317.9654459901067</v>
      </c>
      <c r="K90" s="59">
        <f t="shared" si="60"/>
        <v>3505.8326063426371</v>
      </c>
      <c r="L90" s="59">
        <f t="shared" si="60"/>
        <v>3699.3357815057434</v>
      </c>
      <c r="M90" s="59">
        <f t="shared" si="60"/>
        <v>3898.6440519237431</v>
      </c>
      <c r="N90" s="59">
        <f t="shared" si="60"/>
        <v>4103.9315704542832</v>
      </c>
      <c r="O90" s="59">
        <f t="shared" si="60"/>
        <v>4315.3777145407366</v>
      </c>
      <c r="P90" s="59">
        <f t="shared" si="60"/>
        <v>4533.1672429497885</v>
      </c>
      <c r="Q90" s="59">
        <f t="shared" si="60"/>
        <v>4757.4904572111091</v>
      </c>
      <c r="R90" s="59">
        <f t="shared" si="60"/>
        <v>4988.5433679002708</v>
      </c>
      <c r="S90" s="59">
        <f t="shared" si="60"/>
        <v>5226.527865910105</v>
      </c>
      <c r="T90" s="59">
        <f t="shared" si="60"/>
        <v>119592.7651648661</v>
      </c>
      <c r="U90" s="59">
        <f t="shared" si="60"/>
        <v>0</v>
      </c>
      <c r="V90" s="59">
        <f t="shared" si="60"/>
        <v>0</v>
      </c>
      <c r="W90" s="59">
        <f t="shared" si="60"/>
        <v>0</v>
      </c>
      <c r="X90" s="59">
        <f t="shared" si="60"/>
        <v>0</v>
      </c>
      <c r="Y90" s="59">
        <f t="shared" si="60"/>
        <v>0</v>
      </c>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59"/>
      <c r="BR90" s="59"/>
      <c r="BS90" s="59"/>
      <c r="BT90" s="59"/>
      <c r="BU90" s="59"/>
      <c r="BV90" s="59"/>
      <c r="BW90" s="59"/>
      <c r="BX90" s="59"/>
      <c r="BY90" s="59"/>
      <c r="BZ90" s="59"/>
      <c r="CA90" s="59"/>
      <c r="CB90" s="59"/>
      <c r="CC90" s="59"/>
      <c r="CD90" s="59"/>
      <c r="CE90" s="59"/>
      <c r="CF90" s="59"/>
      <c r="CG90" s="59"/>
      <c r="CH90" s="59"/>
      <c r="CI90" s="59"/>
      <c r="CJ90" s="59"/>
      <c r="CK90" s="59"/>
      <c r="CL90" s="59"/>
      <c r="CM90" s="59"/>
      <c r="CN90" s="59"/>
      <c r="CO90" s="59"/>
      <c r="CP90" s="59"/>
      <c r="CQ90" s="59"/>
      <c r="CR90" s="59"/>
      <c r="CS90" s="59"/>
      <c r="CT90" s="59"/>
      <c r="CU90" s="59"/>
      <c r="CV90" s="59"/>
      <c r="CW90" s="59"/>
      <c r="CX90" s="59"/>
      <c r="CY90" s="59"/>
      <c r="CZ90" s="59"/>
      <c r="DA90" s="59"/>
      <c r="DB90" s="59"/>
      <c r="DC90" s="59"/>
      <c r="DD90" s="59"/>
      <c r="DE90" s="59"/>
      <c r="DF90" s="59"/>
      <c r="DG90" s="59"/>
      <c r="DH90" s="59"/>
      <c r="DI90" s="59"/>
      <c r="DJ90" s="59"/>
      <c r="DK90" s="59"/>
      <c r="DL90" s="59"/>
      <c r="DM90" s="59"/>
      <c r="DN90" s="59"/>
      <c r="DO90" s="59"/>
      <c r="DP90" s="59"/>
      <c r="DQ90" s="59"/>
      <c r="DR90" s="59"/>
      <c r="DS90" s="59"/>
      <c r="DT90" s="59"/>
      <c r="DU90" s="59"/>
      <c r="DV90" s="59"/>
      <c r="DW90" s="59"/>
      <c r="DX90" s="59"/>
      <c r="DY90" s="59"/>
      <c r="DZ90" s="59"/>
      <c r="EA90" s="59"/>
      <c r="EB90" s="59"/>
      <c r="EC90" s="59"/>
      <c r="ED90" s="59"/>
      <c r="EE90" s="59"/>
      <c r="EF90" s="59"/>
      <c r="EG90" s="59"/>
      <c r="EH90" s="59"/>
      <c r="EI90" s="59"/>
      <c r="EJ90" s="59"/>
      <c r="EK90" s="59"/>
      <c r="EL90" s="59"/>
      <c r="EM90" s="59"/>
      <c r="EN90" s="59"/>
      <c r="EO90" s="59"/>
      <c r="EP90" s="59"/>
      <c r="EQ90" s="59"/>
      <c r="ER90" s="59"/>
      <c r="ES90" s="59"/>
      <c r="ET90" s="59"/>
      <c r="EU90" s="59"/>
      <c r="EV90" s="59"/>
      <c r="EW90" s="59"/>
      <c r="EX90" s="59"/>
      <c r="EY90" s="59"/>
      <c r="EZ90" s="59"/>
      <c r="FA90" s="59"/>
      <c r="FB90" s="59"/>
      <c r="FC90" s="59"/>
      <c r="FD90" s="59"/>
      <c r="FE90" s="59"/>
      <c r="FF90" s="59"/>
      <c r="FG90" s="59"/>
      <c r="FH90" s="59"/>
      <c r="FI90" s="59"/>
      <c r="FJ90" s="59"/>
      <c r="FK90" s="59"/>
      <c r="FL90" s="59"/>
      <c r="FM90" s="59"/>
      <c r="FN90" s="59"/>
      <c r="FO90" s="59"/>
      <c r="FP90" s="59"/>
      <c r="FQ90" s="59"/>
      <c r="FR90" s="59"/>
      <c r="FS90" s="59"/>
      <c r="FT90" s="59"/>
      <c r="FU90" s="59"/>
      <c r="FV90" s="59"/>
      <c r="FW90" s="59"/>
      <c r="FX90" s="59"/>
      <c r="FY90" s="59"/>
      <c r="FZ90" s="59"/>
      <c r="GA90" s="59"/>
      <c r="GB90" s="59"/>
      <c r="GC90" s="59"/>
      <c r="GD90" s="59"/>
      <c r="GE90" s="59"/>
      <c r="GF90" s="59"/>
      <c r="GG90" s="59"/>
      <c r="GH90" s="59"/>
      <c r="GI90" s="59"/>
      <c r="GJ90" s="59"/>
      <c r="GK90" s="59"/>
      <c r="GL90" s="59"/>
      <c r="GM90" s="59"/>
      <c r="GN90" s="59"/>
      <c r="GO90" s="59"/>
      <c r="GP90" s="59"/>
      <c r="GQ90" s="59"/>
      <c r="GR90" s="59"/>
      <c r="GS90" s="59"/>
      <c r="GT90" s="59"/>
      <c r="GU90" s="59"/>
      <c r="GV90" s="59"/>
      <c r="GW90" s="59"/>
      <c r="GX90" s="59"/>
      <c r="GY90" s="59"/>
      <c r="GZ90" s="59"/>
      <c r="HA90" s="59"/>
      <c r="HB90" s="59"/>
      <c r="HC90" s="59"/>
      <c r="HD90" s="59"/>
      <c r="HE90" s="59"/>
      <c r="HF90" s="59"/>
      <c r="HG90" s="59"/>
      <c r="HH90" s="59"/>
      <c r="HI90" s="59"/>
      <c r="HJ90" s="59"/>
      <c r="HK90" s="59"/>
      <c r="HL90" s="59"/>
      <c r="HM90" s="59"/>
      <c r="HN90" s="59"/>
      <c r="HO90" s="59"/>
      <c r="HP90" s="59"/>
      <c r="HQ90" s="59"/>
      <c r="HR90" s="59"/>
      <c r="HS90" s="59"/>
      <c r="HT90" s="59"/>
      <c r="HU90" s="59"/>
      <c r="HV90" s="59"/>
      <c r="HW90" s="59"/>
      <c r="HX90" s="59"/>
      <c r="HY90" s="59"/>
      <c r="HZ90" s="59"/>
      <c r="IA90" s="59"/>
      <c r="IB90" s="59"/>
      <c r="IC90" s="59"/>
      <c r="ID90" s="59"/>
      <c r="IE90" s="59"/>
      <c r="IF90" s="59"/>
      <c r="IG90" s="59"/>
      <c r="IH90" s="59"/>
      <c r="II90" s="59"/>
      <c r="IJ90" s="59"/>
      <c r="IK90" s="59"/>
    </row>
    <row r="91" spans="1:245" ht="16">
      <c r="A91" s="79" t="str">
        <f t="shared" ref="A91:A94" si="61">A83</f>
        <v>Bobby</v>
      </c>
      <c r="B91" s="80">
        <f t="shared" ref="B91:B94" si="62">IRR($E91:$Y91)</f>
        <v>0.14017286169344678</v>
      </c>
      <c r="C91" s="81">
        <f>NPV('3-Tier'!$D$3,'3-Tier Investor  Calc'!$F91:$Y91)+E91</f>
        <v>235803.67782315062</v>
      </c>
      <c r="D91" s="82">
        <f>-SUM(F91:$Y91)/E91</f>
        <v>4.7118371314198484</v>
      </c>
      <c r="E91" s="67">
        <f>-'3-Tier'!D7</f>
        <v>-256374.99999999997</v>
      </c>
      <c r="F91" s="59">
        <f>F83</f>
        <v>12255.837531748239</v>
      </c>
      <c r="G91" s="59">
        <f t="shared" ref="G91:Y94" si="63">G83</f>
        <v>19505.935841035873</v>
      </c>
      <c r="H91" s="59">
        <f t="shared" si="63"/>
        <v>20709.411295076749</v>
      </c>
      <c r="I91" s="59">
        <f t="shared" si="63"/>
        <v>21948.991012738828</v>
      </c>
      <c r="J91" s="59">
        <f t="shared" si="63"/>
        <v>23225.758121930772</v>
      </c>
      <c r="K91" s="59">
        <f t="shared" si="63"/>
        <v>24540.82824439849</v>
      </c>
      <c r="L91" s="59">
        <f t="shared" si="63"/>
        <v>25895.35047054023</v>
      </c>
      <c r="M91" s="59">
        <f t="shared" si="63"/>
        <v>27290.508363466237</v>
      </c>
      <c r="N91" s="59">
        <f t="shared" si="63"/>
        <v>28727.520993180013</v>
      </c>
      <c r="O91" s="59">
        <f t="shared" si="63"/>
        <v>30207.644001785193</v>
      </c>
      <c r="P91" s="59">
        <f t="shared" si="63"/>
        <v>31732.170700648559</v>
      </c>
      <c r="Q91" s="59">
        <f t="shared" si="63"/>
        <v>33302.433200477804</v>
      </c>
      <c r="R91" s="59">
        <f t="shared" si="63"/>
        <v>34919.803575301929</v>
      </c>
      <c r="S91" s="59">
        <f t="shared" si="63"/>
        <v>36585.695061370774</v>
      </c>
      <c r="T91" s="59">
        <f t="shared" si="63"/>
        <v>837149.35615406383</v>
      </c>
      <c r="U91" s="59">
        <f t="shared" si="63"/>
        <v>0</v>
      </c>
      <c r="V91" s="59">
        <f t="shared" si="63"/>
        <v>0</v>
      </c>
      <c r="W91" s="59">
        <f t="shared" si="63"/>
        <v>0</v>
      </c>
      <c r="X91" s="59">
        <f t="shared" si="63"/>
        <v>0</v>
      </c>
      <c r="Y91" s="59">
        <f t="shared" si="63"/>
        <v>0</v>
      </c>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c r="BR91" s="59"/>
      <c r="BS91" s="59"/>
      <c r="BT91" s="59"/>
      <c r="BU91" s="59"/>
      <c r="BV91" s="59"/>
      <c r="BW91" s="59"/>
      <c r="BX91" s="59"/>
      <c r="BY91" s="59"/>
      <c r="BZ91" s="59"/>
      <c r="CA91" s="59"/>
      <c r="CB91" s="59"/>
      <c r="CC91" s="59"/>
      <c r="CD91" s="59"/>
      <c r="CE91" s="59"/>
      <c r="CF91" s="59"/>
      <c r="CG91" s="59"/>
      <c r="CH91" s="59"/>
      <c r="CI91" s="59"/>
      <c r="CJ91" s="59"/>
      <c r="CK91" s="59"/>
      <c r="CL91" s="59"/>
      <c r="CM91" s="59"/>
      <c r="CN91" s="59"/>
      <c r="CO91" s="59"/>
      <c r="CP91" s="59"/>
      <c r="CQ91" s="59"/>
      <c r="CR91" s="59"/>
      <c r="CS91" s="59"/>
      <c r="CT91" s="59"/>
      <c r="CU91" s="59"/>
      <c r="CV91" s="59"/>
      <c r="CW91" s="59"/>
      <c r="CX91" s="59"/>
      <c r="CY91" s="59"/>
      <c r="CZ91" s="59"/>
      <c r="DA91" s="59"/>
      <c r="DB91" s="59"/>
      <c r="DC91" s="59"/>
      <c r="DD91" s="59"/>
      <c r="DE91" s="59"/>
      <c r="DF91" s="59"/>
      <c r="DG91" s="59"/>
      <c r="DH91" s="59"/>
      <c r="DI91" s="59"/>
      <c r="DJ91" s="59"/>
      <c r="DK91" s="59"/>
      <c r="DL91" s="59"/>
      <c r="DM91" s="59"/>
      <c r="DN91" s="59"/>
      <c r="DO91" s="59"/>
      <c r="DP91" s="59"/>
      <c r="DQ91" s="59"/>
      <c r="DR91" s="59"/>
      <c r="DS91" s="59"/>
      <c r="DT91" s="59"/>
      <c r="DU91" s="59"/>
      <c r="DV91" s="59"/>
      <c r="DW91" s="59"/>
      <c r="DX91" s="59"/>
      <c r="DY91" s="59"/>
      <c r="DZ91" s="59"/>
      <c r="EA91" s="59"/>
      <c r="EB91" s="59"/>
      <c r="EC91" s="59"/>
      <c r="ED91" s="59"/>
      <c r="EE91" s="59"/>
      <c r="EF91" s="59"/>
      <c r="EG91" s="59"/>
      <c r="EH91" s="59"/>
      <c r="EI91" s="59"/>
      <c r="EJ91" s="59"/>
      <c r="EK91" s="59"/>
      <c r="EL91" s="59"/>
      <c r="EM91" s="59"/>
      <c r="EN91" s="59"/>
      <c r="EO91" s="59"/>
      <c r="EP91" s="59"/>
      <c r="EQ91" s="59"/>
      <c r="ER91" s="59"/>
      <c r="ES91" s="59"/>
      <c r="ET91" s="59"/>
      <c r="EU91" s="59"/>
      <c r="EV91" s="59"/>
      <c r="EW91" s="59"/>
      <c r="EX91" s="59"/>
      <c r="EY91" s="59"/>
      <c r="EZ91" s="59"/>
      <c r="FA91" s="59"/>
      <c r="FB91" s="59"/>
      <c r="FC91" s="59"/>
      <c r="FD91" s="59"/>
      <c r="FE91" s="59"/>
      <c r="FF91" s="59"/>
      <c r="FG91" s="59"/>
      <c r="FH91" s="59"/>
      <c r="FI91" s="59"/>
      <c r="FJ91" s="59"/>
      <c r="FK91" s="59"/>
      <c r="FL91" s="59"/>
      <c r="FM91" s="59"/>
      <c r="FN91" s="59"/>
      <c r="FO91" s="59"/>
      <c r="FP91" s="59"/>
      <c r="FQ91" s="59"/>
      <c r="FR91" s="59"/>
      <c r="FS91" s="59"/>
      <c r="FT91" s="59"/>
      <c r="FU91" s="59"/>
      <c r="FV91" s="59"/>
      <c r="FW91" s="59"/>
      <c r="FX91" s="59"/>
      <c r="FY91" s="59"/>
      <c r="FZ91" s="59"/>
      <c r="GA91" s="59"/>
      <c r="GB91" s="59"/>
      <c r="GC91" s="59"/>
      <c r="GD91" s="59"/>
      <c r="GE91" s="59"/>
      <c r="GF91" s="59"/>
      <c r="GG91" s="59"/>
      <c r="GH91" s="59"/>
      <c r="GI91" s="59"/>
      <c r="GJ91" s="59"/>
      <c r="GK91" s="59"/>
      <c r="GL91" s="59"/>
      <c r="GM91" s="59"/>
      <c r="GN91" s="59"/>
      <c r="GO91" s="59"/>
      <c r="GP91" s="59"/>
      <c r="GQ91" s="59"/>
      <c r="GR91" s="59"/>
      <c r="GS91" s="59"/>
      <c r="GT91" s="59"/>
      <c r="GU91" s="59"/>
      <c r="GV91" s="59"/>
      <c r="GW91" s="59"/>
      <c r="GX91" s="59"/>
      <c r="GY91" s="59"/>
      <c r="GZ91" s="59"/>
      <c r="HA91" s="59"/>
      <c r="HB91" s="59"/>
      <c r="HC91" s="59"/>
      <c r="HD91" s="59"/>
      <c r="HE91" s="59"/>
      <c r="HF91" s="59"/>
      <c r="HG91" s="59"/>
      <c r="HH91" s="59"/>
      <c r="HI91" s="59"/>
      <c r="HJ91" s="59"/>
      <c r="HK91" s="59"/>
      <c r="HL91" s="59"/>
      <c r="HM91" s="59"/>
      <c r="HN91" s="59"/>
      <c r="HO91" s="59"/>
      <c r="HP91" s="59"/>
      <c r="HQ91" s="59"/>
      <c r="HR91" s="59"/>
      <c r="HS91" s="59"/>
      <c r="HT91" s="59"/>
      <c r="HU91" s="59"/>
      <c r="HV91" s="59"/>
      <c r="HW91" s="59"/>
      <c r="HX91" s="59"/>
      <c r="HY91" s="59"/>
      <c r="HZ91" s="59"/>
      <c r="IA91" s="59"/>
      <c r="IB91" s="59"/>
      <c r="IC91" s="59"/>
      <c r="ID91" s="59"/>
      <c r="IE91" s="59"/>
      <c r="IF91" s="59"/>
      <c r="IG91" s="59"/>
      <c r="IH91" s="59"/>
      <c r="II91" s="59"/>
      <c r="IJ91" s="59"/>
      <c r="IK91" s="59"/>
    </row>
    <row r="92" spans="1:245" ht="16">
      <c r="A92" s="79" t="str">
        <f t="shared" si="61"/>
        <v>Carl</v>
      </c>
      <c r="B92" s="80">
        <f t="shared" si="62"/>
        <v>0.14017286169344656</v>
      </c>
      <c r="C92" s="81">
        <f>NPV('3-Tier'!$D$3,'3-Tier Investor  Calc'!$F92:$Y92)+E92</f>
        <v>168431.19844510756</v>
      </c>
      <c r="D92" s="82">
        <f>-SUM(F92:$Y92)/E92</f>
        <v>4.7118371314198475</v>
      </c>
      <c r="E92" s="67">
        <f>-'3-Tier'!D8</f>
        <v>-183125</v>
      </c>
      <c r="F92" s="59">
        <f t="shared" ref="F92:U94" si="64">F84</f>
        <v>8754.1696655344585</v>
      </c>
      <c r="G92" s="59">
        <f t="shared" si="64"/>
        <v>13932.811315025629</v>
      </c>
      <c r="H92" s="59">
        <f t="shared" si="64"/>
        <v>14792.436639340536</v>
      </c>
      <c r="I92" s="59">
        <f t="shared" si="64"/>
        <v>15677.850723384883</v>
      </c>
      <c r="J92" s="59">
        <f t="shared" si="64"/>
        <v>16589.827229950559</v>
      </c>
      <c r="K92" s="59">
        <f t="shared" si="64"/>
        <v>17529.163031713211</v>
      </c>
      <c r="L92" s="59">
        <f t="shared" si="64"/>
        <v>18496.678907528738</v>
      </c>
      <c r="M92" s="59">
        <f t="shared" si="64"/>
        <v>19493.220259618738</v>
      </c>
      <c r="N92" s="59">
        <f t="shared" si="64"/>
        <v>20519.657852271441</v>
      </c>
      <c r="O92" s="59">
        <f t="shared" si="64"/>
        <v>21576.888572703712</v>
      </c>
      <c r="P92" s="59">
        <f t="shared" si="64"/>
        <v>22665.836214748968</v>
      </c>
      <c r="Q92" s="59">
        <f t="shared" si="64"/>
        <v>23787.452286055573</v>
      </c>
      <c r="R92" s="59">
        <f t="shared" si="64"/>
        <v>24942.71683950138</v>
      </c>
      <c r="S92" s="59">
        <f t="shared" si="64"/>
        <v>26132.639329550559</v>
      </c>
      <c r="T92" s="59">
        <f t="shared" si="64"/>
        <v>597963.82582433126</v>
      </c>
      <c r="U92" s="59">
        <f t="shared" si="64"/>
        <v>0</v>
      </c>
      <c r="V92" s="59">
        <f t="shared" si="63"/>
        <v>0</v>
      </c>
      <c r="W92" s="59">
        <f t="shared" si="63"/>
        <v>0</v>
      </c>
      <c r="X92" s="59">
        <f t="shared" si="63"/>
        <v>0</v>
      </c>
      <c r="Y92" s="59">
        <f t="shared" si="63"/>
        <v>0</v>
      </c>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59"/>
      <c r="BR92" s="59"/>
      <c r="BS92" s="59"/>
      <c r="BT92" s="59"/>
      <c r="BU92" s="59"/>
      <c r="BV92" s="59"/>
      <c r="BW92" s="59"/>
      <c r="BX92" s="59"/>
      <c r="BY92" s="59"/>
      <c r="BZ92" s="59"/>
      <c r="CA92" s="59"/>
      <c r="CB92" s="59"/>
      <c r="CC92" s="59"/>
      <c r="CD92" s="59"/>
      <c r="CE92" s="59"/>
      <c r="CF92" s="59"/>
      <c r="CG92" s="59"/>
      <c r="CH92" s="59"/>
      <c r="CI92" s="59"/>
      <c r="CJ92" s="59"/>
      <c r="CK92" s="59"/>
      <c r="CL92" s="59"/>
      <c r="CM92" s="59"/>
      <c r="CN92" s="59"/>
      <c r="CO92" s="59"/>
      <c r="CP92" s="59"/>
      <c r="CQ92" s="59"/>
      <c r="CR92" s="59"/>
      <c r="CS92" s="59"/>
      <c r="CT92" s="59"/>
      <c r="CU92" s="59"/>
      <c r="CV92" s="59"/>
      <c r="CW92" s="59"/>
      <c r="CX92" s="59"/>
      <c r="CY92" s="59"/>
      <c r="CZ92" s="59"/>
      <c r="DA92" s="59"/>
      <c r="DB92" s="59"/>
      <c r="DC92" s="59"/>
      <c r="DD92" s="59"/>
      <c r="DE92" s="59"/>
      <c r="DF92" s="59"/>
      <c r="DG92" s="59"/>
      <c r="DH92" s="59"/>
      <c r="DI92" s="59"/>
      <c r="DJ92" s="59"/>
      <c r="DK92" s="59"/>
      <c r="DL92" s="59"/>
      <c r="DM92" s="59"/>
      <c r="DN92" s="59"/>
      <c r="DO92" s="59"/>
      <c r="DP92" s="59"/>
      <c r="DQ92" s="59"/>
      <c r="DR92" s="59"/>
      <c r="DS92" s="59"/>
      <c r="DT92" s="59"/>
      <c r="DU92" s="59"/>
      <c r="DV92" s="59"/>
      <c r="DW92" s="59"/>
      <c r="DX92" s="59"/>
      <c r="DY92" s="59"/>
      <c r="DZ92" s="59"/>
      <c r="EA92" s="59"/>
      <c r="EB92" s="59"/>
      <c r="EC92" s="59"/>
      <c r="ED92" s="59"/>
      <c r="EE92" s="59"/>
      <c r="EF92" s="59"/>
      <c r="EG92" s="59"/>
      <c r="EH92" s="59"/>
      <c r="EI92" s="59"/>
      <c r="EJ92" s="59"/>
      <c r="EK92" s="59"/>
      <c r="EL92" s="59"/>
      <c r="EM92" s="59"/>
      <c r="EN92" s="59"/>
      <c r="EO92" s="59"/>
      <c r="EP92" s="59"/>
      <c r="EQ92" s="59"/>
      <c r="ER92" s="59"/>
      <c r="ES92" s="59"/>
      <c r="ET92" s="59"/>
      <c r="EU92" s="59"/>
      <c r="EV92" s="59"/>
      <c r="EW92" s="59"/>
      <c r="EX92" s="59"/>
      <c r="EY92" s="59"/>
      <c r="EZ92" s="59"/>
      <c r="FA92" s="59"/>
      <c r="FB92" s="59"/>
      <c r="FC92" s="59"/>
      <c r="FD92" s="59"/>
      <c r="FE92" s="59"/>
      <c r="FF92" s="59"/>
      <c r="FG92" s="59"/>
      <c r="FH92" s="59"/>
      <c r="FI92" s="59"/>
      <c r="FJ92" s="59"/>
      <c r="FK92" s="59"/>
      <c r="FL92" s="59"/>
      <c r="FM92" s="59"/>
      <c r="FN92" s="59"/>
      <c r="FO92" s="59"/>
      <c r="FP92" s="59"/>
      <c r="FQ92" s="59"/>
      <c r="FR92" s="59"/>
      <c r="FS92" s="59"/>
      <c r="FT92" s="59"/>
      <c r="FU92" s="59"/>
      <c r="FV92" s="59"/>
      <c r="FW92" s="59"/>
      <c r="FX92" s="59"/>
      <c r="FY92" s="59"/>
      <c r="FZ92" s="59"/>
      <c r="GA92" s="59"/>
      <c r="GB92" s="59"/>
      <c r="GC92" s="59"/>
      <c r="GD92" s="59"/>
      <c r="GE92" s="59"/>
      <c r="GF92" s="59"/>
      <c r="GG92" s="59"/>
      <c r="GH92" s="59"/>
      <c r="GI92" s="59"/>
      <c r="GJ92" s="59"/>
      <c r="GK92" s="59"/>
      <c r="GL92" s="59"/>
      <c r="GM92" s="59"/>
      <c r="GN92" s="59"/>
      <c r="GO92" s="59"/>
      <c r="GP92" s="59"/>
      <c r="GQ92" s="59"/>
      <c r="GR92" s="59"/>
      <c r="GS92" s="59"/>
      <c r="GT92" s="59"/>
      <c r="GU92" s="59"/>
      <c r="GV92" s="59"/>
      <c r="GW92" s="59"/>
      <c r="GX92" s="59"/>
      <c r="GY92" s="59"/>
      <c r="GZ92" s="59"/>
      <c r="HA92" s="59"/>
      <c r="HB92" s="59"/>
      <c r="HC92" s="59"/>
      <c r="HD92" s="59"/>
      <c r="HE92" s="59"/>
      <c r="HF92" s="59"/>
      <c r="HG92" s="59"/>
      <c r="HH92" s="59"/>
      <c r="HI92" s="59"/>
      <c r="HJ92" s="59"/>
      <c r="HK92" s="59"/>
      <c r="HL92" s="59"/>
      <c r="HM92" s="59"/>
      <c r="HN92" s="59"/>
      <c r="HO92" s="59"/>
      <c r="HP92" s="59"/>
      <c r="HQ92" s="59"/>
      <c r="HR92" s="59"/>
      <c r="HS92" s="59"/>
      <c r="HT92" s="59"/>
      <c r="HU92" s="59"/>
      <c r="HV92" s="59"/>
      <c r="HW92" s="59"/>
      <c r="HX92" s="59"/>
      <c r="HY92" s="59"/>
      <c r="HZ92" s="59"/>
      <c r="IA92" s="59"/>
      <c r="IB92" s="59"/>
      <c r="IC92" s="59"/>
      <c r="ID92" s="59"/>
      <c r="IE92" s="59"/>
      <c r="IF92" s="59"/>
      <c r="IG92" s="59"/>
      <c r="IH92" s="59"/>
      <c r="II92" s="59"/>
      <c r="IJ92" s="59"/>
      <c r="IK92" s="59"/>
    </row>
    <row r="93" spans="1:245" ht="16">
      <c r="A93" s="79" t="str">
        <f t="shared" si="61"/>
        <v>Derek</v>
      </c>
      <c r="B93" s="80">
        <f t="shared" si="62"/>
        <v>0.14017286169344656</v>
      </c>
      <c r="C93" s="81">
        <f>NPV('3-Tier'!$D$3,'3-Tier Investor  Calc'!$F93:$Y93)+E93</f>
        <v>134744.95875608607</v>
      </c>
      <c r="D93" s="82">
        <f>-SUM(F93:$Y93)/E93</f>
        <v>4.7118371314198466</v>
      </c>
      <c r="E93" s="67">
        <f>-'3-Tier'!D9</f>
        <v>-146500</v>
      </c>
      <c r="F93" s="59">
        <f t="shared" si="64"/>
        <v>7003.3357324275657</v>
      </c>
      <c r="G93" s="59">
        <f t="shared" si="63"/>
        <v>11146.249052020503</v>
      </c>
      <c r="H93" s="59">
        <f t="shared" si="63"/>
        <v>11833.949311472428</v>
      </c>
      <c r="I93" s="59">
        <f t="shared" si="63"/>
        <v>12542.280578707905</v>
      </c>
      <c r="J93" s="59">
        <f t="shared" si="63"/>
        <v>13271.861783960445</v>
      </c>
      <c r="K93" s="59">
        <f t="shared" si="63"/>
        <v>14023.330425370565</v>
      </c>
      <c r="L93" s="59">
        <f t="shared" si="63"/>
        <v>14797.343126022992</v>
      </c>
      <c r="M93" s="59">
        <f t="shared" si="63"/>
        <v>15594.57620769499</v>
      </c>
      <c r="N93" s="59">
        <f t="shared" si="63"/>
        <v>16415.726281817155</v>
      </c>
      <c r="O93" s="59">
        <f t="shared" si="63"/>
        <v>17261.510858162968</v>
      </c>
      <c r="P93" s="59">
        <f t="shared" si="63"/>
        <v>18132.668971799172</v>
      </c>
      <c r="Q93" s="59">
        <f t="shared" si="63"/>
        <v>19029.961828844454</v>
      </c>
      <c r="R93" s="59">
        <f t="shared" si="63"/>
        <v>19954.173471601098</v>
      </c>
      <c r="S93" s="59">
        <f t="shared" si="63"/>
        <v>20906.111463640438</v>
      </c>
      <c r="T93" s="59">
        <f t="shared" si="63"/>
        <v>478371.06065946497</v>
      </c>
      <c r="U93" s="59">
        <f t="shared" si="63"/>
        <v>0</v>
      </c>
      <c r="V93" s="59">
        <f t="shared" si="63"/>
        <v>0</v>
      </c>
      <c r="W93" s="59">
        <f t="shared" si="63"/>
        <v>0</v>
      </c>
      <c r="X93" s="59">
        <f t="shared" si="63"/>
        <v>0</v>
      </c>
      <c r="Y93" s="59">
        <f t="shared" si="63"/>
        <v>0</v>
      </c>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59"/>
      <c r="BR93" s="59"/>
      <c r="BS93" s="59"/>
      <c r="BT93" s="59"/>
      <c r="BU93" s="59"/>
      <c r="BV93" s="59"/>
      <c r="BW93" s="59"/>
      <c r="BX93" s="59"/>
      <c r="BY93" s="59"/>
      <c r="BZ93" s="59"/>
      <c r="CA93" s="59"/>
      <c r="CB93" s="59"/>
      <c r="CC93" s="59"/>
      <c r="CD93" s="59"/>
      <c r="CE93" s="59"/>
      <c r="CF93" s="59"/>
      <c r="CG93" s="59"/>
      <c r="CH93" s="59"/>
      <c r="CI93" s="59"/>
      <c r="CJ93" s="59"/>
      <c r="CK93" s="59"/>
      <c r="CL93" s="59"/>
      <c r="CM93" s="59"/>
      <c r="CN93" s="59"/>
      <c r="CO93" s="59"/>
      <c r="CP93" s="59"/>
      <c r="CQ93" s="59"/>
      <c r="CR93" s="59"/>
      <c r="CS93" s="59"/>
      <c r="CT93" s="59"/>
      <c r="CU93" s="59"/>
      <c r="CV93" s="59"/>
      <c r="CW93" s="59"/>
      <c r="CX93" s="59"/>
      <c r="CY93" s="59"/>
      <c r="CZ93" s="59"/>
      <c r="DA93" s="59"/>
      <c r="DB93" s="59"/>
      <c r="DC93" s="59"/>
      <c r="DD93" s="59"/>
      <c r="DE93" s="59"/>
      <c r="DF93" s="59"/>
      <c r="DG93" s="59"/>
      <c r="DH93" s="59"/>
      <c r="DI93" s="59"/>
      <c r="DJ93" s="59"/>
      <c r="DK93" s="59"/>
      <c r="DL93" s="59"/>
      <c r="DM93" s="59"/>
      <c r="DN93" s="59"/>
      <c r="DO93" s="59"/>
      <c r="DP93" s="59"/>
      <c r="DQ93" s="59"/>
      <c r="DR93" s="59"/>
      <c r="DS93" s="59"/>
      <c r="DT93" s="59"/>
      <c r="DU93" s="59"/>
      <c r="DV93" s="59"/>
      <c r="DW93" s="59"/>
      <c r="DX93" s="59"/>
      <c r="DY93" s="59"/>
      <c r="DZ93" s="59"/>
      <c r="EA93" s="59"/>
      <c r="EB93" s="59"/>
      <c r="EC93" s="59"/>
      <c r="ED93" s="59"/>
      <c r="EE93" s="59"/>
      <c r="EF93" s="59"/>
      <c r="EG93" s="59"/>
      <c r="EH93" s="59"/>
      <c r="EI93" s="59"/>
      <c r="EJ93" s="59"/>
      <c r="EK93" s="59"/>
      <c r="EL93" s="59"/>
      <c r="EM93" s="59"/>
      <c r="EN93" s="59"/>
      <c r="EO93" s="59"/>
      <c r="EP93" s="59"/>
      <c r="EQ93" s="59"/>
      <c r="ER93" s="59"/>
      <c r="ES93" s="59"/>
      <c r="ET93" s="59"/>
      <c r="EU93" s="59"/>
      <c r="EV93" s="59"/>
      <c r="EW93" s="59"/>
      <c r="EX93" s="59"/>
      <c r="EY93" s="59"/>
      <c r="EZ93" s="59"/>
      <c r="FA93" s="59"/>
      <c r="FB93" s="59"/>
      <c r="FC93" s="59"/>
      <c r="FD93" s="59"/>
      <c r="FE93" s="59"/>
      <c r="FF93" s="59"/>
      <c r="FG93" s="59"/>
      <c r="FH93" s="59"/>
      <c r="FI93" s="59"/>
      <c r="FJ93" s="59"/>
      <c r="FK93" s="59"/>
      <c r="FL93" s="59"/>
      <c r="FM93" s="59"/>
      <c r="FN93" s="59"/>
      <c r="FO93" s="59"/>
      <c r="FP93" s="59"/>
      <c r="FQ93" s="59"/>
      <c r="FR93" s="59"/>
      <c r="FS93" s="59"/>
      <c r="FT93" s="59"/>
      <c r="FU93" s="59"/>
      <c r="FV93" s="59"/>
      <c r="FW93" s="59"/>
      <c r="FX93" s="59"/>
      <c r="FY93" s="59"/>
      <c r="FZ93" s="59"/>
      <c r="GA93" s="59"/>
      <c r="GB93" s="59"/>
      <c r="GC93" s="59"/>
      <c r="GD93" s="59"/>
      <c r="GE93" s="59"/>
      <c r="GF93" s="59"/>
      <c r="GG93" s="59"/>
      <c r="GH93" s="59"/>
      <c r="GI93" s="59"/>
      <c r="GJ93" s="59"/>
      <c r="GK93" s="59"/>
      <c r="GL93" s="59"/>
      <c r="GM93" s="59"/>
      <c r="GN93" s="59"/>
      <c r="GO93" s="59"/>
      <c r="GP93" s="59"/>
      <c r="GQ93" s="59"/>
      <c r="GR93" s="59"/>
      <c r="GS93" s="59"/>
      <c r="GT93" s="59"/>
      <c r="GU93" s="59"/>
      <c r="GV93" s="59"/>
      <c r="GW93" s="59"/>
      <c r="GX93" s="59"/>
      <c r="GY93" s="59"/>
      <c r="GZ93" s="59"/>
      <c r="HA93" s="59"/>
      <c r="HB93" s="59"/>
      <c r="HC93" s="59"/>
      <c r="HD93" s="59"/>
      <c r="HE93" s="59"/>
      <c r="HF93" s="59"/>
      <c r="HG93" s="59"/>
      <c r="HH93" s="59"/>
      <c r="HI93" s="59"/>
      <c r="HJ93" s="59"/>
      <c r="HK93" s="59"/>
      <c r="HL93" s="59"/>
      <c r="HM93" s="59"/>
      <c r="HN93" s="59"/>
      <c r="HO93" s="59"/>
      <c r="HP93" s="59"/>
      <c r="HQ93" s="59"/>
      <c r="HR93" s="59"/>
      <c r="HS93" s="59"/>
      <c r="HT93" s="59"/>
      <c r="HU93" s="59"/>
      <c r="HV93" s="59"/>
      <c r="HW93" s="59"/>
      <c r="HX93" s="59"/>
      <c r="HY93" s="59"/>
      <c r="HZ93" s="59"/>
      <c r="IA93" s="59"/>
      <c r="IB93" s="59"/>
      <c r="IC93" s="59"/>
      <c r="ID93" s="59"/>
      <c r="IE93" s="59"/>
      <c r="IF93" s="59"/>
      <c r="IG93" s="59"/>
      <c r="IH93" s="59"/>
      <c r="II93" s="59"/>
      <c r="IJ93" s="59"/>
      <c r="IK93" s="59"/>
    </row>
    <row r="94" spans="1:245" ht="16">
      <c r="A94" s="79" t="str">
        <f t="shared" si="61"/>
        <v>Elizabeth</v>
      </c>
      <c r="B94" s="80">
        <f t="shared" si="62"/>
        <v>0.14017286169344678</v>
      </c>
      <c r="C94" s="81">
        <f>NPV('3-Tier'!$D$3,'3-Tier Investor  Calc'!$F94:$Y94)+E94</f>
        <v>101058.71906706455</v>
      </c>
      <c r="D94" s="82">
        <f>-SUM(F94:$Y94)/E94</f>
        <v>4.7118371314198484</v>
      </c>
      <c r="E94" s="67">
        <f>-'3-Tier'!D10</f>
        <v>-109875</v>
      </c>
      <c r="F94" s="59">
        <f t="shared" si="64"/>
        <v>5252.5017993206748</v>
      </c>
      <c r="G94" s="59">
        <f t="shared" si="63"/>
        <v>8359.6867890153753</v>
      </c>
      <c r="H94" s="59">
        <f t="shared" si="63"/>
        <v>8875.4619836043221</v>
      </c>
      <c r="I94" s="59">
        <f t="shared" si="63"/>
        <v>9406.710434030927</v>
      </c>
      <c r="J94" s="59">
        <f t="shared" si="63"/>
        <v>9953.8963379703328</v>
      </c>
      <c r="K94" s="59">
        <f t="shared" si="63"/>
        <v>10517.497819027923</v>
      </c>
      <c r="L94" s="59">
        <f t="shared" si="63"/>
        <v>11098.007344517244</v>
      </c>
      <c r="M94" s="59">
        <f t="shared" si="63"/>
        <v>11695.932155771246</v>
      </c>
      <c r="N94" s="59">
        <f t="shared" si="63"/>
        <v>12311.794711362869</v>
      </c>
      <c r="O94" s="59">
        <f t="shared" si="63"/>
        <v>12946.133143622232</v>
      </c>
      <c r="P94" s="59">
        <f t="shared" si="63"/>
        <v>13599.501728849385</v>
      </c>
      <c r="Q94" s="59">
        <f t="shared" si="63"/>
        <v>14272.471371633346</v>
      </c>
      <c r="R94" s="59">
        <f t="shared" si="63"/>
        <v>14965.630103700831</v>
      </c>
      <c r="S94" s="59">
        <f t="shared" si="63"/>
        <v>15679.583597730334</v>
      </c>
      <c r="T94" s="59">
        <f t="shared" si="63"/>
        <v>358778.2954945988</v>
      </c>
      <c r="U94" s="59">
        <f t="shared" si="63"/>
        <v>0</v>
      </c>
      <c r="V94" s="59">
        <f t="shared" si="63"/>
        <v>0</v>
      </c>
      <c r="W94" s="59">
        <f t="shared" si="63"/>
        <v>0</v>
      </c>
      <c r="X94" s="59">
        <f t="shared" si="63"/>
        <v>0</v>
      </c>
      <c r="Y94" s="59">
        <f t="shared" si="63"/>
        <v>0</v>
      </c>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59"/>
      <c r="BR94" s="59"/>
      <c r="BS94" s="59"/>
      <c r="BT94" s="59"/>
      <c r="BU94" s="59"/>
      <c r="BV94" s="59"/>
      <c r="BW94" s="59"/>
      <c r="BX94" s="59"/>
      <c r="BY94" s="59"/>
      <c r="BZ94" s="59"/>
      <c r="CA94" s="59"/>
      <c r="CB94" s="59"/>
      <c r="CC94" s="59"/>
      <c r="CD94" s="59"/>
      <c r="CE94" s="59"/>
      <c r="CF94" s="59"/>
      <c r="CG94" s="59"/>
      <c r="CH94" s="59"/>
      <c r="CI94" s="59"/>
      <c r="CJ94" s="59"/>
      <c r="CK94" s="59"/>
      <c r="CL94" s="59"/>
      <c r="CM94" s="59"/>
      <c r="CN94" s="59"/>
      <c r="CO94" s="59"/>
      <c r="CP94" s="59"/>
      <c r="CQ94" s="59"/>
      <c r="CR94" s="59"/>
      <c r="CS94" s="59"/>
      <c r="CT94" s="59"/>
      <c r="CU94" s="59"/>
      <c r="CV94" s="59"/>
      <c r="CW94" s="59"/>
      <c r="CX94" s="59"/>
      <c r="CY94" s="59"/>
      <c r="CZ94" s="59"/>
      <c r="DA94" s="59"/>
      <c r="DB94" s="59"/>
      <c r="DC94" s="59"/>
      <c r="DD94" s="59"/>
      <c r="DE94" s="59"/>
      <c r="DF94" s="59"/>
      <c r="DG94" s="59"/>
      <c r="DH94" s="59"/>
      <c r="DI94" s="59"/>
      <c r="DJ94" s="59"/>
      <c r="DK94" s="59"/>
      <c r="DL94" s="59"/>
      <c r="DM94" s="59"/>
      <c r="DN94" s="59"/>
      <c r="DO94" s="59"/>
      <c r="DP94" s="59"/>
      <c r="DQ94" s="59"/>
      <c r="DR94" s="59"/>
      <c r="DS94" s="59"/>
      <c r="DT94" s="59"/>
      <c r="DU94" s="59"/>
      <c r="DV94" s="59"/>
      <c r="DW94" s="59"/>
      <c r="DX94" s="59"/>
      <c r="DY94" s="59"/>
      <c r="DZ94" s="59"/>
      <c r="EA94" s="59"/>
      <c r="EB94" s="59"/>
      <c r="EC94" s="59"/>
      <c r="ED94" s="59"/>
      <c r="EE94" s="59"/>
      <c r="EF94" s="59"/>
      <c r="EG94" s="59"/>
      <c r="EH94" s="59"/>
      <c r="EI94" s="59"/>
      <c r="EJ94" s="59"/>
      <c r="EK94" s="59"/>
      <c r="EL94" s="59"/>
      <c r="EM94" s="59"/>
      <c r="EN94" s="59"/>
      <c r="EO94" s="59"/>
      <c r="EP94" s="59"/>
      <c r="EQ94" s="59"/>
      <c r="ER94" s="59"/>
      <c r="ES94" s="59"/>
      <c r="ET94" s="59"/>
      <c r="EU94" s="59"/>
      <c r="EV94" s="59"/>
      <c r="EW94" s="59"/>
      <c r="EX94" s="59"/>
      <c r="EY94" s="59"/>
      <c r="EZ94" s="59"/>
      <c r="FA94" s="59"/>
      <c r="FB94" s="59"/>
      <c r="FC94" s="59"/>
      <c r="FD94" s="59"/>
      <c r="FE94" s="59"/>
      <c r="FF94" s="59"/>
      <c r="FG94" s="59"/>
      <c r="FH94" s="59"/>
      <c r="FI94" s="59"/>
      <c r="FJ94" s="59"/>
      <c r="FK94" s="59"/>
      <c r="FL94" s="59"/>
      <c r="FM94" s="59"/>
      <c r="FN94" s="59"/>
      <c r="FO94" s="59"/>
      <c r="FP94" s="59"/>
      <c r="FQ94" s="59"/>
      <c r="FR94" s="59"/>
      <c r="FS94" s="59"/>
      <c r="FT94" s="59"/>
      <c r="FU94" s="59"/>
      <c r="FV94" s="59"/>
      <c r="FW94" s="59"/>
      <c r="FX94" s="59"/>
      <c r="FY94" s="59"/>
      <c r="FZ94" s="59"/>
      <c r="GA94" s="59"/>
      <c r="GB94" s="59"/>
      <c r="GC94" s="59"/>
      <c r="GD94" s="59"/>
      <c r="GE94" s="59"/>
      <c r="GF94" s="59"/>
      <c r="GG94" s="59"/>
      <c r="GH94" s="59"/>
      <c r="GI94" s="59"/>
      <c r="GJ94" s="59"/>
      <c r="GK94" s="59"/>
      <c r="GL94" s="59"/>
      <c r="GM94" s="59"/>
      <c r="GN94" s="59"/>
      <c r="GO94" s="59"/>
      <c r="GP94" s="59"/>
      <c r="GQ94" s="59"/>
      <c r="GR94" s="59"/>
      <c r="GS94" s="59"/>
      <c r="GT94" s="59"/>
      <c r="GU94" s="59"/>
      <c r="GV94" s="59"/>
      <c r="GW94" s="59"/>
      <c r="GX94" s="59"/>
      <c r="GY94" s="59"/>
      <c r="GZ94" s="59"/>
      <c r="HA94" s="59"/>
      <c r="HB94" s="59"/>
      <c r="HC94" s="59"/>
      <c r="HD94" s="59"/>
      <c r="HE94" s="59"/>
      <c r="HF94" s="59"/>
      <c r="HG94" s="59"/>
      <c r="HH94" s="59"/>
      <c r="HI94" s="59"/>
      <c r="HJ94" s="59"/>
      <c r="HK94" s="59"/>
      <c r="HL94" s="59"/>
      <c r="HM94" s="59"/>
      <c r="HN94" s="59"/>
      <c r="HO94" s="59"/>
      <c r="HP94" s="59"/>
      <c r="HQ94" s="59"/>
      <c r="HR94" s="59"/>
      <c r="HS94" s="59"/>
      <c r="HT94" s="59"/>
      <c r="HU94" s="59"/>
      <c r="HV94" s="59"/>
      <c r="HW94" s="59"/>
      <c r="HX94" s="59"/>
      <c r="HY94" s="59"/>
      <c r="HZ94" s="59"/>
      <c r="IA94" s="59"/>
      <c r="IB94" s="59"/>
      <c r="IC94" s="59"/>
      <c r="ID94" s="59"/>
      <c r="IE94" s="59"/>
      <c r="IF94" s="59"/>
      <c r="IG94" s="59"/>
      <c r="IH94" s="59"/>
      <c r="II94" s="59"/>
      <c r="IJ94" s="59"/>
      <c r="IK94" s="59"/>
    </row>
    <row r="96" spans="1:245">
      <c r="D96" s="94" t="s">
        <v>67</v>
      </c>
      <c r="F96" s="95">
        <f>(1+'3-Tier'!$D$3)^'3-Tier Investor  Calc'!F2</f>
        <v>1.075</v>
      </c>
      <c r="G96" s="95">
        <f>(1+'3-Tier'!$D$3)^'3-Tier Investor  Calc'!G2</f>
        <v>1.1556249999999999</v>
      </c>
      <c r="H96" s="95">
        <f>(1+'3-Tier'!$D$3)^'3-Tier Investor  Calc'!H2</f>
        <v>1.2422968749999999</v>
      </c>
      <c r="I96" s="95">
        <f>(1+'3-Tier'!$D$3)^'3-Tier Investor  Calc'!I2</f>
        <v>1.3354691406249999</v>
      </c>
      <c r="J96" s="95">
        <f>(1+'3-Tier'!$D$3)^'3-Tier Investor  Calc'!J2</f>
        <v>1.4356293261718749</v>
      </c>
      <c r="K96" s="95">
        <f>(1+'3-Tier'!$D$3)^'3-Tier Investor  Calc'!K2</f>
        <v>1.5433015256347653</v>
      </c>
      <c r="L96" s="95">
        <f>(1+'3-Tier'!$D$3)^'3-Tier Investor  Calc'!L2</f>
        <v>1.6590491400573728</v>
      </c>
      <c r="M96" s="95">
        <f>(1+'3-Tier'!$D$3)^'3-Tier Investor  Calc'!M2</f>
        <v>1.7834778255616757</v>
      </c>
      <c r="N96" s="95">
        <f>(1+'3-Tier'!$D$3)^'3-Tier Investor  Calc'!N2</f>
        <v>1.9172386624788014</v>
      </c>
      <c r="O96" s="95">
        <f>(1+'3-Tier'!$D$3)^'3-Tier Investor  Calc'!O2</f>
        <v>2.0610315621647111</v>
      </c>
      <c r="P96" s="95">
        <f>(1+'3-Tier'!$D$3)^'3-Tier Investor  Calc'!P2</f>
        <v>2.2156089293270647</v>
      </c>
      <c r="Q96" s="95">
        <f>(1+'3-Tier'!$D$3)^'3-Tier Investor  Calc'!Q2</f>
        <v>2.3817795990265944</v>
      </c>
      <c r="R96" s="95">
        <f>(1+'3-Tier'!$D$3)^'3-Tier Investor  Calc'!R2</f>
        <v>2.5604130689535891</v>
      </c>
      <c r="S96" s="95">
        <f>(1+'3-Tier'!$D$3)^'3-Tier Investor  Calc'!S2</f>
        <v>2.7524440491251081</v>
      </c>
      <c r="T96" s="95">
        <f>(1+'3-Tier'!$D$3)^'3-Tier Investor  Calc'!T2</f>
        <v>2.9588773528094912</v>
      </c>
      <c r="U96" s="95">
        <f>(1+'3-Tier'!$D$3)^'3-Tier Investor  Calc'!U2</f>
        <v>3.1807931542702028</v>
      </c>
      <c r="V96" s="95">
        <f>(1+'3-Tier'!$D$3)^'3-Tier Investor  Calc'!V2</f>
        <v>3.4193526408404677</v>
      </c>
      <c r="W96" s="95">
        <f>(1+'3-Tier'!$D$3)^'3-Tier Investor  Calc'!W2</f>
        <v>3.6758040889035026</v>
      </c>
      <c r="X96" s="95">
        <f>(1+'3-Tier'!$D$3)^'3-Tier Investor  Calc'!X2</f>
        <v>3.9514893955712656</v>
      </c>
      <c r="Y96" s="95">
        <f>(1+'3-Tier'!$D$3)^'3-Tier Investor  Calc'!Y2</f>
        <v>4.2478511002391102</v>
      </c>
    </row>
    <row r="97" spans="4:245">
      <c r="D97" s="60"/>
    </row>
    <row r="98" spans="4:245">
      <c r="D98" s="78" t="s">
        <v>4</v>
      </c>
    </row>
    <row r="99" spans="4:245">
      <c r="D99" s="82">
        <f>SUM(F99:Y99)/-E90</f>
        <v>1.9197608106217479</v>
      </c>
      <c r="F99" s="59">
        <f>F90/F$96</f>
        <v>1628.6827284715246</v>
      </c>
      <c r="G99" s="59">
        <f t="shared" ref="G99:Y103" si="65">G90/G$96</f>
        <v>2411.3032021677632</v>
      </c>
      <c r="H99" s="59">
        <f t="shared" si="65"/>
        <v>2381.4656443276517</v>
      </c>
      <c r="I99" s="59">
        <f t="shared" si="65"/>
        <v>2347.9165854851003</v>
      </c>
      <c r="J99" s="59">
        <f t="shared" si="65"/>
        <v>2311.1574732438121</v>
      </c>
      <c r="K99" s="59">
        <f t="shared" si="65"/>
        <v>2271.6446190906704</v>
      </c>
      <c r="L99" s="59">
        <f t="shared" si="65"/>
        <v>2229.7927723694875</v>
      </c>
      <c r="M99" s="59">
        <f t="shared" si="65"/>
        <v>2185.978427119458</v>
      </c>
      <c r="N99" s="59">
        <f t="shared" si="65"/>
        <v>2140.5428811602947</v>
      </c>
      <c r="O99" s="59">
        <f t="shared" si="65"/>
        <v>2093.7950654226156</v>
      </c>
      <c r="P99" s="59">
        <f t="shared" si="65"/>
        <v>2046.0141602365827</v>
      </c>
      <c r="Q99" s="59">
        <f t="shared" si="65"/>
        <v>1997.4520140971231</v>
      </c>
      <c r="R99" s="59">
        <f t="shared" si="65"/>
        <v>1948.3353793140222</v>
      </c>
      <c r="S99" s="59">
        <f t="shared" si="65"/>
        <v>1898.8679779236236</v>
      </c>
      <c r="T99" s="59">
        <f t="shared" si="65"/>
        <v>40418.290758591691</v>
      </c>
      <c r="U99" s="59">
        <f t="shared" si="65"/>
        <v>0</v>
      </c>
      <c r="V99" s="59">
        <f t="shared" si="65"/>
        <v>0</v>
      </c>
      <c r="W99" s="59">
        <f t="shared" si="65"/>
        <v>0</v>
      </c>
      <c r="X99" s="59">
        <f t="shared" si="65"/>
        <v>0</v>
      </c>
      <c r="Y99" s="59">
        <f t="shared" si="65"/>
        <v>0</v>
      </c>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59"/>
      <c r="BN99" s="59"/>
      <c r="BO99" s="59"/>
      <c r="BP99" s="59"/>
      <c r="BQ99" s="59"/>
      <c r="BR99" s="59"/>
      <c r="BS99" s="59"/>
      <c r="BT99" s="59"/>
      <c r="BU99" s="59"/>
      <c r="BV99" s="59"/>
      <c r="BW99" s="59"/>
      <c r="BX99" s="59"/>
      <c r="BY99" s="59"/>
      <c r="BZ99" s="59"/>
      <c r="CA99" s="59"/>
      <c r="CB99" s="59"/>
      <c r="CC99" s="59"/>
      <c r="CD99" s="59"/>
      <c r="CE99" s="59"/>
      <c r="CF99" s="59"/>
      <c r="CG99" s="59"/>
      <c r="CH99" s="59"/>
      <c r="CI99" s="59"/>
      <c r="CJ99" s="59"/>
      <c r="CK99" s="59"/>
      <c r="CL99" s="59"/>
      <c r="CM99" s="59"/>
      <c r="CN99" s="59"/>
      <c r="CO99" s="59"/>
      <c r="CP99" s="59"/>
      <c r="CQ99" s="59"/>
      <c r="CR99" s="59"/>
      <c r="CS99" s="59"/>
      <c r="CT99" s="59"/>
      <c r="CU99" s="59"/>
      <c r="CV99" s="59"/>
      <c r="CW99" s="59"/>
      <c r="CX99" s="59"/>
      <c r="CY99" s="59"/>
      <c r="CZ99" s="59"/>
      <c r="DA99" s="59"/>
      <c r="DB99" s="59"/>
      <c r="DC99" s="59"/>
      <c r="DD99" s="59"/>
      <c r="DE99" s="59"/>
      <c r="DF99" s="59"/>
      <c r="DG99" s="59"/>
      <c r="DH99" s="59"/>
      <c r="DI99" s="59"/>
      <c r="DJ99" s="59"/>
      <c r="DK99" s="59"/>
      <c r="DL99" s="59"/>
      <c r="DM99" s="59"/>
      <c r="DN99" s="59"/>
      <c r="DO99" s="59"/>
      <c r="DP99" s="59"/>
      <c r="DQ99" s="59"/>
      <c r="DR99" s="59"/>
      <c r="DS99" s="59"/>
      <c r="DT99" s="59"/>
      <c r="DU99" s="59"/>
      <c r="DV99" s="59"/>
      <c r="DW99" s="59"/>
      <c r="DX99" s="59"/>
      <c r="DY99" s="59"/>
      <c r="DZ99" s="59"/>
      <c r="EA99" s="59"/>
      <c r="EB99" s="59"/>
      <c r="EC99" s="59"/>
      <c r="ED99" s="59"/>
      <c r="EE99" s="59"/>
      <c r="EF99" s="59"/>
      <c r="EG99" s="59"/>
      <c r="EH99" s="59"/>
      <c r="EI99" s="59"/>
      <c r="EJ99" s="59"/>
      <c r="EK99" s="59"/>
      <c r="EL99" s="59"/>
      <c r="EM99" s="59"/>
      <c r="EN99" s="59"/>
      <c r="EO99" s="59"/>
      <c r="EP99" s="59"/>
      <c r="EQ99" s="59"/>
      <c r="ER99" s="59"/>
      <c r="ES99" s="59"/>
      <c r="ET99" s="59"/>
      <c r="EU99" s="59"/>
      <c r="EV99" s="59"/>
      <c r="EW99" s="59"/>
      <c r="EX99" s="59"/>
      <c r="EY99" s="59"/>
      <c r="EZ99" s="59"/>
      <c r="FA99" s="59"/>
      <c r="FB99" s="59"/>
      <c r="FC99" s="59"/>
      <c r="FD99" s="59"/>
      <c r="FE99" s="59"/>
      <c r="FF99" s="59"/>
      <c r="FG99" s="59"/>
      <c r="FH99" s="59"/>
      <c r="FI99" s="59"/>
      <c r="FJ99" s="59"/>
      <c r="FK99" s="59"/>
      <c r="FL99" s="59"/>
      <c r="FM99" s="59"/>
      <c r="FN99" s="59"/>
      <c r="FO99" s="59"/>
      <c r="FP99" s="59"/>
      <c r="FQ99" s="59"/>
      <c r="FR99" s="59"/>
      <c r="FS99" s="59"/>
      <c r="FT99" s="59"/>
      <c r="FU99" s="59"/>
      <c r="FV99" s="59"/>
      <c r="FW99" s="59"/>
      <c r="FX99" s="59"/>
      <c r="FY99" s="59"/>
      <c r="FZ99" s="59"/>
      <c r="GA99" s="59"/>
      <c r="GB99" s="59"/>
      <c r="GC99" s="59"/>
      <c r="GD99" s="59"/>
      <c r="GE99" s="59"/>
      <c r="GF99" s="59"/>
      <c r="GG99" s="59"/>
      <c r="GH99" s="59"/>
      <c r="GI99" s="59"/>
      <c r="GJ99" s="59"/>
      <c r="GK99" s="59"/>
      <c r="GL99" s="59"/>
      <c r="GM99" s="59"/>
      <c r="GN99" s="59"/>
      <c r="GO99" s="59"/>
      <c r="GP99" s="59"/>
      <c r="GQ99" s="59"/>
      <c r="GR99" s="59"/>
      <c r="GS99" s="59"/>
      <c r="GT99" s="59"/>
      <c r="GU99" s="59"/>
      <c r="GV99" s="59"/>
      <c r="GW99" s="59"/>
      <c r="GX99" s="59"/>
      <c r="GY99" s="59"/>
      <c r="GZ99" s="59"/>
      <c r="HA99" s="59"/>
      <c r="HB99" s="59"/>
      <c r="HC99" s="59"/>
      <c r="HD99" s="59"/>
      <c r="HE99" s="59"/>
      <c r="HF99" s="59"/>
      <c r="HG99" s="59"/>
      <c r="HH99" s="59"/>
      <c r="HI99" s="59"/>
      <c r="HJ99" s="59"/>
      <c r="HK99" s="59"/>
      <c r="HL99" s="59"/>
      <c r="HM99" s="59"/>
      <c r="HN99" s="59"/>
      <c r="HO99" s="59"/>
      <c r="HP99" s="59"/>
      <c r="HQ99" s="59"/>
      <c r="HR99" s="59"/>
      <c r="HS99" s="59"/>
      <c r="HT99" s="59"/>
      <c r="HU99" s="59"/>
      <c r="HV99" s="59"/>
      <c r="HW99" s="59"/>
      <c r="HX99" s="59"/>
      <c r="HY99" s="59"/>
      <c r="HZ99" s="59"/>
      <c r="IA99" s="59"/>
      <c r="IB99" s="59"/>
      <c r="IC99" s="59"/>
      <c r="ID99" s="59"/>
      <c r="IE99" s="59"/>
      <c r="IF99" s="59"/>
      <c r="IG99" s="59"/>
      <c r="IH99" s="59"/>
      <c r="II99" s="59"/>
      <c r="IJ99" s="59"/>
      <c r="IK99" s="59"/>
    </row>
    <row r="100" spans="4:245">
      <c r="D100" s="82">
        <f t="shared" ref="D100:D103" si="66">SUM(F100:Y100)/-E91</f>
        <v>1.9197608106217479</v>
      </c>
      <c r="F100" s="59">
        <f t="shared" ref="F100:U103" si="67">F91/F$96</f>
        <v>11400.779099300687</v>
      </c>
      <c r="G100" s="59">
        <f t="shared" si="67"/>
        <v>16879.122415174363</v>
      </c>
      <c r="H100" s="59">
        <f t="shared" si="67"/>
        <v>16670.259510293585</v>
      </c>
      <c r="I100" s="59">
        <f t="shared" si="67"/>
        <v>16435.416098395726</v>
      </c>
      <c r="J100" s="59">
        <f t="shared" si="67"/>
        <v>16178.102312706702</v>
      </c>
      <c r="K100" s="59">
        <f t="shared" si="67"/>
        <v>15901.512333634713</v>
      </c>
      <c r="L100" s="59">
        <f t="shared" si="67"/>
        <v>15608.549406586428</v>
      </c>
      <c r="M100" s="59">
        <f t="shared" si="67"/>
        <v>15301.848989836226</v>
      </c>
      <c r="N100" s="59">
        <f t="shared" si="67"/>
        <v>14983.800168122078</v>
      </c>
      <c r="O100" s="59">
        <f t="shared" si="67"/>
        <v>14656.565457958326</v>
      </c>
      <c r="P100" s="59">
        <f t="shared" si="67"/>
        <v>14322.099121656098</v>
      </c>
      <c r="Q100" s="59">
        <f t="shared" si="67"/>
        <v>13982.164098679877</v>
      </c>
      <c r="R100" s="59">
        <f t="shared" si="67"/>
        <v>13638.347655198169</v>
      </c>
      <c r="S100" s="59">
        <f t="shared" si="67"/>
        <v>13292.075845465379</v>
      </c>
      <c r="T100" s="59">
        <f t="shared" si="67"/>
        <v>282928.03531014221</v>
      </c>
      <c r="U100" s="59">
        <f t="shared" si="67"/>
        <v>0</v>
      </c>
      <c r="V100" s="59">
        <f t="shared" si="65"/>
        <v>0</v>
      </c>
      <c r="W100" s="59">
        <f t="shared" si="65"/>
        <v>0</v>
      </c>
      <c r="X100" s="59">
        <f t="shared" si="65"/>
        <v>0</v>
      </c>
      <c r="Y100" s="59">
        <f t="shared" si="65"/>
        <v>0</v>
      </c>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CM100" s="59"/>
      <c r="CN100" s="59"/>
      <c r="CO100" s="59"/>
      <c r="CP100" s="59"/>
      <c r="CQ100" s="59"/>
      <c r="CR100" s="59"/>
      <c r="CS100" s="59"/>
      <c r="CT100" s="59"/>
      <c r="CU100" s="59"/>
      <c r="CV100" s="59"/>
      <c r="CW100" s="59"/>
      <c r="CX100" s="59"/>
      <c r="CY100" s="59"/>
      <c r="CZ100" s="59"/>
      <c r="DA100" s="59"/>
      <c r="DB100" s="59"/>
      <c r="DC100" s="59"/>
      <c r="DD100" s="59"/>
      <c r="DE100" s="59"/>
      <c r="DF100" s="59"/>
      <c r="DG100" s="59"/>
      <c r="DH100" s="59"/>
      <c r="DI100" s="59"/>
      <c r="DJ100" s="59"/>
      <c r="DK100" s="59"/>
      <c r="DL100" s="59"/>
      <c r="DM100" s="59"/>
      <c r="DN100" s="59"/>
      <c r="DO100" s="59"/>
      <c r="DP100" s="59"/>
      <c r="DQ100" s="59"/>
      <c r="DR100" s="59"/>
      <c r="DS100" s="59"/>
      <c r="DT100" s="59"/>
      <c r="DU100" s="59"/>
      <c r="DV100" s="59"/>
      <c r="DW100" s="59"/>
      <c r="DX100" s="59"/>
      <c r="DY100" s="59"/>
      <c r="DZ100" s="59"/>
      <c r="EA100" s="59"/>
      <c r="EB100" s="59"/>
      <c r="EC100" s="59"/>
      <c r="ED100" s="59"/>
      <c r="EE100" s="59"/>
      <c r="EF100" s="59"/>
      <c r="EG100" s="59"/>
      <c r="EH100" s="59"/>
      <c r="EI100" s="59"/>
      <c r="EJ100" s="59"/>
      <c r="EK100" s="59"/>
      <c r="EL100" s="59"/>
      <c r="EM100" s="59"/>
      <c r="EN100" s="59"/>
      <c r="EO100" s="59"/>
      <c r="EP100" s="59"/>
      <c r="EQ100" s="59"/>
      <c r="ER100" s="59"/>
      <c r="ES100" s="59"/>
      <c r="ET100" s="59"/>
      <c r="EU100" s="59"/>
      <c r="EV100" s="59"/>
      <c r="EW100" s="59"/>
      <c r="EX100" s="59"/>
      <c r="EY100" s="59"/>
      <c r="EZ100" s="59"/>
      <c r="FA100" s="59"/>
      <c r="FB100" s="59"/>
      <c r="FC100" s="59"/>
      <c r="FD100" s="59"/>
      <c r="FE100" s="59"/>
      <c r="FF100" s="59"/>
      <c r="FG100" s="59"/>
      <c r="FH100" s="59"/>
      <c r="FI100" s="59"/>
      <c r="FJ100" s="59"/>
      <c r="FK100" s="59"/>
      <c r="FL100" s="59"/>
      <c r="FM100" s="59"/>
      <c r="FN100" s="59"/>
      <c r="FO100" s="59"/>
      <c r="FP100" s="59"/>
      <c r="FQ100" s="59"/>
      <c r="FR100" s="59"/>
      <c r="FS100" s="59"/>
      <c r="FT100" s="59"/>
      <c r="FU100" s="59"/>
      <c r="FV100" s="59"/>
      <c r="FW100" s="59"/>
      <c r="FX100" s="59"/>
      <c r="FY100" s="59"/>
      <c r="FZ100" s="59"/>
      <c r="GA100" s="59"/>
      <c r="GB100" s="59"/>
      <c r="GC100" s="59"/>
      <c r="GD100" s="59"/>
      <c r="GE100" s="59"/>
      <c r="GF100" s="59"/>
      <c r="GG100" s="59"/>
      <c r="GH100" s="59"/>
      <c r="GI100" s="59"/>
      <c r="GJ100" s="59"/>
      <c r="GK100" s="59"/>
      <c r="GL100" s="59"/>
      <c r="GM100" s="59"/>
      <c r="GN100" s="59"/>
      <c r="GO100" s="59"/>
      <c r="GP100" s="59"/>
      <c r="GQ100" s="59"/>
      <c r="GR100" s="59"/>
      <c r="GS100" s="59"/>
      <c r="GT100" s="59"/>
      <c r="GU100" s="59"/>
      <c r="GV100" s="59"/>
      <c r="GW100" s="59"/>
      <c r="GX100" s="59"/>
      <c r="GY100" s="59"/>
      <c r="GZ100" s="59"/>
      <c r="HA100" s="59"/>
      <c r="HB100" s="59"/>
      <c r="HC100" s="59"/>
      <c r="HD100" s="59"/>
      <c r="HE100" s="59"/>
      <c r="HF100" s="59"/>
      <c r="HG100" s="59"/>
      <c r="HH100" s="59"/>
      <c r="HI100" s="59"/>
      <c r="HJ100" s="59"/>
      <c r="HK100" s="59"/>
      <c r="HL100" s="59"/>
      <c r="HM100" s="59"/>
      <c r="HN100" s="59"/>
      <c r="HO100" s="59"/>
      <c r="HP100" s="59"/>
      <c r="HQ100" s="59"/>
      <c r="HR100" s="59"/>
      <c r="HS100" s="59"/>
      <c r="HT100" s="59"/>
      <c r="HU100" s="59"/>
      <c r="HV100" s="59"/>
      <c r="HW100" s="59"/>
      <c r="HX100" s="59"/>
      <c r="HY100" s="59"/>
      <c r="HZ100" s="59"/>
      <c r="IA100" s="59"/>
      <c r="IB100" s="59"/>
      <c r="IC100" s="59"/>
      <c r="ID100" s="59"/>
      <c r="IE100" s="59"/>
      <c r="IF100" s="59"/>
      <c r="IG100" s="59"/>
      <c r="IH100" s="59"/>
      <c r="II100" s="59"/>
      <c r="IJ100" s="59"/>
      <c r="IK100" s="59"/>
    </row>
    <row r="101" spans="4:245">
      <c r="D101" s="82">
        <f t="shared" si="66"/>
        <v>1.9197608106217476</v>
      </c>
      <c r="F101" s="59">
        <f t="shared" si="67"/>
        <v>8143.4136423576365</v>
      </c>
      <c r="G101" s="59">
        <f t="shared" si="65"/>
        <v>12056.516010838835</v>
      </c>
      <c r="H101" s="59">
        <f t="shared" si="65"/>
        <v>11907.328221638276</v>
      </c>
      <c r="I101" s="59">
        <f t="shared" si="65"/>
        <v>11739.582927425523</v>
      </c>
      <c r="J101" s="59">
        <f t="shared" si="65"/>
        <v>11555.787366219078</v>
      </c>
      <c r="K101" s="59">
        <f t="shared" si="65"/>
        <v>11358.22309545337</v>
      </c>
      <c r="L101" s="59">
        <f t="shared" si="65"/>
        <v>11148.963861847449</v>
      </c>
      <c r="M101" s="59">
        <f t="shared" si="65"/>
        <v>10929.892135597303</v>
      </c>
      <c r="N101" s="59">
        <f t="shared" si="65"/>
        <v>10702.714405801486</v>
      </c>
      <c r="O101" s="59">
        <f t="shared" si="65"/>
        <v>10468.975327113092</v>
      </c>
      <c r="P101" s="59">
        <f t="shared" si="65"/>
        <v>10230.070801182925</v>
      </c>
      <c r="Q101" s="59">
        <f t="shared" si="65"/>
        <v>9987.2600704856268</v>
      </c>
      <c r="R101" s="59">
        <f t="shared" si="65"/>
        <v>9741.6768965701212</v>
      </c>
      <c r="S101" s="59">
        <f t="shared" si="65"/>
        <v>9494.3398896181297</v>
      </c>
      <c r="T101" s="59">
        <f t="shared" si="65"/>
        <v>202091.45379295869</v>
      </c>
      <c r="U101" s="59">
        <f t="shared" si="65"/>
        <v>0</v>
      </c>
      <c r="V101" s="59">
        <f t="shared" si="65"/>
        <v>0</v>
      </c>
      <c r="W101" s="59">
        <f t="shared" si="65"/>
        <v>0</v>
      </c>
      <c r="X101" s="59">
        <f t="shared" si="65"/>
        <v>0</v>
      </c>
      <c r="Y101" s="59">
        <f t="shared" si="65"/>
        <v>0</v>
      </c>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c r="BH101" s="59"/>
      <c r="BI101" s="59"/>
      <c r="BJ101" s="59"/>
      <c r="BK101" s="59"/>
      <c r="BL101" s="59"/>
      <c r="BM101" s="59"/>
      <c r="BN101" s="59"/>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CM101" s="59"/>
      <c r="CN101" s="59"/>
      <c r="CO101" s="59"/>
      <c r="CP101" s="59"/>
      <c r="CQ101" s="59"/>
      <c r="CR101" s="59"/>
      <c r="CS101" s="59"/>
      <c r="CT101" s="59"/>
      <c r="CU101" s="59"/>
      <c r="CV101" s="59"/>
      <c r="CW101" s="59"/>
      <c r="CX101" s="59"/>
      <c r="CY101" s="59"/>
      <c r="CZ101" s="59"/>
      <c r="DA101" s="59"/>
      <c r="DB101" s="59"/>
      <c r="DC101" s="59"/>
      <c r="DD101" s="59"/>
      <c r="DE101" s="59"/>
      <c r="DF101" s="59"/>
      <c r="DG101" s="59"/>
      <c r="DH101" s="59"/>
      <c r="DI101" s="59"/>
      <c r="DJ101" s="59"/>
      <c r="DK101" s="59"/>
      <c r="DL101" s="59"/>
      <c r="DM101" s="59"/>
      <c r="DN101" s="59"/>
      <c r="DO101" s="59"/>
      <c r="DP101" s="59"/>
      <c r="DQ101" s="59"/>
      <c r="DR101" s="59"/>
      <c r="DS101" s="59"/>
      <c r="DT101" s="59"/>
      <c r="DU101" s="59"/>
      <c r="DV101" s="59"/>
      <c r="DW101" s="59"/>
      <c r="DX101" s="59"/>
      <c r="DY101" s="59"/>
      <c r="DZ101" s="59"/>
      <c r="EA101" s="59"/>
      <c r="EB101" s="59"/>
      <c r="EC101" s="59"/>
      <c r="ED101" s="59"/>
      <c r="EE101" s="59"/>
      <c r="EF101" s="59"/>
      <c r="EG101" s="59"/>
      <c r="EH101" s="59"/>
      <c r="EI101" s="59"/>
      <c r="EJ101" s="59"/>
      <c r="EK101" s="59"/>
      <c r="EL101" s="59"/>
      <c r="EM101" s="59"/>
      <c r="EN101" s="59"/>
      <c r="EO101" s="59"/>
      <c r="EP101" s="59"/>
      <c r="EQ101" s="59"/>
      <c r="ER101" s="59"/>
      <c r="ES101" s="59"/>
      <c r="ET101" s="59"/>
      <c r="EU101" s="59"/>
      <c r="EV101" s="59"/>
      <c r="EW101" s="59"/>
      <c r="EX101" s="59"/>
      <c r="EY101" s="59"/>
      <c r="EZ101" s="59"/>
      <c r="FA101" s="59"/>
      <c r="FB101" s="59"/>
      <c r="FC101" s="59"/>
      <c r="FD101" s="59"/>
      <c r="FE101" s="59"/>
      <c r="FF101" s="59"/>
      <c r="FG101" s="59"/>
      <c r="FH101" s="59"/>
      <c r="FI101" s="59"/>
      <c r="FJ101" s="59"/>
      <c r="FK101" s="59"/>
      <c r="FL101" s="59"/>
      <c r="FM101" s="59"/>
      <c r="FN101" s="59"/>
      <c r="FO101" s="59"/>
      <c r="FP101" s="59"/>
      <c r="FQ101" s="59"/>
      <c r="FR101" s="59"/>
      <c r="FS101" s="59"/>
      <c r="FT101" s="59"/>
      <c r="FU101" s="59"/>
      <c r="FV101" s="59"/>
      <c r="FW101" s="59"/>
      <c r="FX101" s="59"/>
      <c r="FY101" s="59"/>
      <c r="FZ101" s="59"/>
      <c r="GA101" s="59"/>
      <c r="GB101" s="59"/>
      <c r="GC101" s="59"/>
      <c r="GD101" s="59"/>
      <c r="GE101" s="59"/>
      <c r="GF101" s="59"/>
      <c r="GG101" s="59"/>
      <c r="GH101" s="59"/>
      <c r="GI101" s="59"/>
      <c r="GJ101" s="59"/>
      <c r="GK101" s="59"/>
      <c r="GL101" s="59"/>
      <c r="GM101" s="59"/>
      <c r="GN101" s="59"/>
      <c r="GO101" s="59"/>
      <c r="GP101" s="59"/>
      <c r="GQ101" s="59"/>
      <c r="GR101" s="59"/>
      <c r="GS101" s="59"/>
      <c r="GT101" s="59"/>
      <c r="GU101" s="59"/>
      <c r="GV101" s="59"/>
      <c r="GW101" s="59"/>
      <c r="GX101" s="59"/>
      <c r="GY101" s="59"/>
      <c r="GZ101" s="59"/>
      <c r="HA101" s="59"/>
      <c r="HB101" s="59"/>
      <c r="HC101" s="59"/>
      <c r="HD101" s="59"/>
      <c r="HE101" s="59"/>
      <c r="HF101" s="59"/>
      <c r="HG101" s="59"/>
      <c r="HH101" s="59"/>
      <c r="HI101" s="59"/>
      <c r="HJ101" s="59"/>
      <c r="HK101" s="59"/>
      <c r="HL101" s="59"/>
      <c r="HM101" s="59"/>
      <c r="HN101" s="59"/>
      <c r="HO101" s="59"/>
      <c r="HP101" s="59"/>
      <c r="HQ101" s="59"/>
      <c r="HR101" s="59"/>
      <c r="HS101" s="59"/>
      <c r="HT101" s="59"/>
      <c r="HU101" s="59"/>
      <c r="HV101" s="59"/>
      <c r="HW101" s="59"/>
      <c r="HX101" s="59"/>
      <c r="HY101" s="59"/>
      <c r="HZ101" s="59"/>
      <c r="IA101" s="59"/>
      <c r="IB101" s="59"/>
      <c r="IC101" s="59"/>
      <c r="ID101" s="59"/>
      <c r="IE101" s="59"/>
      <c r="IF101" s="59"/>
      <c r="IG101" s="59"/>
      <c r="IH101" s="59"/>
      <c r="II101" s="59"/>
      <c r="IJ101" s="59"/>
      <c r="IK101" s="59"/>
    </row>
    <row r="102" spans="4:245">
      <c r="D102" s="82">
        <f t="shared" si="66"/>
        <v>1.9197608106217479</v>
      </c>
      <c r="E102" s="60"/>
      <c r="F102" s="59">
        <f t="shared" si="67"/>
        <v>6514.7309138861083</v>
      </c>
      <c r="G102" s="59">
        <f t="shared" si="65"/>
        <v>9645.2128086710691</v>
      </c>
      <c r="H102" s="59">
        <f t="shared" si="65"/>
        <v>9525.8625773106196</v>
      </c>
      <c r="I102" s="59">
        <f t="shared" si="65"/>
        <v>9391.6663419404176</v>
      </c>
      <c r="J102" s="59">
        <f t="shared" si="65"/>
        <v>9244.6298929752611</v>
      </c>
      <c r="K102" s="59">
        <f t="shared" si="65"/>
        <v>9086.5784763626925</v>
      </c>
      <c r="L102" s="59">
        <f t="shared" si="65"/>
        <v>8919.1710894779608</v>
      </c>
      <c r="M102" s="59">
        <f t="shared" si="65"/>
        <v>8743.9137084778431</v>
      </c>
      <c r="N102" s="59">
        <f t="shared" si="65"/>
        <v>8562.1715246411895</v>
      </c>
      <c r="O102" s="59">
        <f t="shared" si="65"/>
        <v>8375.1802616904733</v>
      </c>
      <c r="P102" s="59">
        <f t="shared" si="65"/>
        <v>8184.056640946339</v>
      </c>
      <c r="Q102" s="59">
        <f t="shared" si="65"/>
        <v>7989.8080563884996</v>
      </c>
      <c r="R102" s="59">
        <f t="shared" si="65"/>
        <v>7793.3415172560944</v>
      </c>
      <c r="S102" s="59">
        <f t="shared" si="65"/>
        <v>7595.4719116945007</v>
      </c>
      <c r="T102" s="59">
        <f t="shared" si="65"/>
        <v>161673.16303436697</v>
      </c>
      <c r="U102" s="59">
        <f t="shared" si="65"/>
        <v>0</v>
      </c>
      <c r="V102" s="59">
        <f t="shared" si="65"/>
        <v>0</v>
      </c>
      <c r="W102" s="59">
        <f t="shared" si="65"/>
        <v>0</v>
      </c>
      <c r="X102" s="59">
        <f t="shared" si="65"/>
        <v>0</v>
      </c>
      <c r="Y102" s="59">
        <f t="shared" si="65"/>
        <v>0</v>
      </c>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c r="AX102" s="59"/>
      <c r="AY102" s="59"/>
      <c r="AZ102" s="59"/>
      <c r="BA102" s="59"/>
      <c r="BB102" s="59"/>
      <c r="BC102" s="59"/>
      <c r="BD102" s="59"/>
      <c r="BE102" s="59"/>
      <c r="BF102" s="59"/>
      <c r="BG102" s="59"/>
      <c r="BH102" s="59"/>
      <c r="BI102" s="59"/>
      <c r="BJ102" s="59"/>
      <c r="BK102" s="59"/>
      <c r="BL102" s="59"/>
      <c r="BM102" s="59"/>
      <c r="BN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c r="CM102" s="59"/>
      <c r="CN102" s="59"/>
      <c r="CO102" s="59"/>
      <c r="CP102" s="59"/>
      <c r="CQ102" s="59"/>
      <c r="CR102" s="59"/>
      <c r="CS102" s="59"/>
      <c r="CT102" s="59"/>
      <c r="CU102" s="59"/>
      <c r="CV102" s="59"/>
      <c r="CW102" s="59"/>
      <c r="CX102" s="59"/>
      <c r="CY102" s="59"/>
      <c r="CZ102" s="59"/>
      <c r="DA102" s="59"/>
      <c r="DB102" s="59"/>
      <c r="DC102" s="59"/>
      <c r="DD102" s="59"/>
      <c r="DE102" s="59"/>
      <c r="DF102" s="59"/>
      <c r="DG102" s="59"/>
      <c r="DH102" s="59"/>
      <c r="DI102" s="59"/>
      <c r="DJ102" s="59"/>
      <c r="DK102" s="59"/>
      <c r="DL102" s="59"/>
      <c r="DM102" s="59"/>
      <c r="DN102" s="59"/>
      <c r="DO102" s="59"/>
      <c r="DP102" s="59"/>
      <c r="DQ102" s="59"/>
      <c r="DR102" s="59"/>
      <c r="DS102" s="59"/>
      <c r="DT102" s="59"/>
      <c r="DU102" s="59"/>
      <c r="DV102" s="59"/>
      <c r="DW102" s="59"/>
      <c r="DX102" s="59"/>
      <c r="DY102" s="59"/>
      <c r="DZ102" s="59"/>
      <c r="EA102" s="59"/>
      <c r="EB102" s="59"/>
      <c r="EC102" s="59"/>
      <c r="ED102" s="59"/>
      <c r="EE102" s="59"/>
      <c r="EF102" s="59"/>
      <c r="EG102" s="59"/>
      <c r="EH102" s="59"/>
      <c r="EI102" s="59"/>
      <c r="EJ102" s="59"/>
      <c r="EK102" s="59"/>
      <c r="EL102" s="59"/>
      <c r="EM102" s="59"/>
      <c r="EN102" s="59"/>
      <c r="EO102" s="59"/>
      <c r="EP102" s="59"/>
      <c r="EQ102" s="59"/>
      <c r="ER102" s="59"/>
      <c r="ES102" s="59"/>
      <c r="ET102" s="59"/>
      <c r="EU102" s="59"/>
      <c r="EV102" s="59"/>
      <c r="EW102" s="59"/>
      <c r="EX102" s="59"/>
      <c r="EY102" s="59"/>
      <c r="EZ102" s="59"/>
      <c r="FA102" s="59"/>
      <c r="FB102" s="59"/>
      <c r="FC102" s="59"/>
      <c r="FD102" s="59"/>
      <c r="FE102" s="59"/>
      <c r="FF102" s="59"/>
      <c r="FG102" s="59"/>
      <c r="FH102" s="59"/>
      <c r="FI102" s="59"/>
      <c r="FJ102" s="59"/>
      <c r="FK102" s="59"/>
      <c r="FL102" s="59"/>
      <c r="FM102" s="59"/>
      <c r="FN102" s="59"/>
      <c r="FO102" s="59"/>
      <c r="FP102" s="59"/>
      <c r="FQ102" s="59"/>
      <c r="FR102" s="59"/>
      <c r="FS102" s="59"/>
      <c r="FT102" s="59"/>
      <c r="FU102" s="59"/>
      <c r="FV102" s="59"/>
      <c r="FW102" s="59"/>
      <c r="FX102" s="59"/>
      <c r="FY102" s="59"/>
      <c r="FZ102" s="59"/>
      <c r="GA102" s="59"/>
      <c r="GB102" s="59"/>
      <c r="GC102" s="59"/>
      <c r="GD102" s="59"/>
      <c r="GE102" s="59"/>
      <c r="GF102" s="59"/>
      <c r="GG102" s="59"/>
      <c r="GH102" s="59"/>
      <c r="GI102" s="59"/>
      <c r="GJ102" s="59"/>
      <c r="GK102" s="59"/>
      <c r="GL102" s="59"/>
      <c r="GM102" s="59"/>
      <c r="GN102" s="59"/>
      <c r="GO102" s="59"/>
      <c r="GP102" s="59"/>
      <c r="GQ102" s="59"/>
      <c r="GR102" s="59"/>
      <c r="GS102" s="59"/>
      <c r="GT102" s="59"/>
      <c r="GU102" s="59"/>
      <c r="GV102" s="59"/>
      <c r="GW102" s="59"/>
      <c r="GX102" s="59"/>
      <c r="GY102" s="59"/>
      <c r="GZ102" s="59"/>
      <c r="HA102" s="59"/>
      <c r="HB102" s="59"/>
      <c r="HC102" s="59"/>
      <c r="HD102" s="59"/>
      <c r="HE102" s="59"/>
      <c r="HF102" s="59"/>
      <c r="HG102" s="59"/>
      <c r="HH102" s="59"/>
      <c r="HI102" s="59"/>
      <c r="HJ102" s="59"/>
      <c r="HK102" s="59"/>
      <c r="HL102" s="59"/>
      <c r="HM102" s="59"/>
      <c r="HN102" s="59"/>
      <c r="HO102" s="59"/>
      <c r="HP102" s="59"/>
      <c r="HQ102" s="59"/>
      <c r="HR102" s="59"/>
      <c r="HS102" s="59"/>
      <c r="HT102" s="59"/>
      <c r="HU102" s="59"/>
      <c r="HV102" s="59"/>
      <c r="HW102" s="59"/>
      <c r="HX102" s="59"/>
      <c r="HY102" s="59"/>
      <c r="HZ102" s="59"/>
      <c r="IA102" s="59"/>
      <c r="IB102" s="59"/>
      <c r="IC102" s="59"/>
      <c r="ID102" s="59"/>
      <c r="IE102" s="59"/>
      <c r="IF102" s="59"/>
      <c r="IG102" s="59"/>
      <c r="IH102" s="59"/>
      <c r="II102" s="59"/>
      <c r="IJ102" s="59"/>
      <c r="IK102" s="59"/>
    </row>
    <row r="103" spans="4:245">
      <c r="D103" s="82">
        <f t="shared" si="66"/>
        <v>1.9197608106217481</v>
      </c>
      <c r="F103" s="59">
        <f t="shared" si="67"/>
        <v>4886.048185414581</v>
      </c>
      <c r="G103" s="59">
        <f t="shared" si="65"/>
        <v>7233.9096065033</v>
      </c>
      <c r="H103" s="59">
        <f t="shared" si="65"/>
        <v>7144.3969329829661</v>
      </c>
      <c r="I103" s="59">
        <f t="shared" si="65"/>
        <v>7043.7497564553114</v>
      </c>
      <c r="J103" s="59">
        <f t="shared" si="65"/>
        <v>6933.4724197314445</v>
      </c>
      <c r="K103" s="59">
        <f t="shared" si="65"/>
        <v>6814.9338572720198</v>
      </c>
      <c r="L103" s="59">
        <f t="shared" si="65"/>
        <v>6689.3783171084706</v>
      </c>
      <c r="M103" s="59">
        <f t="shared" si="65"/>
        <v>6557.9352813583837</v>
      </c>
      <c r="N103" s="59">
        <f t="shared" si="65"/>
        <v>6421.6286434808944</v>
      </c>
      <c r="O103" s="59">
        <f t="shared" si="65"/>
        <v>6281.3851962678573</v>
      </c>
      <c r="P103" s="59">
        <f t="shared" si="65"/>
        <v>6138.042480709757</v>
      </c>
      <c r="Q103" s="59">
        <f t="shared" si="65"/>
        <v>5992.356042291377</v>
      </c>
      <c r="R103" s="59">
        <f t="shared" si="65"/>
        <v>5845.006137942074</v>
      </c>
      <c r="S103" s="59">
        <f t="shared" si="65"/>
        <v>5696.603933770878</v>
      </c>
      <c r="T103" s="59">
        <f t="shared" si="65"/>
        <v>121254.87227577524</v>
      </c>
      <c r="U103" s="59">
        <f t="shared" si="65"/>
        <v>0</v>
      </c>
      <c r="V103" s="59">
        <f t="shared" si="65"/>
        <v>0</v>
      </c>
      <c r="W103" s="59">
        <f t="shared" si="65"/>
        <v>0</v>
      </c>
      <c r="X103" s="59">
        <f t="shared" si="65"/>
        <v>0</v>
      </c>
      <c r="Y103" s="59">
        <f t="shared" si="65"/>
        <v>0</v>
      </c>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59"/>
      <c r="BR103" s="59"/>
      <c r="BS103" s="59"/>
      <c r="BT103" s="59"/>
      <c r="BU103" s="59"/>
      <c r="BV103" s="59"/>
      <c r="BW103" s="59"/>
      <c r="BX103" s="59"/>
      <c r="BY103" s="59"/>
      <c r="BZ103" s="59"/>
      <c r="CA103" s="59"/>
      <c r="CB103" s="59"/>
      <c r="CC103" s="59"/>
      <c r="CD103" s="59"/>
      <c r="CE103" s="59"/>
      <c r="CF103" s="59"/>
      <c r="CG103" s="59"/>
      <c r="CH103" s="59"/>
      <c r="CI103" s="59"/>
      <c r="CJ103" s="59"/>
      <c r="CK103" s="59"/>
      <c r="CL103" s="59"/>
      <c r="CM103" s="59"/>
      <c r="CN103" s="59"/>
      <c r="CO103" s="59"/>
      <c r="CP103" s="59"/>
      <c r="CQ103" s="59"/>
      <c r="CR103" s="59"/>
      <c r="CS103" s="59"/>
      <c r="CT103" s="59"/>
      <c r="CU103" s="59"/>
      <c r="CV103" s="59"/>
      <c r="CW103" s="59"/>
      <c r="CX103" s="59"/>
      <c r="CY103" s="59"/>
      <c r="CZ103" s="59"/>
      <c r="DA103" s="59"/>
      <c r="DB103" s="59"/>
      <c r="DC103" s="59"/>
      <c r="DD103" s="59"/>
      <c r="DE103" s="59"/>
      <c r="DF103" s="59"/>
      <c r="DG103" s="59"/>
      <c r="DH103" s="59"/>
      <c r="DI103" s="59"/>
      <c r="DJ103" s="59"/>
      <c r="DK103" s="59"/>
      <c r="DL103" s="59"/>
      <c r="DM103" s="59"/>
      <c r="DN103" s="59"/>
      <c r="DO103" s="59"/>
      <c r="DP103" s="59"/>
      <c r="DQ103" s="59"/>
      <c r="DR103" s="59"/>
      <c r="DS103" s="59"/>
      <c r="DT103" s="59"/>
      <c r="DU103" s="59"/>
      <c r="DV103" s="59"/>
      <c r="DW103" s="59"/>
      <c r="DX103" s="59"/>
      <c r="DY103" s="59"/>
      <c r="DZ103" s="59"/>
      <c r="EA103" s="59"/>
      <c r="EB103" s="59"/>
      <c r="EC103" s="59"/>
      <c r="ED103" s="59"/>
      <c r="EE103" s="59"/>
      <c r="EF103" s="59"/>
      <c r="EG103" s="59"/>
      <c r="EH103" s="59"/>
      <c r="EI103" s="59"/>
      <c r="EJ103" s="59"/>
      <c r="EK103" s="59"/>
      <c r="EL103" s="59"/>
      <c r="EM103" s="59"/>
      <c r="EN103" s="59"/>
      <c r="EO103" s="59"/>
      <c r="EP103" s="59"/>
      <c r="EQ103" s="59"/>
      <c r="ER103" s="59"/>
      <c r="ES103" s="59"/>
      <c r="ET103" s="59"/>
      <c r="EU103" s="59"/>
      <c r="EV103" s="59"/>
      <c r="EW103" s="59"/>
      <c r="EX103" s="59"/>
      <c r="EY103" s="59"/>
      <c r="EZ103" s="59"/>
      <c r="FA103" s="59"/>
      <c r="FB103" s="59"/>
      <c r="FC103" s="59"/>
      <c r="FD103" s="59"/>
      <c r="FE103" s="59"/>
      <c r="FF103" s="59"/>
      <c r="FG103" s="59"/>
      <c r="FH103" s="59"/>
      <c r="FI103" s="59"/>
      <c r="FJ103" s="59"/>
      <c r="FK103" s="59"/>
      <c r="FL103" s="59"/>
      <c r="FM103" s="59"/>
      <c r="FN103" s="59"/>
      <c r="FO103" s="59"/>
      <c r="FP103" s="59"/>
      <c r="FQ103" s="59"/>
      <c r="FR103" s="59"/>
      <c r="FS103" s="59"/>
      <c r="FT103" s="59"/>
      <c r="FU103" s="59"/>
      <c r="FV103" s="59"/>
      <c r="FW103" s="59"/>
      <c r="FX103" s="59"/>
      <c r="FY103" s="59"/>
      <c r="FZ103" s="59"/>
      <c r="GA103" s="59"/>
      <c r="GB103" s="59"/>
      <c r="GC103" s="59"/>
      <c r="GD103" s="59"/>
      <c r="GE103" s="59"/>
      <c r="GF103" s="59"/>
      <c r="GG103" s="59"/>
      <c r="GH103" s="59"/>
      <c r="GI103" s="59"/>
      <c r="GJ103" s="59"/>
      <c r="GK103" s="59"/>
      <c r="GL103" s="59"/>
      <c r="GM103" s="59"/>
      <c r="GN103" s="59"/>
      <c r="GO103" s="59"/>
      <c r="GP103" s="59"/>
      <c r="GQ103" s="59"/>
      <c r="GR103" s="59"/>
      <c r="GS103" s="59"/>
      <c r="GT103" s="59"/>
      <c r="GU103" s="59"/>
      <c r="GV103" s="59"/>
      <c r="GW103" s="59"/>
      <c r="GX103" s="59"/>
      <c r="GY103" s="59"/>
      <c r="GZ103" s="59"/>
      <c r="HA103" s="59"/>
      <c r="HB103" s="59"/>
      <c r="HC103" s="59"/>
      <c r="HD103" s="59"/>
      <c r="HE103" s="59"/>
      <c r="HF103" s="59"/>
      <c r="HG103" s="59"/>
      <c r="HH103" s="59"/>
      <c r="HI103" s="59"/>
      <c r="HJ103" s="59"/>
      <c r="HK103" s="59"/>
      <c r="HL103" s="59"/>
      <c r="HM103" s="59"/>
      <c r="HN103" s="59"/>
      <c r="HO103" s="59"/>
      <c r="HP103" s="59"/>
      <c r="HQ103" s="59"/>
      <c r="HR103" s="59"/>
      <c r="HS103" s="59"/>
      <c r="HT103" s="59"/>
      <c r="HU103" s="59"/>
      <c r="HV103" s="59"/>
      <c r="HW103" s="59"/>
      <c r="HX103" s="59"/>
      <c r="HY103" s="59"/>
      <c r="HZ103" s="59"/>
      <c r="IA103" s="59"/>
      <c r="IB103" s="59"/>
      <c r="IC103" s="59"/>
      <c r="ID103" s="59"/>
      <c r="IE103" s="59"/>
      <c r="IF103" s="59"/>
      <c r="IG103" s="59"/>
      <c r="IH103" s="59"/>
      <c r="II103" s="59"/>
      <c r="IJ103" s="59"/>
      <c r="IK103" s="59"/>
    </row>
  </sheetData>
  <sheetProtection formatCells="0" formatColumns="0" formatRows="0"/>
  <pageMargins left="0.7" right="0.7" top="0.75" bottom="0.75" header="0.3" footer="0.3"/>
  <pageSetup orientation="portrait"/>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O35"/>
  <sheetViews>
    <sheetView showGridLines="0" tabSelected="1" zoomScale="145" zoomScaleNormal="145" zoomScalePageLayoutView="145" workbookViewId="0">
      <selection activeCell="I18" sqref="I18"/>
    </sheetView>
  </sheetViews>
  <sheetFormatPr baseColWidth="10" defaultColWidth="11" defaultRowHeight="16"/>
  <cols>
    <col min="2" max="2" width="38.5" bestFit="1" customWidth="1"/>
    <col min="3" max="3" width="8.5" bestFit="1" customWidth="1"/>
    <col min="4" max="4" width="23.83203125" bestFit="1" customWidth="1"/>
    <col min="5" max="5" width="6.1640625" bestFit="1" customWidth="1"/>
    <col min="6" max="6" width="12.1640625" bestFit="1" customWidth="1"/>
    <col min="7" max="7" width="22.83203125" bestFit="1" customWidth="1"/>
    <col min="8" max="8" width="9.5" bestFit="1" customWidth="1"/>
    <col min="9" max="9" width="8.5" bestFit="1" customWidth="1"/>
  </cols>
  <sheetData>
    <row r="1" spans="2:15">
      <c r="O1" s="88"/>
    </row>
    <row r="2" spans="2:15">
      <c r="C2" s="89" t="s">
        <v>64</v>
      </c>
      <c r="D2" s="90">
        <f>-'Sample Project'!C26</f>
        <v>732500</v>
      </c>
      <c r="O2" s="88"/>
    </row>
    <row r="3" spans="2:15">
      <c r="C3" s="89" t="s">
        <v>66</v>
      </c>
      <c r="D3" s="32">
        <v>7.4999999999999997E-2</v>
      </c>
      <c r="O3" s="88"/>
    </row>
    <row r="4" spans="2:15">
      <c r="O4" s="88"/>
    </row>
    <row r="5" spans="2:15">
      <c r="B5" s="191" t="s">
        <v>0</v>
      </c>
      <c r="C5" s="191"/>
      <c r="D5" s="1" t="s">
        <v>1</v>
      </c>
      <c r="E5" s="2" t="s">
        <v>2</v>
      </c>
      <c r="F5" s="3" t="s">
        <v>3</v>
      </c>
      <c r="G5" s="2" t="str">
        <f>"NPV @ "&amp;ROUND(D3*100,2)&amp;"% Discount Rate"</f>
        <v>NPV @ 7.5% Discount Rate</v>
      </c>
      <c r="H5" s="3" t="s">
        <v>4</v>
      </c>
      <c r="I5" s="4"/>
      <c r="O5" s="88" t="s">
        <v>62</v>
      </c>
    </row>
    <row r="6" spans="2:15">
      <c r="B6" s="159" t="str">
        <f>'No Waterfall'!B6</f>
        <v>Albert</v>
      </c>
      <c r="C6" s="6">
        <f>'No Waterfall'!C6</f>
        <v>4.9999999999999933E-2</v>
      </c>
      <c r="D6" s="7">
        <f>C6*$D$2</f>
        <v>36624.999999999949</v>
      </c>
      <c r="E6" s="8">
        <f>'4-Tier Investor  Calc'!B104</f>
        <v>0.26829113050568232</v>
      </c>
      <c r="F6" s="96">
        <f>'4-Tier Investor  Calc'!D104</f>
        <v>26.350591837121712</v>
      </c>
      <c r="G6" s="9">
        <f>'4-Tier Investor  Calc'!C104</f>
        <v>301530.86337503628</v>
      </c>
      <c r="H6" s="97">
        <f>'4-Tier Investor  Calc'!D113</f>
        <v>9.2329245972706246</v>
      </c>
      <c r="I6" s="10" t="str">
        <f>IF(D12=1,"Manager","")</f>
        <v>Manager</v>
      </c>
      <c r="O6" s="88" t="s">
        <v>63</v>
      </c>
    </row>
    <row r="7" spans="2:15">
      <c r="B7" s="159" t="str">
        <f>'No Waterfall'!B7</f>
        <v>Bobby</v>
      </c>
      <c r="C7" s="6">
        <f>'No Waterfall'!C7</f>
        <v>0.35</v>
      </c>
      <c r="D7" s="7">
        <f t="shared" ref="D7:D10" si="0">C7*$D$2</f>
        <v>256374.99999999997</v>
      </c>
      <c r="E7" s="8">
        <f>'4-Tier Investor  Calc'!B105</f>
        <v>0.11999999999996502</v>
      </c>
      <c r="F7" s="96">
        <f>'4-Tier Investor  Calc'!D105</f>
        <v>3.5729553048039628</v>
      </c>
      <c r="G7" s="9">
        <f>'4-Tier Investor  Calc'!C105</f>
        <v>137124.0796230399</v>
      </c>
      <c r="H7" s="97">
        <f>'4-Tier Investor  Calc'!D114</f>
        <v>1.5348574534297021</v>
      </c>
      <c r="I7" s="4"/>
      <c r="O7" s="88"/>
    </row>
    <row r="8" spans="2:15">
      <c r="B8" s="159" t="str">
        <f>'No Waterfall'!B8</f>
        <v>Carl</v>
      </c>
      <c r="C8" s="6">
        <f>'No Waterfall'!C8</f>
        <v>0.25</v>
      </c>
      <c r="D8" s="7">
        <f t="shared" si="0"/>
        <v>183125</v>
      </c>
      <c r="E8" s="8">
        <f>'4-Tier Investor  Calc'!B106</f>
        <v>0.11999999999996502</v>
      </c>
      <c r="F8" s="96">
        <f>'4-Tier Investor  Calc'!D106</f>
        <v>3.572955304803962</v>
      </c>
      <c r="G8" s="9">
        <f>'4-Tier Investor  Calc'!C106</f>
        <v>97945.771159314201</v>
      </c>
      <c r="H8" s="97">
        <f>'4-Tier Investor  Calc'!D115</f>
        <v>1.5348574534297021</v>
      </c>
      <c r="I8" s="4"/>
    </row>
    <row r="9" spans="2:15">
      <c r="B9" s="159" t="str">
        <f>'No Waterfall'!B9</f>
        <v>Derek</v>
      </c>
      <c r="C9" s="6">
        <f>'No Waterfall'!C9</f>
        <v>0.2</v>
      </c>
      <c r="D9" s="7">
        <f t="shared" si="0"/>
        <v>146500</v>
      </c>
      <c r="E9" s="8">
        <f>'4-Tier Investor  Calc'!B107</f>
        <v>0.11999999999996502</v>
      </c>
      <c r="F9" s="96">
        <f>'4-Tier Investor  Calc'!D107</f>
        <v>3.5729553048039611</v>
      </c>
      <c r="G9" s="9">
        <f>'4-Tier Investor  Calc'!C107</f>
        <v>78356.616927451338</v>
      </c>
      <c r="H9" s="97">
        <f>'4-Tier Investor  Calc'!D116</f>
        <v>1.5348574534297019</v>
      </c>
      <c r="I9" s="4"/>
    </row>
    <row r="10" spans="2:15">
      <c r="B10" s="159" t="str">
        <f>'No Waterfall'!B10</f>
        <v>Elizabeth</v>
      </c>
      <c r="C10" s="6">
        <f>'No Waterfall'!C10</f>
        <v>0.15</v>
      </c>
      <c r="D10" s="7">
        <f t="shared" si="0"/>
        <v>109875</v>
      </c>
      <c r="E10" s="8">
        <f>'4-Tier Investor  Calc'!B108</f>
        <v>0.11999999999996502</v>
      </c>
      <c r="F10" s="96">
        <f>'4-Tier Investor  Calc'!D108</f>
        <v>3.572955304803962</v>
      </c>
      <c r="G10" s="9">
        <f>'4-Tier Investor  Calc'!C108</f>
        <v>58767.462695588532</v>
      </c>
      <c r="H10" s="97">
        <f>'4-Tier Investor  Calc'!D117</f>
        <v>1.5348574534297021</v>
      </c>
      <c r="I10" s="4"/>
    </row>
    <row r="11" spans="2:15">
      <c r="B11" s="12"/>
      <c r="C11" s="13"/>
      <c r="D11" s="13"/>
      <c r="E11" s="13"/>
      <c r="F11" s="12"/>
      <c r="G11" s="12"/>
      <c r="H11" s="12"/>
      <c r="I11" s="14"/>
    </row>
    <row r="12" spans="2:15">
      <c r="B12" s="192" t="str">
        <f>"Is Investor 1 (" &amp; B6&amp;") a Manager?"</f>
        <v>Is Investor 1 (Albert) a Manager?</v>
      </c>
      <c r="C12" s="193"/>
      <c r="D12" s="92">
        <v>1</v>
      </c>
      <c r="E12" s="13"/>
      <c r="F12" s="15"/>
      <c r="G12" s="91"/>
      <c r="H12" s="12"/>
      <c r="I12" s="14"/>
    </row>
    <row r="13" spans="2:15">
      <c r="B13" s="194"/>
      <c r="C13" s="195"/>
      <c r="D13" s="92"/>
      <c r="E13" s="13"/>
      <c r="F13" s="15"/>
      <c r="G13" s="12"/>
      <c r="H13" s="12"/>
      <c r="I13" s="14"/>
    </row>
    <row r="14" spans="2:15">
      <c r="B14" s="196"/>
      <c r="C14" s="197"/>
      <c r="D14" s="92"/>
      <c r="E14" s="13"/>
      <c r="F14" s="16"/>
      <c r="G14" s="91"/>
      <c r="H14" s="12"/>
      <c r="I14" s="14"/>
    </row>
    <row r="15" spans="2:15">
      <c r="B15" s="17"/>
      <c r="C15" s="17"/>
      <c r="D15" s="13"/>
      <c r="E15" s="13"/>
      <c r="F15" s="16"/>
      <c r="G15" s="12"/>
      <c r="H15" s="12"/>
      <c r="I15" s="14"/>
    </row>
    <row r="16" spans="2:15">
      <c r="B16" s="17"/>
      <c r="C16" s="17"/>
      <c r="D16" s="13"/>
      <c r="E16" s="13"/>
      <c r="F16" s="16"/>
      <c r="G16" s="12"/>
      <c r="H16" s="12"/>
      <c r="I16" s="14"/>
    </row>
    <row r="17" spans="2:9">
      <c r="B17" s="18" t="s">
        <v>9</v>
      </c>
      <c r="C17" s="19"/>
      <c r="D17" s="20"/>
      <c r="E17" s="21"/>
      <c r="F17" s="16"/>
      <c r="G17" s="12"/>
      <c r="H17" s="12"/>
      <c r="I17" s="4"/>
    </row>
    <row r="18" spans="2:9">
      <c r="B18" s="22"/>
      <c r="C18" s="23"/>
      <c r="D18" s="24"/>
      <c r="E18" s="13"/>
      <c r="F18" s="12"/>
      <c r="G18" s="12"/>
      <c r="H18" s="12"/>
      <c r="I18" s="4"/>
    </row>
    <row r="19" spans="2:9">
      <c r="B19" s="25" t="s">
        <v>10</v>
      </c>
      <c r="C19" s="26">
        <f>D2</f>
        <v>732500</v>
      </c>
      <c r="D19" s="27"/>
      <c r="E19" s="28"/>
      <c r="F19" s="12"/>
      <c r="G19" s="12"/>
      <c r="H19" s="12"/>
      <c r="I19" s="4"/>
    </row>
    <row r="20" spans="2:9">
      <c r="B20" s="29" t="s">
        <v>11</v>
      </c>
      <c r="C20" s="30">
        <f>C19-C21</f>
        <v>695875</v>
      </c>
      <c r="D20" s="31">
        <f>C20/C19</f>
        <v>0.95</v>
      </c>
      <c r="E20" s="28"/>
      <c r="F20" s="12"/>
      <c r="G20" s="12"/>
      <c r="H20" s="32"/>
      <c r="I20" s="4"/>
    </row>
    <row r="21" spans="2:9">
      <c r="B21" s="29" t="s">
        <v>12</v>
      </c>
      <c r="C21" s="30">
        <f>D6</f>
        <v>36624.999999999949</v>
      </c>
      <c r="D21" s="31">
        <f>1-D20</f>
        <v>5.0000000000000044E-2</v>
      </c>
      <c r="E21" s="28"/>
      <c r="F21" s="12"/>
      <c r="G21" s="12"/>
      <c r="H21" s="32"/>
      <c r="I21" s="4"/>
    </row>
    <row r="22" spans="2:9">
      <c r="B22" s="25"/>
      <c r="C22" s="30"/>
      <c r="D22" s="33"/>
      <c r="E22" s="28"/>
      <c r="F22" s="12"/>
      <c r="G22" s="12"/>
      <c r="H22" s="12"/>
      <c r="I22" s="4"/>
    </row>
    <row r="23" spans="2:9">
      <c r="B23" s="25" t="s">
        <v>13</v>
      </c>
      <c r="C23" s="34">
        <v>0.08</v>
      </c>
      <c r="D23" s="35" t="s">
        <v>14</v>
      </c>
      <c r="E23" s="13"/>
      <c r="F23" s="12"/>
      <c r="G23" s="12"/>
      <c r="H23" s="12"/>
      <c r="I23" s="4"/>
    </row>
    <row r="24" spans="2:9">
      <c r="B24" s="25"/>
      <c r="C24" s="36"/>
      <c r="D24" s="37"/>
      <c r="E24" s="13"/>
      <c r="F24" s="12"/>
      <c r="G24" s="12"/>
      <c r="H24" s="12"/>
      <c r="I24" s="4"/>
    </row>
    <row r="25" spans="2:9">
      <c r="B25" s="38" t="s">
        <v>15</v>
      </c>
      <c r="C25" s="181">
        <f>'3-Tier'!C25</f>
        <v>0.9</v>
      </c>
      <c r="D25" s="39"/>
      <c r="E25" s="13"/>
      <c r="F25" s="12"/>
      <c r="G25" s="12"/>
      <c r="H25" s="12"/>
      <c r="I25" s="4"/>
    </row>
    <row r="26" spans="2:9">
      <c r="B26" s="38" t="s">
        <v>16</v>
      </c>
      <c r="C26" s="40">
        <f>1-C25</f>
        <v>9.9999999999999978E-2</v>
      </c>
      <c r="D26" s="39" t="s">
        <v>17</v>
      </c>
      <c r="E26" s="13"/>
      <c r="F26" s="12"/>
      <c r="G26" s="12"/>
      <c r="H26" s="12"/>
      <c r="I26" s="4"/>
    </row>
    <row r="27" spans="2:9">
      <c r="B27" s="41"/>
      <c r="C27" s="42"/>
      <c r="D27" s="39"/>
      <c r="E27" s="13"/>
      <c r="F27" s="12"/>
      <c r="G27" s="12"/>
      <c r="H27" s="12"/>
      <c r="I27" s="4"/>
    </row>
    <row r="28" spans="2:9">
      <c r="B28" s="25" t="s">
        <v>18</v>
      </c>
      <c r="C28" s="34">
        <f>'3-Tier'!C28</f>
        <v>0.12</v>
      </c>
      <c r="D28" s="39" t="s">
        <v>19</v>
      </c>
      <c r="E28" s="13"/>
      <c r="F28" s="12"/>
      <c r="G28" s="12"/>
      <c r="H28" s="12"/>
      <c r="I28" s="4"/>
    </row>
    <row r="29" spans="2:9">
      <c r="B29" s="25"/>
      <c r="C29" s="43">
        <f>'3-Tier'!C29</f>
        <v>1.5</v>
      </c>
      <c r="D29" s="39" t="s">
        <v>82</v>
      </c>
      <c r="E29" s="13"/>
      <c r="F29" s="12"/>
      <c r="G29" s="12"/>
      <c r="H29" s="12"/>
      <c r="I29" s="4"/>
    </row>
    <row r="30" spans="2:9">
      <c r="B30" s="25"/>
      <c r="C30" s="45"/>
      <c r="D30" s="39"/>
      <c r="E30" s="13"/>
      <c r="F30" s="12"/>
      <c r="G30" s="12"/>
      <c r="H30" s="12"/>
      <c r="I30" s="4"/>
    </row>
    <row r="31" spans="2:9">
      <c r="B31" s="25" t="s">
        <v>68</v>
      </c>
      <c r="C31" s="34">
        <v>1</v>
      </c>
      <c r="D31" s="39"/>
      <c r="E31" s="13"/>
      <c r="F31" s="12"/>
      <c r="G31" s="12"/>
      <c r="H31" s="12"/>
      <c r="I31" s="4"/>
    </row>
    <row r="32" spans="2:9">
      <c r="B32" s="25" t="s">
        <v>69</v>
      </c>
      <c r="C32" s="40">
        <f>1-C31</f>
        <v>0</v>
      </c>
      <c r="D32" s="39" t="s">
        <v>17</v>
      </c>
      <c r="E32" s="13"/>
      <c r="F32" s="12"/>
      <c r="G32" s="12"/>
      <c r="H32" s="12"/>
      <c r="I32" s="4"/>
    </row>
    <row r="33" spans="2:9">
      <c r="B33" s="25"/>
      <c r="C33" s="40"/>
      <c r="D33" s="39"/>
      <c r="E33" s="13"/>
      <c r="F33" s="12"/>
      <c r="G33" s="12"/>
      <c r="H33" s="12"/>
      <c r="I33" s="4"/>
    </row>
    <row r="34" spans="2:9">
      <c r="B34" s="38" t="s">
        <v>21</v>
      </c>
      <c r="C34" s="34">
        <f>'3-Tier'!C31</f>
        <v>0.65</v>
      </c>
      <c r="D34" s="39"/>
      <c r="E34" s="13"/>
      <c r="F34" s="12"/>
      <c r="G34" s="12"/>
      <c r="H34" s="12"/>
      <c r="I34" s="4"/>
    </row>
    <row r="35" spans="2:9">
      <c r="B35" s="46" t="s">
        <v>22</v>
      </c>
      <c r="C35" s="47">
        <f>1-C34</f>
        <v>0.35</v>
      </c>
      <c r="D35" s="48"/>
      <c r="E35" s="13"/>
      <c r="F35" s="12"/>
      <c r="G35" s="12"/>
      <c r="H35" s="12"/>
      <c r="I35" s="4"/>
    </row>
  </sheetData>
  <mergeCells count="2">
    <mergeCell ref="B5:C5"/>
    <mergeCell ref="B12:C14"/>
  </mergeCells>
  <conditionalFormatting sqref="A17:F36">
    <cfRule type="expression" dxfId="0" priority="1">
      <formula>$D$12=2</formula>
    </cfRule>
  </conditionalFormatting>
  <pageMargins left="0.75" right="0.75" top="1" bottom="1" header="0.5" footer="0.5"/>
  <pageSetup orientation="portrait" horizontalDpi="4294967292" verticalDpi="4294967292"/>
  <ignoredErrors>
    <ignoredError sqref="C28:C29 C34" unlockedFormula="1"/>
  </ignoredErrors>
  <drawing r:id="rId1"/>
  <legacyDrawing r:id="rId2"/>
  <mc:AlternateContent xmlns:mc="http://schemas.openxmlformats.org/markup-compatibility/2006">
    <mc:Choice Requires="x14">
      <controls>
        <mc:AlternateContent xmlns:mc="http://schemas.openxmlformats.org/markup-compatibility/2006">
          <mc:Choice Requires="x14">
            <control shapeId="12289" r:id="rId3" name="List Box 1">
              <controlPr defaultSize="0" autoLine="0" autoPict="0">
                <anchor moveWithCells="1">
                  <from>
                    <xdr:col>3</xdr:col>
                    <xdr:colOff>50800</xdr:colOff>
                    <xdr:row>11</xdr:row>
                    <xdr:rowOff>12700</xdr:rowOff>
                  </from>
                  <to>
                    <xdr:col>3</xdr:col>
                    <xdr:colOff>1790700</xdr:colOff>
                    <xdr:row>13</xdr:row>
                    <xdr:rowOff>127000</xdr:rowOff>
                  </to>
                </anchor>
              </controlPr>
            </control>
          </mc:Choice>
        </mc:AlternateContent>
      </controls>
    </mc:Choice>
  </mc:AlternateConten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Summary</vt:lpstr>
      <vt:lpstr>Sample Project</vt:lpstr>
      <vt:lpstr>No Waterfall</vt:lpstr>
      <vt:lpstr>No Waterfall Investor Calc</vt:lpstr>
      <vt:lpstr>2-Tier</vt:lpstr>
      <vt:lpstr>2-Tier Investor  Calc</vt:lpstr>
      <vt:lpstr>3-Tier</vt:lpstr>
      <vt:lpstr>3-Tier Investor  Calc</vt:lpstr>
      <vt:lpstr>4-Tier</vt:lpstr>
      <vt:lpstr>4-Tier Investor  Calc</vt:lpstr>
      <vt:lpstr>'Sample Project'!Print_Area</vt:lpstr>
      <vt:lpstr>'Sample Project'!Print_Titles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CLV Mobile</dc:creator>
  <cp:lastModifiedBy>Symon He</cp:lastModifiedBy>
  <dcterms:created xsi:type="dcterms:W3CDTF">2014-03-31T04:17:11Z</dcterms:created>
  <dcterms:modified xsi:type="dcterms:W3CDTF">2020-04-27T02:18:59Z</dcterms:modified>
</cp:coreProperties>
</file>